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H:\Marinus\ProjectMarinus\Economic_modelling\PACR Release folder\Supporting workbooks\"/>
    </mc:Choice>
  </mc:AlternateContent>
  <bookViews>
    <workbookView xWindow="0" yWindow="0" windowWidth="25200" windowHeight="11850"/>
  </bookViews>
  <sheets>
    <sheet name="Cover" sheetId="61" r:id="rId1"/>
    <sheet name="Change Log" sheetId="63" r:id="rId2"/>
    <sheet name="Assumptions Summary" sheetId="2" r:id="rId3"/>
    <sheet name="Scenarios" sheetId="3" r:id="rId4"/>
    <sheet name="Renewable Energy Zones" sheetId="4" r:id="rId5"/>
    <sheet name="Renewable Policy Targets" sheetId="5" r:id="rId6"/>
    <sheet name="Carbon Budgets" sheetId="72" r:id="rId7"/>
    <sheet name="Scenario Policy Settings" sheetId="7" r:id="rId8"/>
    <sheet name="Reference Year Cycle" sheetId="76" r:id="rId9"/>
    <sheet name="Energy Consumption" sheetId="8" r:id="rId10"/>
    <sheet name="Rooftop PV" sheetId="12" r:id="rId11"/>
    <sheet name="PVNSG" sheetId="13" r:id="rId12"/>
    <sheet name="Small Non-Scheduled Hydros" sheetId="73" r:id="rId13"/>
    <sheet name="Electric Vehicles" sheetId="15" r:id="rId14"/>
    <sheet name="DSP" sheetId="14" r:id="rId15"/>
    <sheet name="Embedded Energy Storages" sheetId="16" r:id="rId16"/>
    <sheet name="Aggregated Energy Storages" sheetId="17" r:id="rId17"/>
    <sheet name="Interconnectors" sheetId="59" r:id="rId18"/>
    <sheet name="Nameplate Capacity" sheetId="55" r:id="rId19"/>
    <sheet name="Reserves" sheetId="21" r:id="rId20"/>
    <sheet name="Generation Limits" sheetId="23" r:id="rId21"/>
    <sheet name="Seasonal Ratings" sheetId="57" r:id="rId22"/>
    <sheet name="Maintenance" sheetId="25" r:id="rId23"/>
    <sheet name="Generator Reliability Settings" sheetId="26" r:id="rId24"/>
    <sheet name="Build Costs" sheetId="29" r:id="rId25"/>
    <sheet name="Regional Cost Factors" sheetId="30" r:id="rId26"/>
    <sheet name="Connection Cost" sheetId="31" r:id="rId27"/>
    <sheet name="Build Limits" sheetId="32" r:id="rId28"/>
    <sheet name="Capacity Factors" sheetId="34" r:id="rId29"/>
    <sheet name="Lead Time and Project Life" sheetId="35" r:id="rId30"/>
    <sheet name="Financial Parameters" sheetId="36" r:id="rId31"/>
    <sheet name="Storage Properties" sheetId="37" r:id="rId32"/>
    <sheet name="Coal Fuel Price" sheetId="38" r:id="rId33"/>
    <sheet name="Gas and Liquid Fuel Price" sheetId="39" r:id="rId34"/>
    <sheet name="Refurbishment" sheetId="40" r:id="rId35"/>
    <sheet name="Retirement Cost" sheetId="41" r:id="rId36"/>
    <sheet name="Heat Rates" sheetId="58" r:id="rId37"/>
    <sheet name="Auxiliary" sheetId="43" r:id="rId38"/>
    <sheet name="Fixed OPEX" sheetId="44" r:id="rId39"/>
    <sheet name="Variable OPEX" sheetId="45" r:id="rId40"/>
    <sheet name="Emissions" sheetId="46" r:id="rId41"/>
    <sheet name="Maximum Ramp Rates" sheetId="49" r:id="rId42"/>
    <sheet name="Mainland Inertia" sheetId="65" r:id="rId43"/>
    <sheet name="Tasmanian Inertia" sheetId="66" r:id="rId44"/>
    <sheet name="Hydro Climate Factor" sheetId="74" r:id="rId45"/>
    <sheet name="Mainland Hydro Inflows" sheetId="75" r:id="rId46"/>
    <sheet name="Tasmanian Hydro Model" sheetId="77" r:id="rId47"/>
    <sheet name="Tasmanian Hydro Inflows" sheetId="69" r:id="rId48"/>
    <sheet name="Prudent Storage Level" sheetId="70" r:id="rId49"/>
    <sheet name="Summary Mapping" sheetId="60" r:id="rId50"/>
  </sheets>
  <definedNames>
    <definedName name="_xlnm._FilterDatabase" localSheetId="2" hidden="1">'Assumptions Summary'!$B$5:$E$43</definedName>
    <definedName name="_xlnm._FilterDatabase" localSheetId="37" hidden="1">Auxiliary!$B$11:$C$27</definedName>
    <definedName name="_xlnm._FilterDatabase" localSheetId="28" hidden="1">'Capacity Factors'!#REF!</definedName>
    <definedName name="_xlnm._FilterDatabase" localSheetId="1" hidden="1">'Change Log'!$B$4:$D$4</definedName>
    <definedName name="_xlnm._FilterDatabase" localSheetId="30" hidden="1">'Financial Parameters'!$B$11:$B$71</definedName>
    <definedName name="_xlnm._FilterDatabase" localSheetId="38" hidden="1">'Fixed OPEX'!$B$10:$D$19</definedName>
    <definedName name="_xlnm._FilterDatabase" localSheetId="36" hidden="1">'Heat Rates'!$B$11:$D$112</definedName>
    <definedName name="_xlnm._FilterDatabase" localSheetId="18" hidden="1">'Nameplate Capacity'!$B$12:$F$256</definedName>
    <definedName name="_xlnm._FilterDatabase" localSheetId="4" hidden="1">'Renewable Energy Zones'!$B$10:$E$10</definedName>
    <definedName name="_xlnm._FilterDatabase" localSheetId="21" hidden="1">'Seasonal Ratings'!$B$11:$D$281</definedName>
    <definedName name="_xlnm._FilterDatabase" localSheetId="49" hidden="1">'Summary Mapping'!$B$4:$E$304</definedName>
    <definedName name="_xlnm._FilterDatabase" localSheetId="39" hidden="1">'Variable OPEX'!$B$12:$C$24</definedName>
    <definedName name="CIQWBGuid" localSheetId="12" hidden="1">"EY Assumptions Book (EON001) 2018-08-20a.xlsb"</definedName>
    <definedName name="CIQWBGuid" hidden="1">"5a5b081a-8928-4f2d-b2e4-5cced659f8ee"</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42419.6529050926</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5" i="55" l="1"/>
  <c r="B5" i="21"/>
  <c r="B5" i="23"/>
  <c r="B5" i="57"/>
  <c r="B5" i="25"/>
  <c r="B5" i="26"/>
  <c r="B5" i="29"/>
  <c r="B5" i="30"/>
  <c r="B5" i="31"/>
  <c r="B5" i="35"/>
  <c r="B5" i="36"/>
  <c r="B5" i="37"/>
  <c r="B5" i="38"/>
  <c r="B5" i="39"/>
  <c r="B5" i="40"/>
  <c r="B5" i="41"/>
  <c r="B5" i="58"/>
  <c r="B5" i="44"/>
  <c r="B5" i="45"/>
  <c r="B5" i="46"/>
  <c r="B5" i="49"/>
  <c r="B5" i="65"/>
  <c r="B5" i="66"/>
  <c r="B5" i="74"/>
  <c r="B5" i="75"/>
  <c r="B5" i="77"/>
  <c r="B5" i="70"/>
  <c r="B5" i="69"/>
  <c r="B5" i="43"/>
  <c r="B5" i="34"/>
  <c r="B5" i="32"/>
  <c r="B4" i="70"/>
  <c r="B4" i="69"/>
  <c r="B4" i="77"/>
  <c r="B4" i="75"/>
  <c r="B4" i="74"/>
  <c r="B4" i="66"/>
  <c r="B4" i="65"/>
  <c r="B4" i="49"/>
  <c r="B4" i="46"/>
  <c r="B4" i="45"/>
  <c r="B4" i="44"/>
  <c r="B4" i="43"/>
  <c r="B4" i="58"/>
  <c r="B4" i="41"/>
  <c r="B4" i="40"/>
  <c r="B4" i="39"/>
  <c r="B4" i="38"/>
  <c r="B4" i="37"/>
  <c r="B4" i="36"/>
  <c r="B4" i="35"/>
  <c r="B4" i="34"/>
  <c r="B4" i="32"/>
  <c r="B4" i="31"/>
  <c r="B4" i="30"/>
  <c r="B4" i="29"/>
  <c r="B4" i="26"/>
  <c r="B4" i="25"/>
  <c r="B4" i="57"/>
  <c r="B4" i="23"/>
  <c r="B4" i="21"/>
  <c r="B4" i="55"/>
  <c r="B4" i="59"/>
  <c r="B4" i="17"/>
  <c r="B4" i="16"/>
  <c r="B4" i="14"/>
  <c r="B4" i="15"/>
  <c r="B4" i="73"/>
  <c r="B4" i="13"/>
  <c r="B4" i="12"/>
  <c r="B4" i="8"/>
  <c r="B4" i="76"/>
  <c r="B4" i="7"/>
  <c r="B4" i="72"/>
  <c r="B4" i="3"/>
  <c r="B4" i="5"/>
  <c r="B4" i="4"/>
  <c r="H8" i="77"/>
  <c r="B5" i="76" l="1"/>
  <c r="B5" i="17" l="1"/>
  <c r="B5" i="16"/>
  <c r="B5" i="14"/>
  <c r="B5" i="15"/>
  <c r="B5" i="73"/>
  <c r="B5" i="59"/>
  <c r="B5" i="13"/>
  <c r="B5" i="12"/>
  <c r="B5" i="8"/>
  <c r="B5" i="7"/>
  <c r="B5" i="72"/>
  <c r="B5" i="5"/>
  <c r="B5" i="4"/>
  <c r="B5" i="3"/>
  <c r="H21" i="25" l="1"/>
  <c r="H20" i="25"/>
  <c r="H19" i="25"/>
  <c r="H18" i="25"/>
  <c r="H17" i="25"/>
  <c r="H16" i="25"/>
  <c r="H15" i="25"/>
  <c r="R11" i="69" l="1"/>
  <c r="AA11" i="69" s="1"/>
  <c r="L11" i="69"/>
  <c r="U11" i="69" s="1"/>
  <c r="AD11" i="69" s="1"/>
  <c r="J11" i="69"/>
  <c r="S11" i="69" s="1"/>
  <c r="AB11" i="69" s="1"/>
  <c r="D11" i="69"/>
  <c r="E11" i="69" s="1"/>
  <c r="O45" i="75"/>
  <c r="O44" i="75"/>
  <c r="O43" i="75"/>
  <c r="O42" i="75"/>
  <c r="O41" i="75"/>
  <c r="O40" i="75"/>
  <c r="O39" i="75"/>
  <c r="B39" i="75"/>
  <c r="B40" i="75" s="1"/>
  <c r="B41" i="75" s="1"/>
  <c r="B42" i="75" s="1"/>
  <c r="B43" i="75" s="1"/>
  <c r="B44" i="75" s="1"/>
  <c r="B45" i="75" s="1"/>
  <c r="O38" i="75"/>
  <c r="O13" i="75"/>
  <c r="O12" i="75"/>
  <c r="O11" i="75"/>
  <c r="O10" i="75"/>
  <c r="F11" i="69" l="1"/>
  <c r="N11" i="69"/>
  <c r="W11" i="69" s="1"/>
  <c r="K11" i="69"/>
  <c r="T11" i="69" s="1"/>
  <c r="AC11" i="69" s="1"/>
  <c r="M11" i="69"/>
  <c r="V11" i="69" s="1"/>
  <c r="AE11" i="69" s="1"/>
  <c r="O11" i="69" l="1"/>
  <c r="X11" i="69" s="1"/>
  <c r="G11" i="69"/>
  <c r="P11" i="69" l="1"/>
  <c r="Y11" i="69" s="1"/>
  <c r="H11" i="69"/>
  <c r="Q11" i="69" s="1"/>
  <c r="Z11" i="69" s="1"/>
  <c r="AE102" i="17" l="1"/>
  <c r="AD102" i="17"/>
  <c r="AC102" i="17"/>
  <c r="AB102" i="17"/>
  <c r="AA102" i="17"/>
  <c r="Z102" i="17"/>
  <c r="Y102" i="17"/>
  <c r="X102" i="17"/>
  <c r="W102" i="17"/>
  <c r="V102" i="17"/>
  <c r="U102" i="17"/>
  <c r="T102" i="17"/>
  <c r="S102" i="17"/>
  <c r="R102" i="17"/>
  <c r="Q102" i="17"/>
  <c r="P102" i="17"/>
  <c r="O102" i="17"/>
  <c r="N102" i="17"/>
  <c r="M102" i="17"/>
  <c r="L102" i="17"/>
  <c r="K102" i="17"/>
  <c r="J102" i="17"/>
  <c r="I102" i="17"/>
  <c r="H102" i="17"/>
  <c r="G102" i="17"/>
  <c r="F102" i="17"/>
  <c r="E102" i="17"/>
  <c r="D102" i="17"/>
  <c r="C102" i="17"/>
  <c r="AE101" i="17"/>
  <c r="AD101" i="17"/>
  <c r="AC101" i="17"/>
  <c r="AB101" i="17"/>
  <c r="AA101" i="17"/>
  <c r="Z101" i="17"/>
  <c r="Y101" i="17"/>
  <c r="X101" i="17"/>
  <c r="W101" i="17"/>
  <c r="V101" i="17"/>
  <c r="U101" i="17"/>
  <c r="T101" i="17"/>
  <c r="S101" i="17"/>
  <c r="R101" i="17"/>
  <c r="Q101" i="17"/>
  <c r="P101" i="17"/>
  <c r="O101" i="17"/>
  <c r="N101" i="17"/>
  <c r="M101" i="17"/>
  <c r="L101" i="17"/>
  <c r="K101" i="17"/>
  <c r="J101" i="17"/>
  <c r="I101" i="17"/>
  <c r="H101" i="17"/>
  <c r="G101" i="17"/>
  <c r="F101" i="17"/>
  <c r="E101" i="17"/>
  <c r="D101" i="17"/>
  <c r="C101" i="17"/>
  <c r="AE100" i="17"/>
  <c r="AD100" i="17"/>
  <c r="AC100" i="17"/>
  <c r="AB100" i="17"/>
  <c r="AA100" i="17"/>
  <c r="Z100" i="17"/>
  <c r="Y100" i="17"/>
  <c r="X100" i="17"/>
  <c r="W100" i="17"/>
  <c r="V100" i="17"/>
  <c r="U100" i="17"/>
  <c r="T100" i="17"/>
  <c r="S100" i="17"/>
  <c r="R100" i="17"/>
  <c r="Q100" i="17"/>
  <c r="P100" i="17"/>
  <c r="O100" i="17"/>
  <c r="N100" i="17"/>
  <c r="M100" i="17"/>
  <c r="L100" i="17"/>
  <c r="K100" i="17"/>
  <c r="J100" i="17"/>
  <c r="I100" i="17"/>
  <c r="H100" i="17"/>
  <c r="G100" i="17"/>
  <c r="F100" i="17"/>
  <c r="E100" i="17"/>
  <c r="D100" i="17"/>
  <c r="C100" i="17"/>
  <c r="AE99" i="17"/>
  <c r="AD99" i="17"/>
  <c r="AC99" i="17"/>
  <c r="AB99" i="17"/>
  <c r="AA99" i="17"/>
  <c r="Z99" i="17"/>
  <c r="Y99" i="17"/>
  <c r="X99" i="17"/>
  <c r="W99" i="17"/>
  <c r="V99" i="17"/>
  <c r="U99" i="17"/>
  <c r="T99" i="17"/>
  <c r="S99" i="17"/>
  <c r="R99" i="17"/>
  <c r="Q99" i="17"/>
  <c r="P99" i="17"/>
  <c r="O99" i="17"/>
  <c r="N99" i="17"/>
  <c r="M99" i="17"/>
  <c r="L99" i="17"/>
  <c r="K99" i="17"/>
  <c r="J99" i="17"/>
  <c r="I99" i="17"/>
  <c r="H99" i="17"/>
  <c r="G99" i="17"/>
  <c r="F99" i="17"/>
  <c r="E99" i="17"/>
  <c r="D99" i="17"/>
  <c r="C99" i="17"/>
  <c r="AE98" i="17"/>
  <c r="AD98" i="17"/>
  <c r="AC98" i="17"/>
  <c r="AB98" i="17"/>
  <c r="AA98" i="17"/>
  <c r="Z98" i="17"/>
  <c r="Y98" i="17"/>
  <c r="X98" i="17"/>
  <c r="W98" i="17"/>
  <c r="V98" i="17"/>
  <c r="U98" i="17"/>
  <c r="T98" i="17"/>
  <c r="S98" i="17"/>
  <c r="R98" i="17"/>
  <c r="Q98" i="17"/>
  <c r="P98" i="17"/>
  <c r="O98" i="17"/>
  <c r="N98" i="17"/>
  <c r="M98" i="17"/>
  <c r="L98" i="17"/>
  <c r="K98" i="17"/>
  <c r="J98" i="17"/>
  <c r="I98" i="17"/>
  <c r="H98" i="17"/>
  <c r="G98" i="17"/>
  <c r="F98" i="17"/>
  <c r="E98" i="17"/>
  <c r="D98" i="17"/>
  <c r="C98" i="17"/>
  <c r="G18" i="57" l="1"/>
  <c r="G16" i="57"/>
  <c r="G14" i="57"/>
  <c r="G20" i="57" l="1"/>
  <c r="Q30" i="45" l="1"/>
  <c r="P30" i="45"/>
  <c r="O30" i="45"/>
  <c r="N30" i="45"/>
  <c r="M30" i="45"/>
  <c r="L30" i="45"/>
  <c r="K30" i="45"/>
  <c r="J30" i="45"/>
  <c r="I30" i="45"/>
  <c r="H30" i="45"/>
  <c r="G30" i="45"/>
  <c r="F30" i="45"/>
  <c r="E30" i="45"/>
  <c r="D30" i="45"/>
  <c r="Q29" i="45"/>
  <c r="P29" i="45"/>
  <c r="O29" i="45"/>
  <c r="N29" i="45"/>
  <c r="M29" i="45"/>
  <c r="L29" i="45"/>
  <c r="K29" i="45"/>
  <c r="J29" i="45"/>
  <c r="I29" i="45"/>
  <c r="H29" i="45"/>
  <c r="G29" i="45"/>
  <c r="F29" i="45"/>
  <c r="E29" i="45"/>
  <c r="D29" i="45"/>
  <c r="Q28" i="45"/>
  <c r="P28" i="45"/>
  <c r="O28" i="45"/>
  <c r="N28" i="45"/>
  <c r="M28" i="45"/>
  <c r="L28" i="45"/>
  <c r="K28" i="45"/>
  <c r="J28" i="45"/>
  <c r="I28" i="45"/>
  <c r="H28" i="45"/>
  <c r="G28" i="45"/>
  <c r="F28" i="45"/>
  <c r="E28" i="45"/>
  <c r="D28" i="45"/>
  <c r="Q33" i="44"/>
  <c r="P33" i="44"/>
  <c r="O33" i="44"/>
  <c r="N33" i="44"/>
  <c r="M33" i="44"/>
  <c r="L33" i="44"/>
  <c r="K33" i="44"/>
  <c r="J33" i="44"/>
  <c r="I33" i="44"/>
  <c r="H33" i="44"/>
  <c r="G33" i="44"/>
  <c r="F33" i="44"/>
  <c r="E33" i="44"/>
  <c r="D33" i="44"/>
  <c r="Q32" i="44"/>
  <c r="P32" i="44"/>
  <c r="O32" i="44"/>
  <c r="N32" i="44"/>
  <c r="M32" i="44"/>
  <c r="L32" i="44"/>
  <c r="K32" i="44"/>
  <c r="J32" i="44"/>
  <c r="I32" i="44"/>
  <c r="H32" i="44"/>
  <c r="G32" i="44"/>
  <c r="F32" i="44"/>
  <c r="E32" i="44"/>
  <c r="D32" i="44"/>
  <c r="Q31" i="44"/>
  <c r="P31" i="44"/>
  <c r="O31" i="44"/>
  <c r="N31" i="44"/>
  <c r="M31" i="44"/>
  <c r="L31" i="44"/>
  <c r="K31" i="44"/>
  <c r="J31" i="44"/>
  <c r="I31" i="44"/>
  <c r="H31" i="44"/>
  <c r="G31" i="44"/>
  <c r="F31" i="44"/>
  <c r="E31" i="44"/>
  <c r="D31" i="44"/>
  <c r="Q30" i="44"/>
  <c r="P30" i="44"/>
  <c r="O30" i="44"/>
  <c r="N30" i="44"/>
  <c r="M30" i="44"/>
  <c r="L30" i="44"/>
  <c r="K30" i="44"/>
  <c r="J30" i="44"/>
  <c r="I30" i="44"/>
  <c r="H30" i="44"/>
  <c r="G30" i="44"/>
  <c r="F30" i="44"/>
  <c r="E30" i="44"/>
  <c r="D30" i="44"/>
  <c r="Q29" i="44"/>
  <c r="P29" i="44"/>
  <c r="O29" i="44"/>
  <c r="N29" i="44"/>
  <c r="M29" i="44"/>
  <c r="L29" i="44"/>
  <c r="K29" i="44"/>
  <c r="J29" i="44"/>
  <c r="I29" i="44"/>
  <c r="H29" i="44"/>
  <c r="G29" i="44"/>
  <c r="F29" i="44"/>
  <c r="E29" i="44"/>
  <c r="D29" i="44"/>
  <c r="Q28" i="44"/>
  <c r="P28" i="44"/>
  <c r="O28" i="44"/>
  <c r="N28" i="44"/>
  <c r="M28" i="44"/>
  <c r="L28" i="44"/>
  <c r="K28" i="44"/>
  <c r="J28" i="44"/>
  <c r="I28" i="44"/>
  <c r="H28" i="44"/>
  <c r="G28" i="44"/>
  <c r="F28" i="44"/>
  <c r="E28" i="44"/>
  <c r="D28" i="44"/>
  <c r="Q27" i="44"/>
  <c r="P27" i="44"/>
  <c r="O27" i="44"/>
  <c r="N27" i="44"/>
  <c r="M27" i="44"/>
  <c r="L27" i="44"/>
  <c r="K27" i="44"/>
  <c r="J27" i="44"/>
  <c r="I27" i="44"/>
  <c r="H27" i="44"/>
  <c r="G27" i="44"/>
  <c r="F27" i="44"/>
  <c r="E27" i="44"/>
  <c r="D27" i="44"/>
  <c r="Q26" i="44"/>
  <c r="P26" i="44"/>
  <c r="O26" i="44"/>
  <c r="N26" i="44"/>
  <c r="M26" i="44"/>
  <c r="L26" i="44"/>
  <c r="K26" i="44"/>
  <c r="J26" i="44"/>
  <c r="I26" i="44"/>
  <c r="H26" i="44"/>
  <c r="G26" i="44"/>
  <c r="F26" i="44"/>
  <c r="E26" i="44"/>
  <c r="D26" i="44"/>
  <c r="Q25" i="44"/>
  <c r="P25" i="44"/>
  <c r="O25" i="44"/>
  <c r="N25" i="44"/>
  <c r="M25" i="44"/>
  <c r="L25" i="44"/>
  <c r="K25" i="44"/>
  <c r="J25" i="44"/>
  <c r="I25" i="44"/>
  <c r="H25" i="44"/>
  <c r="G25" i="44"/>
  <c r="F25" i="44"/>
  <c r="E25" i="44"/>
  <c r="D25" i="44"/>
  <c r="AA69" i="38"/>
  <c r="AB69" i="38" s="1"/>
  <c r="AC69" i="38" s="1"/>
  <c r="AD69" i="38" s="1"/>
  <c r="AE69" i="38" s="1"/>
  <c r="AF69" i="38" s="1"/>
  <c r="AG69" i="38" s="1"/>
  <c r="AA68" i="38"/>
  <c r="AB68" i="38" s="1"/>
  <c r="AC68" i="38" s="1"/>
  <c r="AD68" i="38" s="1"/>
  <c r="AE68" i="38" s="1"/>
  <c r="AF68" i="38" s="1"/>
  <c r="AG68" i="38" s="1"/>
  <c r="AA67" i="38"/>
  <c r="AB67" i="38" s="1"/>
  <c r="AC67" i="38" s="1"/>
  <c r="AD67" i="38" s="1"/>
  <c r="AE67" i="38" s="1"/>
  <c r="AF67" i="38" s="1"/>
  <c r="AG67" i="38" s="1"/>
  <c r="AA66" i="38"/>
  <c r="AB66" i="38" s="1"/>
  <c r="AC66" i="38" s="1"/>
  <c r="AD66" i="38" s="1"/>
  <c r="AE66" i="38" s="1"/>
  <c r="AF66" i="38" s="1"/>
  <c r="AG66" i="38" s="1"/>
  <c r="AA65" i="38"/>
  <c r="AB65" i="38" s="1"/>
  <c r="AC65" i="38" s="1"/>
  <c r="AD65" i="38" s="1"/>
  <c r="AE65" i="38" s="1"/>
  <c r="AF65" i="38" s="1"/>
  <c r="AG65" i="38" s="1"/>
  <c r="AA64" i="38"/>
  <c r="AB64" i="38" s="1"/>
  <c r="AC64" i="38" s="1"/>
  <c r="AD64" i="38" s="1"/>
  <c r="AE64" i="38" s="1"/>
  <c r="AF64" i="38" s="1"/>
  <c r="AG64" i="38" s="1"/>
  <c r="AA63" i="38"/>
  <c r="AB63" i="38" s="1"/>
  <c r="AC63" i="38" s="1"/>
  <c r="AD63" i="38" s="1"/>
  <c r="AE63" i="38" s="1"/>
  <c r="AF63" i="38" s="1"/>
  <c r="AG63" i="38" s="1"/>
  <c r="AA62" i="38"/>
  <c r="AB62" i="38" s="1"/>
  <c r="AC62" i="38" s="1"/>
  <c r="AD62" i="38" s="1"/>
  <c r="AE62" i="38" s="1"/>
  <c r="AF62" i="38" s="1"/>
  <c r="AG62" i="38" s="1"/>
  <c r="AA61" i="38"/>
  <c r="AB61" i="38" s="1"/>
  <c r="AC61" i="38" s="1"/>
  <c r="AD61" i="38" s="1"/>
  <c r="AE61" i="38" s="1"/>
  <c r="AF61" i="38" s="1"/>
  <c r="AG61" i="38" s="1"/>
  <c r="AA60" i="38"/>
  <c r="AB60" i="38" s="1"/>
  <c r="AC60" i="38" s="1"/>
  <c r="AD60" i="38" s="1"/>
  <c r="AE60" i="38" s="1"/>
  <c r="AF60" i="38" s="1"/>
  <c r="AG60" i="38" s="1"/>
  <c r="AA59" i="38"/>
  <c r="AB59" i="38" s="1"/>
  <c r="AC59" i="38" s="1"/>
  <c r="AD59" i="38" s="1"/>
  <c r="AE59" i="38" s="1"/>
  <c r="AF59" i="38" s="1"/>
  <c r="AG59" i="38" s="1"/>
  <c r="AA58" i="38"/>
  <c r="AB58" i="38" s="1"/>
  <c r="AC58" i="38" s="1"/>
  <c r="AD58" i="38" s="1"/>
  <c r="AE58" i="38" s="1"/>
  <c r="AF58" i="38" s="1"/>
  <c r="AG58" i="38" s="1"/>
  <c r="AA57" i="38"/>
  <c r="AB57" i="38" s="1"/>
  <c r="AC57" i="38" s="1"/>
  <c r="AD57" i="38" s="1"/>
  <c r="AE57" i="38" s="1"/>
  <c r="AF57" i="38" s="1"/>
  <c r="AG57" i="38" s="1"/>
  <c r="AA56" i="38"/>
  <c r="AB56" i="38" s="1"/>
  <c r="AC56" i="38" s="1"/>
  <c r="AD56" i="38" s="1"/>
  <c r="AE56" i="38" s="1"/>
  <c r="AF56" i="38" s="1"/>
  <c r="AG56" i="38" s="1"/>
  <c r="AA55" i="38"/>
  <c r="AB55" i="38" s="1"/>
  <c r="AC55" i="38" s="1"/>
  <c r="AD55" i="38" s="1"/>
  <c r="AE55" i="38" s="1"/>
  <c r="AF55" i="38" s="1"/>
  <c r="AG55" i="38" s="1"/>
  <c r="AA54" i="38"/>
  <c r="AB54" i="38" s="1"/>
  <c r="AC54" i="38" s="1"/>
  <c r="AD54" i="38" s="1"/>
  <c r="AE54" i="38" s="1"/>
  <c r="AF54" i="38" s="1"/>
  <c r="AG54" i="38" s="1"/>
  <c r="AA49" i="38"/>
  <c r="AB49" i="38" s="1"/>
  <c r="AC49" i="38" s="1"/>
  <c r="AD49" i="38" s="1"/>
  <c r="AE49" i="38" s="1"/>
  <c r="AF49" i="38" s="1"/>
  <c r="AG49" i="38" s="1"/>
  <c r="AA48" i="38"/>
  <c r="AB48" i="38" s="1"/>
  <c r="AC48" i="38" s="1"/>
  <c r="AD48" i="38" s="1"/>
  <c r="AE48" i="38" s="1"/>
  <c r="AF48" i="38" s="1"/>
  <c r="AG48" i="38" s="1"/>
  <c r="AA47" i="38"/>
  <c r="AB47" i="38" s="1"/>
  <c r="AC47" i="38" s="1"/>
  <c r="AD47" i="38" s="1"/>
  <c r="AE47" i="38" s="1"/>
  <c r="AF47" i="38" s="1"/>
  <c r="AG47" i="38" s="1"/>
  <c r="AA46" i="38"/>
  <c r="AB46" i="38" s="1"/>
  <c r="AC46" i="38" s="1"/>
  <c r="AD46" i="38" s="1"/>
  <c r="AE46" i="38" s="1"/>
  <c r="AF46" i="38" s="1"/>
  <c r="AG46" i="38" s="1"/>
  <c r="AA45" i="38"/>
  <c r="AB45" i="38" s="1"/>
  <c r="AC45" i="38" s="1"/>
  <c r="AD45" i="38" s="1"/>
  <c r="AE45" i="38" s="1"/>
  <c r="AF45" i="38" s="1"/>
  <c r="AG45" i="38" s="1"/>
  <c r="AA44" i="38"/>
  <c r="AB44" i="38" s="1"/>
  <c r="AC44" i="38" s="1"/>
  <c r="AD44" i="38" s="1"/>
  <c r="AE44" i="38" s="1"/>
  <c r="AF44" i="38" s="1"/>
  <c r="AG44" i="38" s="1"/>
  <c r="AA43" i="38"/>
  <c r="AB43" i="38" s="1"/>
  <c r="AC43" i="38" s="1"/>
  <c r="AD43" i="38" s="1"/>
  <c r="AE43" i="38" s="1"/>
  <c r="AF43" i="38" s="1"/>
  <c r="AG43" i="38" s="1"/>
  <c r="AA42" i="38"/>
  <c r="AB42" i="38" s="1"/>
  <c r="AC42" i="38" s="1"/>
  <c r="AD42" i="38" s="1"/>
  <c r="AE42" i="38" s="1"/>
  <c r="AF42" i="38" s="1"/>
  <c r="AG42" i="38" s="1"/>
  <c r="AA41" i="38"/>
  <c r="AB41" i="38" s="1"/>
  <c r="AC41" i="38" s="1"/>
  <c r="AD41" i="38" s="1"/>
  <c r="AE41" i="38" s="1"/>
  <c r="AF41" i="38" s="1"/>
  <c r="AG41" i="38" s="1"/>
  <c r="AA40" i="38"/>
  <c r="AB40" i="38" s="1"/>
  <c r="AC40" i="38" s="1"/>
  <c r="AD40" i="38" s="1"/>
  <c r="AE40" i="38" s="1"/>
  <c r="AF40" i="38" s="1"/>
  <c r="AG40" i="38" s="1"/>
  <c r="AA39" i="38"/>
  <c r="AB39" i="38" s="1"/>
  <c r="AC39" i="38" s="1"/>
  <c r="AD39" i="38" s="1"/>
  <c r="AE39" i="38" s="1"/>
  <c r="AF39" i="38" s="1"/>
  <c r="AG39" i="38" s="1"/>
  <c r="AA38" i="38"/>
  <c r="AB38" i="38" s="1"/>
  <c r="AC38" i="38" s="1"/>
  <c r="AD38" i="38" s="1"/>
  <c r="AE38" i="38" s="1"/>
  <c r="AF38" i="38" s="1"/>
  <c r="AG38" i="38" s="1"/>
  <c r="AA37" i="38"/>
  <c r="AB37" i="38" s="1"/>
  <c r="AC37" i="38" s="1"/>
  <c r="AD37" i="38" s="1"/>
  <c r="AE37" i="38" s="1"/>
  <c r="AF37" i="38" s="1"/>
  <c r="AG37" i="38" s="1"/>
  <c r="AA36" i="38"/>
  <c r="AB36" i="38" s="1"/>
  <c r="AC36" i="38" s="1"/>
  <c r="AD36" i="38" s="1"/>
  <c r="AE36" i="38" s="1"/>
  <c r="AF36" i="38" s="1"/>
  <c r="AG36" i="38" s="1"/>
  <c r="AA35" i="38"/>
  <c r="AB35" i="38" s="1"/>
  <c r="AC35" i="38" s="1"/>
  <c r="AD35" i="38" s="1"/>
  <c r="AE35" i="38" s="1"/>
  <c r="AF35" i="38" s="1"/>
  <c r="AG35" i="38" s="1"/>
  <c r="AA34" i="38"/>
  <c r="AB34" i="38" s="1"/>
  <c r="AC34" i="38" s="1"/>
  <c r="AD34" i="38" s="1"/>
  <c r="AE34" i="38" s="1"/>
  <c r="AF34" i="38" s="1"/>
  <c r="AG34" i="38" s="1"/>
  <c r="AA29" i="38"/>
  <c r="AB29" i="38" s="1"/>
  <c r="AC29" i="38" s="1"/>
  <c r="AD29" i="38" s="1"/>
  <c r="AE29" i="38" s="1"/>
  <c r="AF29" i="38" s="1"/>
  <c r="AG29" i="38" s="1"/>
  <c r="AA28" i="38"/>
  <c r="AB28" i="38" s="1"/>
  <c r="AC28" i="38" s="1"/>
  <c r="AD28" i="38" s="1"/>
  <c r="AE28" i="38" s="1"/>
  <c r="AF28" i="38" s="1"/>
  <c r="AG28" i="38" s="1"/>
  <c r="AA27" i="38"/>
  <c r="AB27" i="38" s="1"/>
  <c r="AC27" i="38" s="1"/>
  <c r="AD27" i="38" s="1"/>
  <c r="AE27" i="38" s="1"/>
  <c r="AF27" i="38" s="1"/>
  <c r="AG27" i="38" s="1"/>
  <c r="AA26" i="38"/>
  <c r="AB26" i="38" s="1"/>
  <c r="AC26" i="38" s="1"/>
  <c r="AD26" i="38" s="1"/>
  <c r="AE26" i="38" s="1"/>
  <c r="AF26" i="38" s="1"/>
  <c r="AG26" i="38" s="1"/>
  <c r="AA25" i="38"/>
  <c r="AB25" i="38" s="1"/>
  <c r="AC25" i="38" s="1"/>
  <c r="AD25" i="38" s="1"/>
  <c r="AE25" i="38" s="1"/>
  <c r="AF25" i="38" s="1"/>
  <c r="AG25" i="38" s="1"/>
  <c r="AA24" i="38"/>
  <c r="AB24" i="38" s="1"/>
  <c r="AC24" i="38" s="1"/>
  <c r="AD24" i="38" s="1"/>
  <c r="AE24" i="38" s="1"/>
  <c r="AF24" i="38" s="1"/>
  <c r="AG24" i="38" s="1"/>
  <c r="AA23" i="38"/>
  <c r="AB23" i="38" s="1"/>
  <c r="AC23" i="38" s="1"/>
  <c r="AD23" i="38" s="1"/>
  <c r="AE23" i="38" s="1"/>
  <c r="AF23" i="38" s="1"/>
  <c r="AG23" i="38" s="1"/>
  <c r="AA22" i="38"/>
  <c r="AB22" i="38" s="1"/>
  <c r="AC22" i="38" s="1"/>
  <c r="AD22" i="38" s="1"/>
  <c r="AE22" i="38" s="1"/>
  <c r="AF22" i="38" s="1"/>
  <c r="AG22" i="38" s="1"/>
  <c r="AA21" i="38"/>
  <c r="AB21" i="38" s="1"/>
  <c r="AC21" i="38" s="1"/>
  <c r="AD21" i="38" s="1"/>
  <c r="AE21" i="38" s="1"/>
  <c r="AF21" i="38" s="1"/>
  <c r="AG21" i="38" s="1"/>
  <c r="AA20" i="38"/>
  <c r="AB20" i="38" s="1"/>
  <c r="AC20" i="38" s="1"/>
  <c r="AD20" i="38" s="1"/>
  <c r="AE20" i="38" s="1"/>
  <c r="AF20" i="38" s="1"/>
  <c r="AG20" i="38" s="1"/>
  <c r="AA19" i="38"/>
  <c r="AB19" i="38" s="1"/>
  <c r="AC19" i="38" s="1"/>
  <c r="AD19" i="38" s="1"/>
  <c r="AE19" i="38" s="1"/>
  <c r="AF19" i="38" s="1"/>
  <c r="AG19" i="38" s="1"/>
  <c r="AA18" i="38"/>
  <c r="AB18" i="38" s="1"/>
  <c r="AC18" i="38" s="1"/>
  <c r="AD18" i="38" s="1"/>
  <c r="AE18" i="38" s="1"/>
  <c r="AF18" i="38" s="1"/>
  <c r="AG18" i="38" s="1"/>
  <c r="AA17" i="38"/>
  <c r="AB17" i="38" s="1"/>
  <c r="AC17" i="38" s="1"/>
  <c r="AD17" i="38" s="1"/>
  <c r="AE17" i="38" s="1"/>
  <c r="AF17" i="38" s="1"/>
  <c r="AG17" i="38" s="1"/>
  <c r="AA16" i="38"/>
  <c r="AB16" i="38" s="1"/>
  <c r="AC16" i="38" s="1"/>
  <c r="AD16" i="38" s="1"/>
  <c r="AE16" i="38" s="1"/>
  <c r="AF16" i="38" s="1"/>
  <c r="AG16" i="38" s="1"/>
  <c r="AA15" i="38"/>
  <c r="AB15" i="38" s="1"/>
  <c r="AC15" i="38" s="1"/>
  <c r="AD15" i="38" s="1"/>
  <c r="AE15" i="38" s="1"/>
  <c r="AF15" i="38" s="1"/>
  <c r="AG15" i="38" s="1"/>
  <c r="AA14" i="38"/>
  <c r="AB14" i="38" s="1"/>
  <c r="AC14" i="38" s="1"/>
  <c r="AD14" i="38" s="1"/>
  <c r="AE14" i="38" s="1"/>
  <c r="AF14" i="38" s="1"/>
  <c r="AG14" i="38" s="1"/>
  <c r="D13" i="37"/>
  <c r="C13" i="37"/>
  <c r="F27" i="35"/>
  <c r="F26" i="35"/>
  <c r="F25" i="35"/>
  <c r="F24" i="35"/>
  <c r="F23" i="35"/>
  <c r="F22" i="35"/>
  <c r="F21" i="35"/>
  <c r="F20" i="35"/>
  <c r="F19" i="35"/>
  <c r="F18" i="35"/>
  <c r="F17" i="35"/>
  <c r="F16" i="35"/>
  <c r="F15" i="35"/>
  <c r="F14" i="35"/>
  <c r="F13" i="35"/>
  <c r="F12" i="35"/>
  <c r="J65" i="30"/>
  <c r="I65" i="30"/>
  <c r="H65" i="30"/>
  <c r="G65" i="30"/>
  <c r="F65" i="30"/>
  <c r="E65" i="30"/>
  <c r="D65" i="30"/>
  <c r="C65" i="30"/>
  <c r="J64" i="30"/>
  <c r="I64" i="30"/>
  <c r="H64" i="30"/>
  <c r="G64" i="30"/>
  <c r="F64" i="30"/>
  <c r="E64" i="30"/>
  <c r="D64" i="30"/>
  <c r="C64" i="30"/>
  <c r="J63" i="30"/>
  <c r="I63" i="30"/>
  <c r="H63" i="30"/>
  <c r="G63" i="30"/>
  <c r="F63" i="30"/>
  <c r="E63" i="30"/>
  <c r="D63" i="30"/>
  <c r="C63" i="30"/>
  <c r="J62" i="30"/>
  <c r="I62" i="30"/>
  <c r="H62" i="30"/>
  <c r="G62" i="30"/>
  <c r="F62" i="30"/>
  <c r="E62" i="30"/>
  <c r="D62" i="30"/>
  <c r="C62" i="30"/>
  <c r="J61" i="30"/>
  <c r="I61" i="30"/>
  <c r="H61" i="30"/>
  <c r="G61" i="30"/>
  <c r="F61" i="30"/>
  <c r="E61" i="30"/>
  <c r="D61" i="30"/>
  <c r="C61" i="30"/>
  <c r="J60" i="30"/>
  <c r="I60" i="30"/>
  <c r="H60" i="30"/>
  <c r="G60" i="30"/>
  <c r="F60" i="30"/>
  <c r="E60" i="30"/>
  <c r="D60" i="30"/>
  <c r="C60" i="30"/>
  <c r="J59" i="30"/>
  <c r="I59" i="30"/>
  <c r="H59" i="30"/>
  <c r="G59" i="30"/>
  <c r="F59" i="30"/>
  <c r="E59" i="30"/>
  <c r="D59" i="30"/>
  <c r="C59" i="30"/>
  <c r="J58" i="30"/>
  <c r="I58" i="30"/>
  <c r="H58" i="30"/>
  <c r="G58" i="30"/>
  <c r="F58" i="30"/>
  <c r="E58" i="30"/>
  <c r="D58" i="30"/>
  <c r="C58" i="30"/>
  <c r="J57" i="30"/>
  <c r="I57" i="30"/>
  <c r="H57" i="30"/>
  <c r="G57" i="30"/>
  <c r="F57" i="30"/>
  <c r="E57" i="30"/>
  <c r="D57" i="30"/>
  <c r="C57" i="30"/>
  <c r="J56" i="30"/>
  <c r="I56" i="30"/>
  <c r="H56" i="30"/>
  <c r="G56" i="30"/>
  <c r="F56" i="30"/>
  <c r="E56" i="30"/>
  <c r="D56" i="30"/>
  <c r="C56" i="30"/>
  <c r="J55" i="30"/>
  <c r="I55" i="30"/>
  <c r="H55" i="30"/>
  <c r="G55" i="30"/>
  <c r="F55" i="30"/>
  <c r="E55" i="30"/>
  <c r="D55" i="30"/>
  <c r="C55" i="30"/>
  <c r="J54" i="30"/>
  <c r="I54" i="30"/>
  <c r="H54" i="30"/>
  <c r="G54" i="30"/>
  <c r="F54" i="30"/>
  <c r="E54" i="30"/>
  <c r="D54" i="30"/>
  <c r="C54" i="30"/>
  <c r="J53" i="30"/>
  <c r="I53" i="30"/>
  <c r="H53" i="30"/>
  <c r="G53" i="30"/>
  <c r="F53" i="30"/>
  <c r="E53" i="30"/>
  <c r="D53" i="30"/>
  <c r="C53" i="30"/>
  <c r="J52" i="30"/>
  <c r="I52" i="30"/>
  <c r="H52" i="30"/>
  <c r="G52" i="30"/>
  <c r="F52" i="30"/>
  <c r="E52" i="30"/>
  <c r="D52" i="30"/>
  <c r="C52" i="30"/>
  <c r="J51" i="30"/>
  <c r="I51" i="30"/>
  <c r="H51" i="30"/>
  <c r="G51" i="30"/>
  <c r="F51" i="30"/>
  <c r="E51" i="30"/>
  <c r="D51" i="30"/>
  <c r="C51" i="30"/>
  <c r="H14" i="25"/>
  <c r="C17" i="25"/>
  <c r="C16" i="25"/>
  <c r="H13" i="25"/>
  <c r="C15" i="25"/>
  <c r="H12" i="25"/>
  <c r="C14" i="25"/>
  <c r="H11" i="25"/>
  <c r="C13" i="25"/>
  <c r="C12" i="25"/>
  <c r="C11" i="25"/>
  <c r="E240" i="3"/>
  <c r="E241" i="3" s="1"/>
</calcChain>
</file>

<file path=xl/sharedStrings.xml><?xml version="1.0" encoding="utf-8"?>
<sst xmlns="http://schemas.openxmlformats.org/spreadsheetml/2006/main" count="11245" uniqueCount="1587">
  <si>
    <t>Date</t>
  </si>
  <si>
    <t>Description</t>
  </si>
  <si>
    <t>Worksheet Descriptions</t>
  </si>
  <si>
    <t>Worksheet</t>
  </si>
  <si>
    <t>Source</t>
  </si>
  <si>
    <t>Renewable Energy Zones</t>
  </si>
  <si>
    <t>Renewable Policy Targets</t>
  </si>
  <si>
    <t>Combined Base LRET parameters
Target renewable settings for the Queensland, Victorian and Tasmanian Renewable Energy Targets</t>
  </si>
  <si>
    <t>Carbon Budgets</t>
  </si>
  <si>
    <t>SSP / RCP trajectories allocated to each scenario, and cumulative carbon budgets over the period to 2050.</t>
  </si>
  <si>
    <t>Scenario Policy Settings</t>
  </si>
  <si>
    <t>A breakdown of the policy settings in each of the 5 scenarios.</t>
  </si>
  <si>
    <t>Energy Consumption</t>
  </si>
  <si>
    <t>Electricity consumption forecasts</t>
  </si>
  <si>
    <t>Rooftop PV</t>
  </si>
  <si>
    <t>Rooftop PV capacity and generation forecast</t>
  </si>
  <si>
    <t>PVNSG</t>
  </si>
  <si>
    <t>PV non-scheduled generation (PVNSG) capacity and generation forecast</t>
  </si>
  <si>
    <t>Electric Vehicles</t>
  </si>
  <si>
    <t>Electric vehicle energy consumption and fleet size forecast</t>
  </si>
  <si>
    <t>DSP</t>
  </si>
  <si>
    <t>Demand side participation forecast</t>
  </si>
  <si>
    <t>Embedded consumer energy storage (battery) forecast</t>
  </si>
  <si>
    <t>The 'aggregated' share of embedded energy storages that is modelled like a Virtual Power Plant (VPP).</t>
  </si>
  <si>
    <t>Proportioning factors</t>
  </si>
  <si>
    <t>Installed capacity of existing, committed and anticipated generators. Existing generators refer to maximal seasonal ratings.</t>
  </si>
  <si>
    <t>Reserves</t>
  </si>
  <si>
    <t>Minimum reserve levels for reliable regional supply</t>
  </si>
  <si>
    <t>Unit commitment constraints for capacity outlook models</t>
  </si>
  <si>
    <t>Winter and summer ratings for existing, committed, advanced and new entrant generators</t>
  </si>
  <si>
    <t>Maintenance</t>
  </si>
  <si>
    <t>The percentage of time per year that a generator is expected to be out of service for maintenance.
De-rating applied to generators under maintenance, staged construction or to track age-related degradation</t>
  </si>
  <si>
    <t>Generator Reliability Settings</t>
  </si>
  <si>
    <t>Defines a generators' forced outage rate, mean time to repair after an outage, and the derating experienced during a partial outage</t>
  </si>
  <si>
    <t>Hydro Climate Factor</t>
  </si>
  <si>
    <t>Hydro inflow adjustments to capture climate risks</t>
  </si>
  <si>
    <t xml:space="preserve">Regional cost factors provide an indication of the variation in new entrants generators cost based on the shift in labour, equipment and shipping/delivery cost between regions. Remoteness is also taken into account, leading to three different cost factors (low, medium and high) within each region.                                                                                                                                              Build cost trajectories calculated for different new generators. These are calculated by applying Regional Cost factors to baseline Melbourne-specific overnight capital costs.                                      </t>
  </si>
  <si>
    <t>Cost to connect different generation technologies.</t>
  </si>
  <si>
    <t>Modelled limitations impacting build constraints within the expansion modelling</t>
  </si>
  <si>
    <t xml:space="preserve">Capacity factors for renewable generators in the renewable energy zones </t>
  </si>
  <si>
    <t>Modelled limitations impacting build timings within the expansion modelling</t>
  </si>
  <si>
    <t>Financial parameters (discount rate, weighted average cost of capital, value of customer reliability) used during cost benefit analysis</t>
  </si>
  <si>
    <t>Battery storage to power ratio, lifetime and round-trip efficiency</t>
  </si>
  <si>
    <t>Coal fuel price for each coal generator</t>
  </si>
  <si>
    <t>Fuel price for each gas and liquid fuel generator</t>
  </si>
  <si>
    <t>Refurbishment</t>
  </si>
  <si>
    <t>Cost and timing for refurbishment of ageing generators</t>
  </si>
  <si>
    <t>Retirement</t>
  </si>
  <si>
    <t>Efficiency of conversion of fuel to output for thermal generators</t>
  </si>
  <si>
    <t>Auxiliary</t>
  </si>
  <si>
    <t>Auxiliary (self) load for each generator or generator class</t>
  </si>
  <si>
    <t>Fixed OPEX</t>
  </si>
  <si>
    <t>Fixed operating cost regardless of output for each generator or generator class</t>
  </si>
  <si>
    <t>Variable OPEX</t>
  </si>
  <si>
    <t>Variable operating cost per MWh of output for each generator or generator class</t>
  </si>
  <si>
    <t>Emissions</t>
  </si>
  <si>
    <t>Emissions production per MWh of output for each generator or generator class</t>
  </si>
  <si>
    <t>Maximum Ramp Rates</t>
  </si>
  <si>
    <t>Maximum rates of change for thermal unit output up and down</t>
  </si>
  <si>
    <t>Go to Assumptions Summary</t>
  </si>
  <si>
    <t>Parameter</t>
  </si>
  <si>
    <t>Slow Change</t>
  </si>
  <si>
    <t>Central</t>
  </si>
  <si>
    <t>Fast change</t>
  </si>
  <si>
    <t>High DER</t>
  </si>
  <si>
    <t>Step Change</t>
  </si>
  <si>
    <t>Demand Drivers</t>
  </si>
  <si>
    <t>Economic growth and population outlook</t>
  </si>
  <si>
    <t>Low</t>
  </si>
  <si>
    <t>Moderate</t>
  </si>
  <si>
    <t>High</t>
  </si>
  <si>
    <t>Energy efficiency improvement</t>
  </si>
  <si>
    <t>DSP as a % of maximum demand under market price cap conditions by 2050</t>
  </si>
  <si>
    <t>Low (continue current % of MD)</t>
  </si>
  <si>
    <t>Moderate (4.88% of MD)</t>
  </si>
  <si>
    <t>High (8.5% of MD)</t>
  </si>
  <si>
    <t>DER Uptake</t>
  </si>
  <si>
    <t>Moderate – High</t>
  </si>
  <si>
    <t>Battery storage installed capacity</t>
  </si>
  <si>
    <t>Battery storage aggregation by 2050</t>
  </si>
  <si>
    <t xml:space="preserve">Existing trials do not successfully demonstrate a strong business case for VPP aggregation. Low role for energy storage aggregators and VPPs. </t>
  </si>
  <si>
    <t>Moderate role for energy storage aggregators and VPPs</t>
  </si>
  <si>
    <t>Existing trials demonstrate a business case for VPP aggregation. High role for energy storage aggregators and VPPs</t>
  </si>
  <si>
    <t>Electric vehicle uptake</t>
  </si>
  <si>
    <t>Moderate-High</t>
  </si>
  <si>
    <t>Electric Vehicle Charging Times</t>
  </si>
  <si>
    <t>Delayed adoption of infrastructure and tariffs to enable ‘better’ charging options.
No move from time-of-use flex charging to fully coordinated dynamic charging.</t>
  </si>
  <si>
    <t>Moderate adoption of infrastructure and tariffs to enable ‘better’ charging options.
Some move from time-of-use flex charging to fully coordinated dynamic charging post 2030.</t>
  </si>
  <si>
    <t>Faster adoption of infrastructure and tariffs to enable ‘better’ charging options.
Some move from time-of-use flex charging to fully coordinated dynamic charging post 2030.</t>
  </si>
  <si>
    <t>Faster adoption of infrastructure and tariffs to enable ‘better’ charging options.
Significant move from time-of-use flex charging to fully coordinated dynamic charging post 2030.</t>
  </si>
  <si>
    <t>Emissions Summary</t>
  </si>
  <si>
    <t>Relative Concentration Pathway (average temperature rise)</t>
  </si>
  <si>
    <t>RCP 8.5</t>
  </si>
  <si>
    <t>RCP 7.0</t>
  </si>
  <si>
    <t>RCP 4.5</t>
  </si>
  <si>
    <t>RCP 1.9 or RCP 2.6</t>
  </si>
  <si>
    <r>
      <t xml:space="preserve">(&gt;4.5 </t>
    </r>
    <r>
      <rPr>
        <vertAlign val="superscript"/>
        <sz val="8"/>
        <color theme="1"/>
        <rFont val="Segoe UI Semilight"/>
        <family val="2"/>
      </rPr>
      <t>o</t>
    </r>
    <r>
      <rPr>
        <sz val="8"/>
        <color theme="1"/>
        <rFont val="Segoe UI Semilight"/>
        <family val="2"/>
      </rPr>
      <t>C)</t>
    </r>
  </si>
  <si>
    <r>
      <t xml:space="preserve">(3.0 – 4.5 </t>
    </r>
    <r>
      <rPr>
        <vertAlign val="superscript"/>
        <sz val="8"/>
        <color theme="1"/>
        <rFont val="Segoe UI Semilight"/>
        <family val="2"/>
      </rPr>
      <t>o</t>
    </r>
    <r>
      <rPr>
        <sz val="8"/>
        <color theme="1"/>
        <rFont val="Segoe UI Semilight"/>
        <family val="2"/>
      </rPr>
      <t>C)</t>
    </r>
  </si>
  <si>
    <r>
      <t xml:space="preserve">(2.5 – 2.7 </t>
    </r>
    <r>
      <rPr>
        <vertAlign val="superscript"/>
        <sz val="8"/>
        <color theme="1"/>
        <rFont val="Segoe UI Semilight"/>
        <family val="2"/>
      </rPr>
      <t>o</t>
    </r>
    <r>
      <rPr>
        <sz val="8"/>
        <color theme="1"/>
        <rFont val="Segoe UI Semilight"/>
        <family val="2"/>
      </rPr>
      <t>C)</t>
    </r>
  </si>
  <si>
    <r>
      <t xml:space="preserve">(1.4 – 1.8 </t>
    </r>
    <r>
      <rPr>
        <vertAlign val="superscript"/>
        <sz val="8"/>
        <color theme="1"/>
        <rFont val="Segoe UI Semilight"/>
        <family val="2"/>
      </rPr>
      <t>o</t>
    </r>
    <r>
      <rPr>
        <sz val="8"/>
        <color theme="1"/>
        <rFont val="Segoe UI Semilight"/>
        <family val="2"/>
      </rPr>
      <t>C)</t>
    </r>
  </si>
  <si>
    <t>Hydro inflow reduction by 2050</t>
  </si>
  <si>
    <t>Large-scale renewable build cost trajectories</t>
  </si>
  <si>
    <t>Solar PV</t>
  </si>
  <si>
    <t>Wind</t>
  </si>
  <si>
    <t>Pumped Hydro</t>
  </si>
  <si>
    <t>Battery</t>
  </si>
  <si>
    <t>Solar Thermal</t>
  </si>
  <si>
    <t>Investment and retirement considerations</t>
  </si>
  <si>
    <t xml:space="preserve">Generator retirements </t>
  </si>
  <si>
    <t>In line with expected closure years, or earlier if economic to do so.</t>
  </si>
  <si>
    <t>In line with expected closure year, or earlier if economic or driven from decarbonisation objectives</t>
  </si>
  <si>
    <t>Gas Market Settings</t>
  </si>
  <si>
    <t>Gas prices</t>
  </si>
  <si>
    <t>Coal Price Settings</t>
  </si>
  <si>
    <t>Coal prices</t>
  </si>
  <si>
    <t>Candidate Renewable Energy Zones</t>
  </si>
  <si>
    <t>List of Candidate Renewable Energy Zones (REZs) by NEM region and zone</t>
  </si>
  <si>
    <t>Build cost at each REZ that reflects the NEM regional cost zone map</t>
  </si>
  <si>
    <t>ID</t>
  </si>
  <si>
    <t>Name</t>
  </si>
  <si>
    <t>NEM Region</t>
  </si>
  <si>
    <t>NTNDP Zone</t>
  </si>
  <si>
    <t>ISP Zone</t>
  </si>
  <si>
    <t>Regional Cost Zones</t>
  </si>
  <si>
    <t>Q1</t>
  </si>
  <si>
    <t>Far North QLD</t>
  </si>
  <si>
    <t>QLD</t>
  </si>
  <si>
    <t>NQ</t>
  </si>
  <si>
    <t>CNQ</t>
  </si>
  <si>
    <t>Q2</t>
  </si>
  <si>
    <t>North Qld Clean Energy Hub</t>
  </si>
  <si>
    <t>Q3</t>
  </si>
  <si>
    <t>Northern Qld</t>
  </si>
  <si>
    <t>Q4</t>
  </si>
  <si>
    <t>Isaac</t>
  </si>
  <si>
    <t>Q5</t>
  </si>
  <si>
    <t>Barcaldine</t>
  </si>
  <si>
    <t>CQ</t>
  </si>
  <si>
    <t>Medium</t>
  </si>
  <si>
    <t>Q6</t>
  </si>
  <si>
    <t>Fitzroy</t>
  </si>
  <si>
    <t>Q7</t>
  </si>
  <si>
    <t>Wide Bay</t>
  </si>
  <si>
    <t>SQ</t>
  </si>
  <si>
    <t>Q8</t>
  </si>
  <si>
    <t>Darling Downs</t>
  </si>
  <si>
    <t>SWQ</t>
  </si>
  <si>
    <t>Q9</t>
  </si>
  <si>
    <t>Banana</t>
  </si>
  <si>
    <t>N1</t>
  </si>
  <si>
    <t>North West NSW</t>
  </si>
  <si>
    <t>NSW</t>
  </si>
  <si>
    <t>NNS</t>
  </si>
  <si>
    <t>NNSW</t>
  </si>
  <si>
    <t>N2</t>
  </si>
  <si>
    <t>New England</t>
  </si>
  <si>
    <t>N3</t>
  </si>
  <si>
    <t>Central-West Orana</t>
  </si>
  <si>
    <t>NCEN</t>
  </si>
  <si>
    <t>CNSW</t>
  </si>
  <si>
    <t>N4</t>
  </si>
  <si>
    <t>Broken Hill</t>
  </si>
  <si>
    <t>SWNSW</t>
  </si>
  <si>
    <t>SNSW</t>
  </si>
  <si>
    <t>N5</t>
  </si>
  <si>
    <t>South West NSW</t>
  </si>
  <si>
    <t>N6</t>
  </si>
  <si>
    <t>Wagga Wagga</t>
  </si>
  <si>
    <t>N7</t>
  </si>
  <si>
    <t>Tumut</t>
  </si>
  <si>
    <t>CAN</t>
  </si>
  <si>
    <t>N8</t>
  </si>
  <si>
    <t>Cooma-Monaro</t>
  </si>
  <si>
    <t>V1</t>
  </si>
  <si>
    <t>Ovens Murray</t>
  </si>
  <si>
    <t>VIC</t>
  </si>
  <si>
    <t>NVIC</t>
  </si>
  <si>
    <t>V2</t>
  </si>
  <si>
    <t>Murray River</t>
  </si>
  <si>
    <t>V3</t>
  </si>
  <si>
    <t>Western Victoria</t>
  </si>
  <si>
    <t>CVIC</t>
  </si>
  <si>
    <t>V4</t>
  </si>
  <si>
    <t>South West Victoria</t>
  </si>
  <si>
    <t>MEL</t>
  </si>
  <si>
    <t>V5</t>
  </si>
  <si>
    <t>Gippsland</t>
  </si>
  <si>
    <t>LV</t>
  </si>
  <si>
    <t>V6</t>
  </si>
  <si>
    <t>Central North Vic</t>
  </si>
  <si>
    <t>S1</t>
  </si>
  <si>
    <t>South East SA</t>
  </si>
  <si>
    <t>SA</t>
  </si>
  <si>
    <t>SESA</t>
  </si>
  <si>
    <t>S2</t>
  </si>
  <si>
    <t>Riverland</t>
  </si>
  <si>
    <t>NSA</t>
  </si>
  <si>
    <t>S3</t>
  </si>
  <si>
    <t>Mid-North SA</t>
  </si>
  <si>
    <t>S4</t>
  </si>
  <si>
    <t>Yorke Peninsula</t>
  </si>
  <si>
    <t>S5</t>
  </si>
  <si>
    <t>Northern SA</t>
  </si>
  <si>
    <t>S6</t>
  </si>
  <si>
    <t>Leigh Creek</t>
  </si>
  <si>
    <t>S7</t>
  </si>
  <si>
    <t>Roxby Downs</t>
  </si>
  <si>
    <t>S8</t>
  </si>
  <si>
    <t>Eastern Eyre Peninsula</t>
  </si>
  <si>
    <t>S9</t>
  </si>
  <si>
    <t>Western Eyre Peninsula</t>
  </si>
  <si>
    <t>T1</t>
  </si>
  <si>
    <t>North East Tasmania</t>
  </si>
  <si>
    <t>TAS</t>
  </si>
  <si>
    <t>T2</t>
  </si>
  <si>
    <t>North West Tasmania</t>
  </si>
  <si>
    <t>T3</t>
  </si>
  <si>
    <t>Central Highlands</t>
  </si>
  <si>
    <t>Note:</t>
  </si>
  <si>
    <t>Financial year</t>
  </si>
  <si>
    <t>2020-21</t>
  </si>
  <si>
    <t>2021-22</t>
  </si>
  <si>
    <t>2022-23</t>
  </si>
  <si>
    <t>2023-24</t>
  </si>
  <si>
    <t>2024-25</t>
  </si>
  <si>
    <t>2025-26</t>
  </si>
  <si>
    <t>2026-27</t>
  </si>
  <si>
    <t>2027-28</t>
  </si>
  <si>
    <t>2028-29</t>
  </si>
  <si>
    <t>2029-30</t>
  </si>
  <si>
    <t>Queensland Renewable Energy Target (QRET)</t>
  </si>
  <si>
    <r>
      <t xml:space="preserve">50% of Queensland </t>
    </r>
    <r>
      <rPr>
        <u/>
        <sz val="10"/>
        <color theme="1"/>
        <rFont val="Arial"/>
        <family val="2"/>
      </rPr>
      <t>electricity consumption</t>
    </r>
    <r>
      <rPr>
        <sz val="10"/>
        <color theme="1"/>
        <rFont val="Arial"/>
        <family val="2"/>
      </rPr>
      <t xml:space="preserve"> to be provided by renewable generation by 2030</t>
    </r>
  </si>
  <si>
    <r>
      <t xml:space="preserve">The </t>
    </r>
    <r>
      <rPr>
        <b/>
        <sz val="10"/>
        <color theme="1"/>
        <rFont val="Arial"/>
        <family val="2"/>
      </rPr>
      <t xml:space="preserve">underlying consumption </t>
    </r>
    <r>
      <rPr>
        <sz val="10"/>
        <color theme="1"/>
        <rFont val="Arial"/>
        <family val="2"/>
      </rPr>
      <t>is used as a measure of comparing to the % trajectory - that means that small-scale generation from rooftop PV systems is included within the target.</t>
    </r>
  </si>
  <si>
    <t>Source:</t>
  </si>
  <si>
    <t>https://www.dnrme.qld.gov.au/energy/initiatives/powering-queensland</t>
  </si>
  <si>
    <t>All scenarios</t>
  </si>
  <si>
    <t>Victorian Renewable Energy Target (VRET)</t>
  </si>
  <si>
    <r>
      <t xml:space="preserve">New entry renewable capacity required to meet a target of 40% renewable energy generation as a percentage of total </t>
    </r>
    <r>
      <rPr>
        <u/>
        <sz val="10"/>
        <color theme="1"/>
        <rFont val="Arial"/>
        <family val="2"/>
      </rPr>
      <t>Victorian generation</t>
    </r>
    <r>
      <rPr>
        <sz val="10"/>
        <color theme="1"/>
        <rFont val="Arial"/>
        <family val="2"/>
      </rPr>
      <t xml:space="preserve"> by 2025 and 50% renewable energy generation as a percentage of total </t>
    </r>
    <r>
      <rPr>
        <u/>
        <sz val="10"/>
        <color theme="1"/>
        <rFont val="Arial"/>
        <family val="2"/>
      </rPr>
      <t>Victorian generation</t>
    </r>
    <r>
      <rPr>
        <sz val="10"/>
        <color theme="1"/>
        <rFont val="Arial"/>
        <family val="2"/>
      </rPr>
      <t xml:space="preserve"> by 2030</t>
    </r>
  </si>
  <si>
    <t>Targets allow for a contribution of DER, lowering large-scale generation requirements.</t>
  </si>
  <si>
    <t>https://www.energy.vic.gov.au/renewable-energy/victorias-renewable-energy-targets</t>
  </si>
  <si>
    <t>Calendar year</t>
  </si>
  <si>
    <t>Tasmania Renewable Energy Target (TRET)</t>
  </si>
  <si>
    <r>
      <rPr>
        <u/>
        <sz val="10"/>
        <color theme="1"/>
        <rFont val="Arial"/>
        <family val="2"/>
      </rPr>
      <t>Renewable generation targets (in GWh)</t>
    </r>
    <r>
      <rPr>
        <sz val="10"/>
        <color theme="1"/>
        <rFont val="Arial"/>
        <family val="2"/>
      </rPr>
      <t xml:space="preserve"> for NEM-connected equipment in Tasmania (including DER and non-scheduled generation) on or before 31 December 2030, and on or before 31 December 2040.</t>
    </r>
  </si>
  <si>
    <t>Cumulative Carbon Budgets</t>
  </si>
  <si>
    <t>Renewable Policy Settings</t>
  </si>
  <si>
    <t>Renewable Policy Setting across the five scenarios.</t>
  </si>
  <si>
    <t>Policy</t>
  </si>
  <si>
    <t>26% reduction in emissions by 2030 (NEM)</t>
  </si>
  <si>
    <t>ü</t>
  </si>
  <si>
    <t>VRET – 40% by 2025, 50% by 2030</t>
  </si>
  <si>
    <t>TRET – 100% by 2022</t>
  </si>
  <si>
    <t>TRET – 150% by 2030, 200% by 2040</t>
  </si>
  <si>
    <t>QRET – 50% by 2030</t>
  </si>
  <si>
    <t>NSW Electricity Infrastructure Roadmap  </t>
  </si>
  <si>
    <t>Current DER and EE policies </t>
  </si>
  <si>
    <t>NEM carbon budget to achieve 2050 emission levels*</t>
  </si>
  <si>
    <t>O</t>
  </si>
  <si>
    <r>
      <rPr>
        <sz val="10"/>
        <color theme="1"/>
        <rFont val="Wingdings"/>
        <charset val="2"/>
      </rPr>
      <t>ü</t>
    </r>
    <r>
      <rPr>
        <sz val="10"/>
        <color theme="1"/>
        <rFont val="Arial"/>
        <family val="2"/>
      </rPr>
      <t xml:space="preserve"> - indicates that this setting will be included in the scenario</t>
    </r>
  </si>
  <si>
    <r>
      <rPr>
        <sz val="10"/>
        <color theme="1"/>
        <rFont val="Wingdings 2"/>
        <family val="1"/>
        <charset val="2"/>
      </rPr>
      <t>O</t>
    </r>
    <r>
      <rPr>
        <sz val="10"/>
        <color theme="1"/>
        <rFont val="Arial"/>
        <family val="2"/>
      </rPr>
      <t xml:space="preserve"> - indicates that this setting will be excluded from the scenario</t>
    </r>
  </si>
  <si>
    <t xml:space="preserve">Amount of energy consumed by customers in each region in each financial year. </t>
  </si>
  <si>
    <t>These consumption forecasts include each sub-sector: residential, commercial, industrial, and is net of the effect of energy efficiency</t>
  </si>
  <si>
    <t>Slow change</t>
  </si>
  <si>
    <t>2030-31</t>
  </si>
  <si>
    <t>2031-32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</si>
  <si>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</si>
  <si>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</si>
  <si>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</si>
  <si>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</si>
  <si>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</si>
  <si>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</si>
  <si>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</si>
  <si>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</si>
  <si>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</si>
  <si>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</si>
  <si>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</si>
  <si>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</si>
  <si>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</si>
  <si>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</si>
  <si>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</si>
  <si>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</si>
  <si>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</si>
  <si>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</si>
  <si>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Underlying demand</t>
  </si>
  <si>
    <t>Energy consumption that is equivalent to the 'power point' - gross of rooftop PV generation and other small non-scheduled systems (excluding distribution and transmission losses)</t>
  </si>
  <si>
    <t>Summer</t>
  </si>
  <si>
    <t>Fast Change</t>
  </si>
  <si>
    <t>Winter</t>
  </si>
  <si>
    <t>Consultant forecast mapping - 2020 scenarios</t>
  </si>
  <si>
    <t xml:space="preserve">Central </t>
  </si>
  <si>
    <t>Consultant's scenario name</t>
  </si>
  <si>
    <t>Distributed Energy Resources: Rooftop PV</t>
  </si>
  <si>
    <t>Rooftop PV forecasts based on CSIRO and Green Energy Markets (GEM) trajectories developed for AEMO in 2020</t>
  </si>
  <si>
    <t>CSIRO Slow Change</t>
  </si>
  <si>
    <t>Average of CSIRO and GEM Central</t>
  </si>
  <si>
    <t>Average of CSIRO and GEM Fast Change</t>
  </si>
  <si>
    <t>GEM High DER</t>
  </si>
  <si>
    <t>GEM Step Change</t>
  </si>
  <si>
    <t>Rooftop PV (Capacity, MW)</t>
  </si>
  <si>
    <t>Capacity of behind-the-meter rooftop PV</t>
  </si>
  <si>
    <t/>
  </si>
  <si>
    <t>Consultant's scenario</t>
  </si>
  <si>
    <t>PVNSG (Capacity, MW)</t>
  </si>
  <si>
    <t>Capacity of small-scale non-scheduled generating systems</t>
  </si>
  <si>
    <t>Demand Side Participation (MW)</t>
  </si>
  <si>
    <t>Expected voluntary consumer demand management representing the most likely amount of operational demand reduction, in MW, as a result of DSP. The Reliability Response value reflects responses to both price and network reliability programs combined, as expected during actual LOR2 or LOR3 events. Forecast maximum demand is 'gross' of this demand response.</t>
  </si>
  <si>
    <t>For example, users assessing forecast DSP demand reductions in QLD, summer, 2030-31 under the slow change scenario would find a reduction of 39.1 MW is forecast when the price is between $300/MWh and $500/MWh, and a reduction of 41.5 MW if the price is between $1000/MWh and $7500/MWh</t>
  </si>
  <si>
    <t>Queensland</t>
  </si>
  <si>
    <t>Price band</t>
  </si>
  <si>
    <t>$300 - $500</t>
  </si>
  <si>
    <t>$500 - $1,000</t>
  </si>
  <si>
    <t>$1,000 - $7,500</t>
  </si>
  <si>
    <t>$7,500 +</t>
  </si>
  <si>
    <t>Reliability Response</t>
  </si>
  <si>
    <t>New South Wales</t>
  </si>
  <si>
    <t>Victoria</t>
  </si>
  <si>
    <t>South Australia</t>
  </si>
  <si>
    <t>Tasmania</t>
  </si>
  <si>
    <t>Distributed Energy Resources: Electric Vehicles</t>
  </si>
  <si>
    <t>Electric Vehicle forecasts based on 2020 CSIRO trajectories developed for AEMO</t>
  </si>
  <si>
    <t>CSIRO Central</t>
  </si>
  <si>
    <t>CSIRO Fast Change</t>
  </si>
  <si>
    <t>CSIRO High DER</t>
  </si>
  <si>
    <t>CSIRO Step Change</t>
  </si>
  <si>
    <t>Electric Vehicles (Energy, GWh)</t>
  </si>
  <si>
    <t>Amount of energy consumed by electric vehicles</t>
  </si>
  <si>
    <t>Electric Vehicles (Uptake, Number of EV's)</t>
  </si>
  <si>
    <t>Number of Electric vehicles in use.</t>
  </si>
  <si>
    <t>Electric Vehicle (Charge Type, % of fleet)</t>
  </si>
  <si>
    <t>Split between time of day electric vehicles are charged</t>
  </si>
  <si>
    <t>Bus, Convenience Charging</t>
  </si>
  <si>
    <t>Bus, Daytime Charging</t>
  </si>
  <si>
    <t>Bus, Highway Fast Charging</t>
  </si>
  <si>
    <t>Bus, Nighttime Charging</t>
  </si>
  <si>
    <t>Articulated Truck, Convenience Charging</t>
  </si>
  <si>
    <t>Articulated Truck, Daytime Charging</t>
  </si>
  <si>
    <t>Articulated Truck, Highway Fast Charging</t>
  </si>
  <si>
    <t>Articulated Truck, Nighttime Charging</t>
  </si>
  <si>
    <t>Large Light Commercial, Convenience Charging</t>
  </si>
  <si>
    <t>Large Light Commercial, Daytime Charging</t>
  </si>
  <si>
    <t>Large Light Commercial, Highway Fast Charging</t>
  </si>
  <si>
    <t>Large Light Commercial, Nighttime Charging</t>
  </si>
  <si>
    <t>Medium Light Commercial, Convenience Charging</t>
  </si>
  <si>
    <t>Medium Light Commercial, Daytime Charging</t>
  </si>
  <si>
    <t>Medium Light Commercial, Highway Fast Charging</t>
  </si>
  <si>
    <t>Medium Light Commercial, Nighttime Charging</t>
  </si>
  <si>
    <t>Small Light Commercial, Convenience Charging</t>
  </si>
  <si>
    <t>Small Light Commercial, Daytime Charging</t>
  </si>
  <si>
    <t>Small Light Commercial, Highway Fast Charging</t>
  </si>
  <si>
    <t>Small Light Commercial, Nighttime Charging</t>
  </si>
  <si>
    <t>Ridged Truck, Convenience Charging</t>
  </si>
  <si>
    <t>Ridged Truck, Daytime Charging</t>
  </si>
  <si>
    <t>Ridged Truck, Highway Fast Charging</t>
  </si>
  <si>
    <t>Ridged Truck, Nighttime Charging</t>
  </si>
  <si>
    <t>Large Residential, Convenience Charging</t>
  </si>
  <si>
    <t>Large Residential, Daytime Charging</t>
  </si>
  <si>
    <t>Large Residential, Highway Fast Charging</t>
  </si>
  <si>
    <t>Large Residential, Nighttime Charging</t>
  </si>
  <si>
    <t>Medium Residential, Convenience Charging</t>
  </si>
  <si>
    <t>Medium Residential, Daytime Charging</t>
  </si>
  <si>
    <t>Medium Residential, Highway Fast Charging</t>
  </si>
  <si>
    <t>Medium Residential, Nighttime Charging</t>
  </si>
  <si>
    <t>Small Residential, Convenience Charging</t>
  </si>
  <si>
    <t>Small Residential, Daytime Charging</t>
  </si>
  <si>
    <t>Small Residential, Highway Fast Charging</t>
  </si>
  <si>
    <t>Small Residential, Nighttime Charging</t>
  </si>
  <si>
    <t>Residential, Vehicle to Home</t>
  </si>
  <si>
    <t>1. Average vehicle to home charge profiles are not included below as the energy and demand forecasts captured vehicle to home behaviour on an interval basis using market modelling software.</t>
  </si>
  <si>
    <t>Electric Vehicles (Coordinated Charging %)</t>
  </si>
  <si>
    <t>The proportion of Daytime Charging and Nighttime Charging that is assumed to be Coordinated (Highway Fast Charging and Convenience Charging  do not have a coordinated proportion)</t>
  </si>
  <si>
    <t>Daytime Charging Coordinated %</t>
  </si>
  <si>
    <t>Nighttime Charging Coordinated %</t>
  </si>
  <si>
    <r>
      <t>Electric Vehicles (Uncoordinated Average Half Hour Charge Profile, kW/Vehicle)</t>
    </r>
    <r>
      <rPr>
        <b/>
        <vertAlign val="superscript"/>
        <sz val="15"/>
        <color theme="3"/>
        <rFont val="Calibri"/>
        <family val="2"/>
        <scheme val="minor"/>
      </rPr>
      <t>1</t>
    </r>
  </si>
  <si>
    <t>1. Average split between time of day uncoordinated electric vehicles are charged by state. These values are indicative. In practice half hourly EV profiles vary over the forecast period by day of week, monthly variations in distance travelled, and yearly efficiency improvements over the forecast period.</t>
  </si>
  <si>
    <t>Embedded energy storage forecasts based on 2020 CSIRO and Green Energy Markets (GEM) trajectories developed for AEMO</t>
  </si>
  <si>
    <t>Embedded energy storages (small-scale batteries, MW)</t>
  </si>
  <si>
    <t>Embedded battery installations by NEM region. The use of batteries in managing consumer demand is 'netted' off the operational demand forecasts if 'non-aggregated', whereas the 'aggregated' share is modelled like a Virtual Power Plant, operated by a retailer / aggregator and an alternative supply source for arbitrage or emergency response.</t>
  </si>
  <si>
    <t xml:space="preserve">Battery power (MW) of Embedded battery installations by NEM region. </t>
  </si>
  <si>
    <t>Embedded battery storages are the cumulative total of "aggregated" and "non-aggregated" battery installations in the NEM.</t>
  </si>
  <si>
    <t>Embedded energy storages (small-scale batteries, MWh)</t>
  </si>
  <si>
    <t xml:space="preserve">Storage capacity (MWh) of Embedded battery installations by NEM region. </t>
  </si>
  <si>
    <t xml:space="preserve">the </t>
  </si>
  <si>
    <r>
      <t>Example average normalised</t>
    </r>
    <r>
      <rPr>
        <b/>
        <vertAlign val="superscript"/>
        <sz val="11"/>
        <color theme="3"/>
        <rFont val="Calibri"/>
        <family val="2"/>
        <scheme val="minor"/>
      </rPr>
      <t>1</t>
    </r>
    <r>
      <rPr>
        <b/>
        <sz val="11"/>
        <color theme="3"/>
        <rFont val="Calibri"/>
        <family val="2"/>
        <scheme val="minor"/>
      </rPr>
      <t xml:space="preserve"> residential non-aggregated battery daily charge/discharge profile for NSW in Summer (February)</t>
    </r>
  </si>
  <si>
    <t>NEM Time</t>
  </si>
  <si>
    <r>
      <t>Battery (kW per kW)</t>
    </r>
    <r>
      <rPr>
        <vertAlign val="superscript"/>
        <sz val="11"/>
        <color theme="0"/>
        <rFont val="Calibri"/>
        <family val="2"/>
        <scheme val="minor"/>
      </rPr>
      <t>2</t>
    </r>
  </si>
  <si>
    <t>Solar (kW per kW)</t>
  </si>
  <si>
    <t>1. kW per kW of installed capacity</t>
  </si>
  <si>
    <t>2. Negative values indicate battery discharge</t>
  </si>
  <si>
    <r>
      <t>Example average normalised</t>
    </r>
    <r>
      <rPr>
        <b/>
        <vertAlign val="superscript"/>
        <sz val="11"/>
        <color theme="3"/>
        <rFont val="Calibri"/>
        <family val="2"/>
        <scheme val="minor"/>
      </rPr>
      <t>1</t>
    </r>
    <r>
      <rPr>
        <b/>
        <sz val="11"/>
        <color theme="3"/>
        <rFont val="Calibri"/>
        <family val="2"/>
        <scheme val="minor"/>
      </rPr>
      <t xml:space="preserve"> residential non-aggregated battery daily charge/discharge profile for NSW in Winter (July)</t>
    </r>
  </si>
  <si>
    <t>Example average normalised non-aggregated battery daily charge/discharge profile for NSW in Summery (February)</t>
  </si>
  <si>
    <t>Example average normalised non-aggregated July daily charge/discharge profile for NSW in Winter (July)</t>
  </si>
  <si>
    <t>Average daily February profile. Actual charge / discharge profile will depend on the actual availability of solar resources to charge the battery system.</t>
  </si>
  <si>
    <t>Average daily July profile. Actual charge / discharge profile will depend on the actual availability of solar resources to charge the battery system.</t>
  </si>
  <si>
    <t>Aggregated embedded energy storage (VPP) forecasts based using the Embedded energy storage forecast.</t>
  </si>
  <si>
    <t>Aggregated embedded energy storages (small-scale batteries, MW)</t>
  </si>
  <si>
    <t>The use of batteries in managing consumer demand is 'netted' off the operational demand forecasts if 'non-aggregated', whereas the 'aggregated' share is modelled like a Virtual Power Plant (VPP), operated by a retailer / aggregator and an alternative supply source for arbitrage or emergency response.</t>
  </si>
  <si>
    <t>Aggregated embedded energy storages (small-scale batteries, MWh)</t>
  </si>
  <si>
    <t xml:space="preserve">Amount of energy generated by  aggregated battery installations by NEM region. </t>
  </si>
  <si>
    <t>Aggregation trajectories (MW)</t>
  </si>
  <si>
    <t>Aggregation trajectory</t>
  </si>
  <si>
    <t>NSW1</t>
  </si>
  <si>
    <t>VIC1</t>
  </si>
  <si>
    <t>TAS1</t>
  </si>
  <si>
    <t>SA1</t>
  </si>
  <si>
    <t>-</t>
  </si>
  <si>
    <t>Existing generators</t>
  </si>
  <si>
    <t>Generator</t>
  </si>
  <si>
    <t>Region</t>
  </si>
  <si>
    <t>Bayswater</t>
  </si>
  <si>
    <t>Snowy 2.0</t>
  </si>
  <si>
    <t>Gunnedah Solar Farm</t>
  </si>
  <si>
    <t>Eraring</t>
  </si>
  <si>
    <t>Jemalong Solar</t>
  </si>
  <si>
    <t>Metz Solar Farm</t>
  </si>
  <si>
    <t>Dalrymple North BESS</t>
  </si>
  <si>
    <t>Liddell</t>
  </si>
  <si>
    <t>Limondale Solar Farm 1</t>
  </si>
  <si>
    <t>Suntop Solar Farm</t>
  </si>
  <si>
    <t>Mt Piper</t>
  </si>
  <si>
    <t>Molong Solar Farm</t>
  </si>
  <si>
    <t>Broadsound Solar Farm</t>
  </si>
  <si>
    <t>Vales Point B</t>
  </si>
  <si>
    <t>Sebastopol Solar Farm</t>
  </si>
  <si>
    <t>Cape York Battery Power Plant - Solar</t>
  </si>
  <si>
    <t>Callide B</t>
  </si>
  <si>
    <t>Sunraysia Solar Farm</t>
  </si>
  <si>
    <t>MacIntyre Wind Farm</t>
  </si>
  <si>
    <t>Callide C</t>
  </si>
  <si>
    <t>Wellington Solar Farm</t>
  </si>
  <si>
    <t>Berrybank Wind Farm - Stage 2</t>
  </si>
  <si>
    <t>Gladstone</t>
  </si>
  <si>
    <t>Gangarri Solar Farm</t>
  </si>
  <si>
    <t>Carwarp Solar Farm stage 1</t>
  </si>
  <si>
    <t>Kogan Creek</t>
  </si>
  <si>
    <t>Kennedy Energy Park Solar Farm</t>
  </si>
  <si>
    <t>Mortlake South Wind Farm</t>
  </si>
  <si>
    <t>Millmerran</t>
  </si>
  <si>
    <t>Maryrorough Solar Farm</t>
  </si>
  <si>
    <t>Stanwell</t>
  </si>
  <si>
    <t>Middlemount Sun Farm</t>
  </si>
  <si>
    <t>Tarong</t>
  </si>
  <si>
    <t>Warwick Solar Farm</t>
  </si>
  <si>
    <t>Tarong North</t>
  </si>
  <si>
    <t>Western Downs Green Power Hub</t>
  </si>
  <si>
    <t>Loy Yang A Power Station</t>
  </si>
  <si>
    <t>Port Augusta Renewable Energy Park - Solar</t>
  </si>
  <si>
    <t>Loy Yang B</t>
  </si>
  <si>
    <t>Cohuna Solar Farm</t>
  </si>
  <si>
    <t>Yallourn W</t>
  </si>
  <si>
    <t>Glenrowan West Sun Farm</t>
  </si>
  <si>
    <t>Smithfield Energy Facility</t>
  </si>
  <si>
    <t>Winton Solar Farm</t>
  </si>
  <si>
    <t>Tallawarra</t>
  </si>
  <si>
    <t>Yatpool Solar Farm</t>
  </si>
  <si>
    <t>Condamine A</t>
  </si>
  <si>
    <t>Bango 973 Wind Farm</t>
  </si>
  <si>
    <t>Bango 999 Wind Farm</t>
  </si>
  <si>
    <t>Swanbank E GT</t>
  </si>
  <si>
    <t>Collector</t>
  </si>
  <si>
    <t>Yabulu PS</t>
  </si>
  <si>
    <t>Crudine Ridge Wind Farm</t>
  </si>
  <si>
    <t xml:space="preserve">Yabulu Steam Turbine </t>
  </si>
  <si>
    <t>Kennedy Energy Park Wind Farm</t>
  </si>
  <si>
    <t>Yarwun Cogen</t>
  </si>
  <si>
    <t>Lincoln Gap Wind Farm - stage 2</t>
  </si>
  <si>
    <t>Osborne</t>
  </si>
  <si>
    <t>Port Augusta Renewable Energy Park - Wind</t>
  </si>
  <si>
    <t>Pelican Point</t>
  </si>
  <si>
    <t>Berrybank Wind Farm</t>
  </si>
  <si>
    <t>Tamar Valley Combined Cycle</t>
  </si>
  <si>
    <t>Moorabool Wind Farm</t>
  </si>
  <si>
    <t>Colongra</t>
  </si>
  <si>
    <t>Murra Warra Wind Farm - stage 2</t>
  </si>
  <si>
    <t>Hunter Valley GT</t>
  </si>
  <si>
    <t>Stockyard Hill Wind Farm</t>
  </si>
  <si>
    <t>Uranquinty</t>
  </si>
  <si>
    <t>Barcaldine Power Station</t>
  </si>
  <si>
    <t>Braemar</t>
  </si>
  <si>
    <t>Braemar 2 Power Station</t>
  </si>
  <si>
    <t>Mackay GT</t>
  </si>
  <si>
    <t>Mt Stuart</t>
  </si>
  <si>
    <t>Oakey Power Station</t>
  </si>
  <si>
    <t>Roma</t>
  </si>
  <si>
    <t>Port Lincoln GT</t>
  </si>
  <si>
    <t>Snuggery</t>
  </si>
  <si>
    <t>Dry Creek GT</t>
  </si>
  <si>
    <t>Hallett GT</t>
  </si>
  <si>
    <t>Ladbroke Grove</t>
  </si>
  <si>
    <t>Mintaro GT</t>
  </si>
  <si>
    <t>Quarantine</t>
  </si>
  <si>
    <t>Temporary Generation South</t>
  </si>
  <si>
    <t>Bell Bay Three</t>
  </si>
  <si>
    <t>Tamar Valley Peaking</t>
  </si>
  <si>
    <t>Somerton</t>
  </si>
  <si>
    <t>Bairnsdale</t>
  </si>
  <si>
    <t>Jeeralang A</t>
  </si>
  <si>
    <t>Jeeralang B</t>
  </si>
  <si>
    <t>Laverton North</t>
  </si>
  <si>
    <t>Mortlake</t>
  </si>
  <si>
    <t>Valley Power</t>
  </si>
  <si>
    <t>Torrens Island A</t>
  </si>
  <si>
    <t>Torrens Island B</t>
  </si>
  <si>
    <t>Newport</t>
  </si>
  <si>
    <t>Angaston</t>
  </si>
  <si>
    <t>Barker Inlet Power Station</t>
  </si>
  <si>
    <t>Lonsdale</t>
  </si>
  <si>
    <t>Port Stanvac 1</t>
  </si>
  <si>
    <t>Blowering</t>
  </si>
  <si>
    <t>Guthega</t>
  </si>
  <si>
    <t>Hume Dam NSW</t>
  </si>
  <si>
    <t>Shoalhaven</t>
  </si>
  <si>
    <t>Tumut 3</t>
  </si>
  <si>
    <t>Barron Gorge</t>
  </si>
  <si>
    <t>Kareeya</t>
  </si>
  <si>
    <t>Wivenhoe</t>
  </si>
  <si>
    <t>Gordon</t>
  </si>
  <si>
    <t>John Butters</t>
  </si>
  <si>
    <t>Poatina</t>
  </si>
  <si>
    <t>Tarraleah</t>
  </si>
  <si>
    <t>Trevallyn</t>
  </si>
  <si>
    <t>Tungatinah</t>
  </si>
  <si>
    <t>Dartmouth</t>
  </si>
  <si>
    <t>Eildon</t>
  </si>
  <si>
    <t>Hume Dam VIC</t>
  </si>
  <si>
    <t>Murray 1</t>
  </si>
  <si>
    <t>Murray 2</t>
  </si>
  <si>
    <t>West Kiewa</t>
  </si>
  <si>
    <t>Beryl solar farm</t>
  </si>
  <si>
    <t>Bomen Solar Farm</t>
  </si>
  <si>
    <t>Broken Hill Solar Plant</t>
  </si>
  <si>
    <t>Coleambally solar farm</t>
  </si>
  <si>
    <t>Darlington Point Solar Farm</t>
  </si>
  <si>
    <t>Finley Solar Farm</t>
  </si>
  <si>
    <t>Goonumbla Solar Farm</t>
  </si>
  <si>
    <t>Gullen Range solar farm</t>
  </si>
  <si>
    <t>Limondale Solar Farm 2</t>
  </si>
  <si>
    <t>Manildra solar farm</t>
  </si>
  <si>
    <t>Moree solar farm</t>
  </si>
  <si>
    <t>Nevertire Solar Farm</t>
  </si>
  <si>
    <t>Nyngan Solar Plant</t>
  </si>
  <si>
    <t>Parkes solar farm</t>
  </si>
  <si>
    <t>White Rock solar farm</t>
  </si>
  <si>
    <t>Childers solar farm</t>
  </si>
  <si>
    <t>Clare solar farm</t>
  </si>
  <si>
    <t>Clermont solar farm</t>
  </si>
  <si>
    <t>Collinsville PV</t>
  </si>
  <si>
    <t>Darling Downs solar farm</t>
  </si>
  <si>
    <t>Daydream solar farm</t>
  </si>
  <si>
    <t>Emerald Solar Park</t>
  </si>
  <si>
    <t>Hamilton solar farm</t>
  </si>
  <si>
    <t>Haughton Solar Farm</t>
  </si>
  <si>
    <t>Hayman solar farm</t>
  </si>
  <si>
    <t>Hughenden solar farm</t>
  </si>
  <si>
    <t>Kidston Solar Project Phase One 50MW</t>
  </si>
  <si>
    <t>Lilyvale Solar Farm</t>
  </si>
  <si>
    <t>Longreach solar farm</t>
  </si>
  <si>
    <t>Oakey 1 Solar Farm</t>
  </si>
  <si>
    <t>Oakey 2 Solar Farm</t>
  </si>
  <si>
    <t>Ross River solar farm</t>
  </si>
  <si>
    <t>Rugby Run Solar Farm</t>
  </si>
  <si>
    <t>Susan River solar farm</t>
  </si>
  <si>
    <t>Sun Metals Corporation Solar Farm</t>
  </si>
  <si>
    <t>Whitsunday solar farm</t>
  </si>
  <si>
    <t>Yarranlea Solar Farm</t>
  </si>
  <si>
    <t>Bungala one solar farm</t>
  </si>
  <si>
    <t>Bungala Two Solar Farm</t>
  </si>
  <si>
    <t>Tailem Bend - Solar</t>
  </si>
  <si>
    <t>Bannerton Solar Park</t>
  </si>
  <si>
    <t>Gannawarra solar farm</t>
  </si>
  <si>
    <t>Karadoc solar farm</t>
  </si>
  <si>
    <t>Kiamal Solar Farm stage 1</t>
  </si>
  <si>
    <t>Numurkah Solar Farm</t>
  </si>
  <si>
    <t>Wemen solar farm</t>
  </si>
  <si>
    <t>Biala Wind Farm</t>
  </si>
  <si>
    <t>Boco Rock Wind Farm</t>
  </si>
  <si>
    <t>Bodangora Wind Farm</t>
  </si>
  <si>
    <t>Capital Wind Farm</t>
  </si>
  <si>
    <t>Crookwell 2 Wind Farm</t>
  </si>
  <si>
    <t>Cullerin Range Wind Farm</t>
  </si>
  <si>
    <t>Gullen Range Wind Farm</t>
  </si>
  <si>
    <t>Gunning Wind Farm</t>
  </si>
  <si>
    <t>Sapphire Wind Farm</t>
  </si>
  <si>
    <t>Silverton Wind Farm</t>
  </si>
  <si>
    <t>Taralga Wind Farm</t>
  </si>
  <si>
    <t>White Rock Wind Farm - Stage 1</t>
  </si>
  <si>
    <t>Woodlawn Wind Farm</t>
  </si>
  <si>
    <t>Coopers Gap Wind Farm</t>
  </si>
  <si>
    <t>Mount Emerald</t>
  </si>
  <si>
    <t>Canunda Wind Farm</t>
  </si>
  <si>
    <t>Cathedral Rocks Wind Farm</t>
  </si>
  <si>
    <t>Clements Gap Wind Farm</t>
  </si>
  <si>
    <t>Hallett Stage 1 Brown Hill</t>
  </si>
  <si>
    <t>Hallett Stage 2 Hallett Hill</t>
  </si>
  <si>
    <t>Hallett 4 North Brown Hill</t>
  </si>
  <si>
    <t>Hallett 5 The Bluff WF</t>
  </si>
  <si>
    <t>Hornsdale Wind Farm Stage 1</t>
  </si>
  <si>
    <t>Hornsdale Wind Farm Stage 2</t>
  </si>
  <si>
    <t>Hornsdale Wind Farm Stage 3</t>
  </si>
  <si>
    <t>Lake Bonney 1 Wind Farm</t>
  </si>
  <si>
    <t>Lake Bonney 2 Wind Farm</t>
  </si>
  <si>
    <t>Lake Bonney 3 Wind Farm</t>
  </si>
  <si>
    <t>Lincoln Gap Wind Farm - stage 1</t>
  </si>
  <si>
    <t>Mount Millar Wind Farm</t>
  </si>
  <si>
    <t>Snowtown Wind Farm</t>
  </si>
  <si>
    <t>Snowtown S2 Wind Farm - North</t>
  </si>
  <si>
    <t>Snowtown S2 Wind Farm - South</t>
  </si>
  <si>
    <t>Starfish Hill Wind Farm</t>
  </si>
  <si>
    <t>Waterloo Wind Farm</t>
  </si>
  <si>
    <t>Wattle Point Wind Farm</t>
  </si>
  <si>
    <t>Willogoleche Wind Farm</t>
  </si>
  <si>
    <t>Cattle Hill Wind Farm</t>
  </si>
  <si>
    <t>Granville Harbour Wind Farm</t>
  </si>
  <si>
    <t>Musselroe Wind Farm</t>
  </si>
  <si>
    <t>Woolnorth Wind Farm</t>
  </si>
  <si>
    <t>Ararat Wind Farm</t>
  </si>
  <si>
    <t>Bald Hills Wind Farm</t>
  </si>
  <si>
    <t>Bulgana Green Power Hub - Wind Farm</t>
  </si>
  <si>
    <t>Challicum Hills Wind Farm</t>
  </si>
  <si>
    <t>Cherry Tree Wind Farm</t>
  </si>
  <si>
    <t>Crowlands Wind Farm</t>
  </si>
  <si>
    <t>Dundonnell Wind Farm</t>
  </si>
  <si>
    <t>Elaine Wind Farm</t>
  </si>
  <si>
    <t>Kiata Wind Farm</t>
  </si>
  <si>
    <t>Macarthur Wind Farm</t>
  </si>
  <si>
    <t>Mortons Lane Wind Farm</t>
  </si>
  <si>
    <t>Mt Gellibrand Wind Farm</t>
  </si>
  <si>
    <t>Mt Mercer Wind Farm</t>
  </si>
  <si>
    <t>Murra Warra Wind Farm - stage 1</t>
  </si>
  <si>
    <t>Oaklands Hill Wind Farm</t>
  </si>
  <si>
    <t>Portland Wind Farm</t>
  </si>
  <si>
    <t>Salt Creek Wind Farm</t>
  </si>
  <si>
    <t>Waubra Wind Farm</t>
  </si>
  <si>
    <t>Yambuk Wind Farm</t>
  </si>
  <si>
    <t>Yaloak South Wind Farm</t>
  </si>
  <si>
    <t>Yendon Wind Farm</t>
  </si>
  <si>
    <t>Notes:</t>
  </si>
  <si>
    <t>Initial Regional Reserve</t>
  </si>
  <si>
    <t>Initial conditions: Regional Reserve Requirements (MW)</t>
  </si>
  <si>
    <t>The following modelling assumptions are based on GHD’s proposed minimum stable level and where variances were seen, AEMO applied operational experience to verify or substitute those values. The minimum and maximum operating levels are applied to target reasonable operating levels of units and/or power stations in the expansion models, reflecting physical constraints, such as fuel delivery constraints.</t>
  </si>
  <si>
    <t>Coal Minimum Stable Level</t>
  </si>
  <si>
    <r>
      <t>Capacity factor constraints (Coal)</t>
    </r>
    <r>
      <rPr>
        <b/>
        <vertAlign val="superscript"/>
        <sz val="13"/>
        <color theme="3"/>
        <rFont val="Calibri"/>
        <family val="2"/>
        <scheme val="minor"/>
      </rPr>
      <t>1</t>
    </r>
  </si>
  <si>
    <r>
      <t>Minimum capacity factor constraints (GPG)</t>
    </r>
    <r>
      <rPr>
        <b/>
        <vertAlign val="superscript"/>
        <sz val="13"/>
        <color theme="3"/>
        <rFont val="Calibri"/>
        <family val="2"/>
        <scheme val="minor"/>
      </rPr>
      <t>1</t>
    </r>
  </si>
  <si>
    <t>Generator Station</t>
  </si>
  <si>
    <t>Generating unit</t>
  </si>
  <si>
    <t>Minimum Stable Level (MW)</t>
  </si>
  <si>
    <t>Min Capacity Factors (%)</t>
  </si>
  <si>
    <t>Max Capacity Factors (%)</t>
  </si>
  <si>
    <t>Retirement Year/End Date</t>
  </si>
  <si>
    <t>Station</t>
  </si>
  <si>
    <t>2025 onwards (with Project EnergyConnect)</t>
  </si>
  <si>
    <t>2025 onwards (no Project EnergyConnect)</t>
  </si>
  <si>
    <t>Change compared to with Project EnergyConnect</t>
  </si>
  <si>
    <t>BW01</t>
  </si>
  <si>
    <t>NSW Coal</t>
  </si>
  <si>
    <t>Condamine</t>
  </si>
  <si>
    <t>BW02</t>
  </si>
  <si>
    <t>BW03</t>
  </si>
  <si>
    <t>BW04</t>
  </si>
  <si>
    <t>ER01</t>
  </si>
  <si>
    <t>Swanbank E</t>
  </si>
  <si>
    <t>ER02</t>
  </si>
  <si>
    <t>ER03</t>
  </si>
  <si>
    <t>ER04</t>
  </si>
  <si>
    <t>0.00%*</t>
  </si>
  <si>
    <t>LD01</t>
  </si>
  <si>
    <t>Yabulu</t>
  </si>
  <si>
    <t>LD02</t>
  </si>
  <si>
    <t>Yarwun</t>
  </si>
  <si>
    <t>MP1</t>
  </si>
  <si>
    <t>Min load until Project EnergyConnect comes in then only MCF</t>
  </si>
  <si>
    <t>no Min Load</t>
  </si>
  <si>
    <t>Min Load throughout</t>
  </si>
  <si>
    <t>MP2</t>
  </si>
  <si>
    <t>*Torrents Island B: 2 units requirements is met  (40 MW Min load each) until Project EnergyConnect is commissioned</t>
  </si>
  <si>
    <t>VP5</t>
  </si>
  <si>
    <t>VP6</t>
  </si>
  <si>
    <t>CALL_B_1</t>
  </si>
  <si>
    <t>CALL_B_2</t>
  </si>
  <si>
    <t>CPP_3</t>
  </si>
  <si>
    <t>CPP_4</t>
  </si>
  <si>
    <t>GSTONE1</t>
  </si>
  <si>
    <t>GSTONE2</t>
  </si>
  <si>
    <t>GSTONE3</t>
  </si>
  <si>
    <t>GSTONE4</t>
  </si>
  <si>
    <t>KPP_1</t>
  </si>
  <si>
    <t>MPP_1</t>
  </si>
  <si>
    <t>MPP_2</t>
  </si>
  <si>
    <t>STAN-1</t>
  </si>
  <si>
    <t>STAN-2</t>
  </si>
  <si>
    <t>STAN-3</t>
  </si>
  <si>
    <t>TARONG#1</t>
  </si>
  <si>
    <t>TARONG#2</t>
  </si>
  <si>
    <t>TARONG#3</t>
  </si>
  <si>
    <t>TNPS1</t>
  </si>
  <si>
    <t>LOYYB1</t>
  </si>
  <si>
    <t>LOYYB2</t>
  </si>
  <si>
    <t>LYA1</t>
  </si>
  <si>
    <t>LYA2</t>
  </si>
  <si>
    <t>LYA3</t>
  </si>
  <si>
    <t>LYA4</t>
  </si>
  <si>
    <t>Yallourn</t>
  </si>
  <si>
    <t>YWPS1</t>
  </si>
  <si>
    <t>YWPS2</t>
  </si>
  <si>
    <t>YWPS3</t>
  </si>
  <si>
    <t>YWPS4</t>
  </si>
  <si>
    <t xml:space="preserve">Minimum stable levels are defined by the minimum of observed historical performance of generators over the past several years, and the generator performance standards. </t>
  </si>
  <si>
    <t>New generation technologies</t>
  </si>
  <si>
    <t>Generator type</t>
  </si>
  <si>
    <t>Summer
(% of nameplate)</t>
  </si>
  <si>
    <t>Not Summer
(% of nameplate)</t>
  </si>
  <si>
    <t>Black Coal (advanced ultra supercritical PC)</t>
  </si>
  <si>
    <t>Black Coal (advanced ultra supercritical PC) with CCS</t>
  </si>
  <si>
    <t>OCGT (small GT)</t>
  </si>
  <si>
    <t>OCGT (large GT)</t>
  </si>
  <si>
    <t>CCGT</t>
  </si>
  <si>
    <t>CCGT with CCS</t>
  </si>
  <si>
    <t>Biomass</t>
  </si>
  <si>
    <t>Large scale Solar PV</t>
  </si>
  <si>
    <t>Solar Thermal (8hrs Storage)</t>
  </si>
  <si>
    <t>LD03</t>
  </si>
  <si>
    <t>LD04</t>
  </si>
  <si>
    <t>Battery storage (4hrs storage)</t>
  </si>
  <si>
    <t>Battery Storage (8hrs storage)</t>
  </si>
  <si>
    <t>Wind - Offshore</t>
  </si>
  <si>
    <t>Pumped Hydro (6hrs storage)</t>
  </si>
  <si>
    <t>Pumped Hydro (12hrs storage)</t>
  </si>
  <si>
    <t>Pumped Hydro (24hrs storage)</t>
  </si>
  <si>
    <t>Pumped Hydro (48hrs storage)</t>
  </si>
  <si>
    <t>GSTONE5</t>
  </si>
  <si>
    <t>GSTONE6</t>
  </si>
  <si>
    <t>STAN-4</t>
  </si>
  <si>
    <t>TARONG#4</t>
  </si>
  <si>
    <t>TALWA1</t>
  </si>
  <si>
    <t>SWAN_E</t>
  </si>
  <si>
    <t>YABULU</t>
  </si>
  <si>
    <t>YARWUN_1</t>
  </si>
  <si>
    <t>MSTUART1</t>
  </si>
  <si>
    <t>MSTUART2</t>
  </si>
  <si>
    <t>MSTUART3</t>
  </si>
  <si>
    <t>QPS1</t>
  </si>
  <si>
    <t>QPS2</t>
  </si>
  <si>
    <t>QPS3</t>
  </si>
  <si>
    <t>QPS4</t>
  </si>
  <si>
    <t>QPS5</t>
  </si>
  <si>
    <t>TORRA1</t>
  </si>
  <si>
    <t>TORRA3</t>
  </si>
  <si>
    <t>TORRB1</t>
  </si>
  <si>
    <t>TORRB2</t>
  </si>
  <si>
    <t>TORRB3</t>
  </si>
  <si>
    <t>TORRB4</t>
  </si>
  <si>
    <t>NPS</t>
  </si>
  <si>
    <t>The percentage of time per year that a generator is expected to be out of service for maintenance.</t>
  </si>
  <si>
    <t>New entrant technologies</t>
  </si>
  <si>
    <t>% of time out</t>
  </si>
  <si>
    <t>Equivalent average days per year on planned outage</t>
  </si>
  <si>
    <t xml:space="preserve">% of time out </t>
  </si>
  <si>
    <t xml:space="preserve">Equivalent average days per year on planned outage </t>
  </si>
  <si>
    <t>Black Coal</t>
  </si>
  <si>
    <t>Brown Coal</t>
  </si>
  <si>
    <t>Hydro</t>
  </si>
  <si>
    <t>OCGT</t>
  </si>
  <si>
    <t>Gas-powered steam turbine</t>
  </si>
  <si>
    <t>Reciprocating Engine</t>
  </si>
  <si>
    <t>Battery storage</t>
  </si>
  <si>
    <r>
      <t>Source:</t>
    </r>
    <r>
      <rPr>
        <b/>
        <sz val="8"/>
        <color theme="1"/>
        <rFont val="Arial"/>
        <family val="2"/>
      </rPr>
      <t xml:space="preserve"> </t>
    </r>
    <r>
      <rPr>
        <sz val="8"/>
        <color theme="1"/>
        <rFont val="Arial"/>
        <family val="2"/>
      </rPr>
      <t>GHD cost and technical parameter review</t>
    </r>
  </si>
  <si>
    <t>Maintenance for wind and solar technologies has been considered in the renewable generation profiles.</t>
  </si>
  <si>
    <t>2. Pumped Hydro is sourced from GHD 2018 AEMO costs and technical parameter review.</t>
  </si>
  <si>
    <t>All units take the outage rate of their respective fuel type.</t>
  </si>
  <si>
    <t>Existing generator outage rates are based on the most recent four years of outage data that have been calculated for the 2020 ESOO. The below rates represent a four year average for respective technology types.</t>
  </si>
  <si>
    <t>Forecast full and partial outage rates are also provided below.  All other technology rates reman flat.</t>
  </si>
  <si>
    <t>Fuel Type</t>
  </si>
  <si>
    <t>Full outage
(% of time)</t>
  </si>
  <si>
    <t xml:space="preserve">Mean time to repair (hrs) </t>
  </si>
  <si>
    <t>Black Coal NSW</t>
  </si>
  <si>
    <t>Black Coal QLD</t>
  </si>
  <si>
    <t>Fuel type</t>
  </si>
  <si>
    <t>Forced Outage Rate (%)</t>
  </si>
  <si>
    <t>Mean time to repair (hrs)</t>
  </si>
  <si>
    <t xml:space="preserve">Partial Outage Derating Factor (%) </t>
  </si>
  <si>
    <t>Partial outage
(% of time)</t>
  </si>
  <si>
    <t>Full outage</t>
  </si>
  <si>
    <t>Partial outage</t>
  </si>
  <si>
    <t>Existing generators Outages (Outage rates for year 2020-21)</t>
  </si>
  <si>
    <t>Full outage (% of time)</t>
  </si>
  <si>
    <t>Partial outage (% of time)</t>
  </si>
  <si>
    <t>Brown Coal VIC</t>
  </si>
  <si>
    <t>Small OCGT / Liquid Fuel</t>
  </si>
  <si>
    <t>Gas-powered steam turbines - Newport and Torrens Island A and B</t>
  </si>
  <si>
    <t>Forced Outage Rate (%) - The percentage of time per year that a generator is expected to be out of service due to forced outage.</t>
  </si>
  <si>
    <t>Mean time to repair (hrs) - The average time take to return a generating unit to service</t>
  </si>
  <si>
    <t>Partial Outage Derating Factor - The loss of capacity during a partial outage, relative to generator unit rating. If the outage factor is 20%, the generator will operate at 80% capacity during a partial outage.</t>
  </si>
  <si>
    <t>Small OCGT have been classified as less than 150MW, but also includes Colongra GT.</t>
  </si>
  <si>
    <t>OCGT have been classified as greater than 150MW, but also includes Bell Bay/Tamar OCGT.</t>
  </si>
  <si>
    <t>Outages for wind and solar technologies has been considered in the renewable generation profile.</t>
  </si>
  <si>
    <t>1. Sourced from Aurecon 2020 AEMO costs and technical parameter review.</t>
  </si>
  <si>
    <t>Existing generators Full Outage Rate Forecast</t>
  </si>
  <si>
    <t>Black coal QLD</t>
  </si>
  <si>
    <t>Steam Turbine</t>
  </si>
  <si>
    <t>Existing generators Partial Outage Rate Forecast</t>
  </si>
  <si>
    <t>An inflow adjustment to capture climate risks is applied as a scalar to the historical inflow reference years</t>
  </si>
  <si>
    <t>Mainland factors are developed using data for 'Southern Australia', where the majority of non-pumped hydro is located and should be applied to all mainland regions</t>
  </si>
  <si>
    <t>Tasmanian factors consider a reduced drying expectation, as supported by numerous studies, particularly the Climate Futures for Tasmania dataset</t>
  </si>
  <si>
    <t>A median trajectory is provided  as are a high and low sensitivities (hot and dry, hot and wet).</t>
  </si>
  <si>
    <t>All rainfall is further degraded by a factor recognising that streamflow's will reduce more than rainfall</t>
  </si>
  <si>
    <t>Mainland Regions</t>
  </si>
  <si>
    <t>Hot and Dry</t>
  </si>
  <si>
    <t>Median</t>
  </si>
  <si>
    <t>Hot and Wet</t>
  </si>
  <si>
    <t>Precipitation trends sourced from climatechangeinaustralia.com.au with consideration for hydrological impacts as described in Potter et al.  http://www.bom.gov.au/research/projects/vicci/docs/2016/PotterEtAl2016.pdf</t>
  </si>
  <si>
    <t>Hot and Dry - Southern Australia, GFDL-ESM2M, x3 streamflow reduction</t>
  </si>
  <si>
    <t>Median - Southern Australia, ACCESS1.0 x2.5 streamflow reduction</t>
  </si>
  <si>
    <t>Hot and Wet - Souther Australia, NorESM1-M x2 streamflow increase</t>
  </si>
  <si>
    <t>Streamflow trends sourced from Chiew et al. https://publications.csiro.au/rpr/pub?list=SEA&amp;pid=csiro:EP176302&amp;sb=RECENT&amp;expert=false&amp;n=13&amp;rpp=25&amp;page=1&amp;tr=167&amp;q=Chiew%2C%20Francis&amp;dr=all</t>
  </si>
  <si>
    <t>Hot and Dry - 10th percentile of GCMs studied</t>
  </si>
  <si>
    <t>Median - 50th percentile of GCMs studied</t>
  </si>
  <si>
    <t>Hot and Wet - 90th percentile of GCMs studied</t>
  </si>
  <si>
    <t>Jul</t>
  </si>
  <si>
    <t>Aug</t>
  </si>
  <si>
    <t>Sep</t>
  </si>
  <si>
    <t>Oct</t>
  </si>
  <si>
    <t>Nov</t>
  </si>
  <si>
    <t>Dec</t>
  </si>
  <si>
    <t>Jan</t>
  </si>
  <si>
    <t>Feb</t>
  </si>
  <si>
    <t>Mar</t>
  </si>
  <si>
    <t>Apr</t>
  </si>
  <si>
    <t>May</t>
  </si>
  <si>
    <t>Jun</t>
  </si>
  <si>
    <t>Koombooloomba Dam</t>
  </si>
  <si>
    <t>Kuranda Weir</t>
  </si>
  <si>
    <t>Snowy</t>
  </si>
  <si>
    <t>Capital Cost Projections ($/kW, real 2020 dollars)</t>
  </si>
  <si>
    <t>GenCost scenario mapping</t>
  </si>
  <si>
    <r>
      <t xml:space="preserve">Cost to construct new generation, not including connection costs. </t>
    </r>
    <r>
      <rPr>
        <b/>
        <sz val="10"/>
        <color theme="1"/>
        <rFont val="Arial"/>
        <family val="2"/>
      </rPr>
      <t xml:space="preserve"> </t>
    </r>
  </si>
  <si>
    <t>GenCost scenario</t>
  </si>
  <si>
    <t xml:space="preserve">The capital costs are overnight costs for construction in Melbourne. To calculate the capital costs of these technologies elsewhere in Australia, use the regional cost adjustment factors given in the Regional Cost Factors worksheet. </t>
  </si>
  <si>
    <t>The capital costs for battery storage do not include the battery replacement cost. The mid-life replacement cost of the battery will reflect the 10+ capital cost of the battery installed as per the build cost trajectory applied in each scenario.</t>
  </si>
  <si>
    <t>The build costs do not include costs associated with expanded transmission access or additional costs incurred when development within a REZ exceeds technology limits. Details on these additional costs are found in the Build limits tab.</t>
  </si>
  <si>
    <t>Build costs - Central ($/kW)</t>
  </si>
  <si>
    <t>2050-51</t>
  </si>
  <si>
    <t>CSIRO GenCost 2021</t>
  </si>
  <si>
    <t>Battery storage (8hrs storage)</t>
  </si>
  <si>
    <t>Battery storage (4hrs storage) (battery only)</t>
  </si>
  <si>
    <t>Battery storage (8hrs storage) (battery only)</t>
  </si>
  <si>
    <t>Wind - offshore</t>
  </si>
  <si>
    <t>Build costs - High VRE ($/kW)</t>
  </si>
  <si>
    <t>Build costs - Pumped hydro energy storage ($/kW)</t>
  </si>
  <si>
    <t>Entura (2018)</t>
  </si>
  <si>
    <t>Regional Cost Factors</t>
  </si>
  <si>
    <t xml:space="preserve">Regional cost factors for each cost region and cost component have been estimated by GHD to provide an indication of the variation in each cost component of the project costs between geographic regions.  </t>
  </si>
  <si>
    <t>Technology cost break down ratios are estimated from the technology cost for each of the cost components given by Aurecon.</t>
  </si>
  <si>
    <t xml:space="preserve">The technology specific regional cost adjustment factors are calculated as the sum of the regional cost adjustment factors of each technology cost component, which is calculated by multiplying its share in total capital cost of the technology by the regional cost factor.   </t>
  </si>
  <si>
    <t>CSIRO build costs projections for new entrants are overnight costs for construction in Melbourne. These regional cost factors are used to convert the Melbourne cost estimates to each region-specific cost estimate.</t>
  </si>
  <si>
    <t xml:space="preserve">Regional cost factors </t>
  </si>
  <si>
    <t>Equipment costs</t>
  </si>
  <si>
    <t>Fuel connection costs</t>
  </si>
  <si>
    <t>Cost of land and development</t>
  </si>
  <si>
    <t>Installation costs</t>
  </si>
  <si>
    <r>
      <t>O&amp;M costs</t>
    </r>
    <r>
      <rPr>
        <vertAlign val="superscript"/>
        <sz val="11"/>
        <color theme="0"/>
        <rFont val="Calibri"/>
        <family val="2"/>
        <scheme val="minor"/>
      </rPr>
      <t xml:space="preserve"> 2</t>
    </r>
  </si>
  <si>
    <t>VIC Low</t>
  </si>
  <si>
    <t>VIC Medium</t>
  </si>
  <si>
    <t>VIC High</t>
  </si>
  <si>
    <t>QLD Low</t>
  </si>
  <si>
    <t>QLD Medium</t>
  </si>
  <si>
    <t>QLD High</t>
  </si>
  <si>
    <t>NSW Low</t>
  </si>
  <si>
    <t>NSW Medium</t>
  </si>
  <si>
    <t>NSW High</t>
  </si>
  <si>
    <t>SA Low</t>
  </si>
  <si>
    <t>SA Medium</t>
  </si>
  <si>
    <t>SA High</t>
  </si>
  <si>
    <t>TAS Low</t>
  </si>
  <si>
    <t>TAS Medium</t>
  </si>
  <si>
    <t>TAS High</t>
  </si>
  <si>
    <t>1. Sourced from GHD 2018 AEMO costs and technical parameter review.</t>
  </si>
  <si>
    <t>2. New entry technology O&amp;M costs are applied to fixed and variable operations and maintenance costs independent to capital costs.</t>
  </si>
  <si>
    <t xml:space="preserve">Technology Cost breakdown ratios </t>
  </si>
  <si>
    <t>Technology</t>
  </si>
  <si>
    <t>1. Calculated from technology component costs provided in Aurecon 2020 AEMO costs and technical parameter review.</t>
  </si>
  <si>
    <t xml:space="preserve">Technology Regional cost adjustment factors </t>
  </si>
  <si>
    <t xml:space="preserve">1. Pumped hydro regional costs adjustments are derived from the build costs provided in Entura Pumped Hydro Cost Modelling. The cost adjustments are relative to the VIC cost for the specified storage size. </t>
  </si>
  <si>
    <t>2. Regional pumped hydro costs were calculated from the Volume Weighted Average cost for the regions which were provided with subregional costs.</t>
  </si>
  <si>
    <t>Connection costs increase the build costs of new technologies to cater for transmission infrastructure to connect to the grid, and varies depending on the proximity to transmission assets</t>
  </si>
  <si>
    <t>Final connection costs will be subject to modelling outcomes</t>
  </si>
  <si>
    <t>Renewable Energy Zone/ NEM Region</t>
  </si>
  <si>
    <t>System Strength Mitigation (note 2)</t>
  </si>
  <si>
    <t>Reciprocating engines</t>
  </si>
  <si>
    <t>Battery Storage</t>
  </si>
  <si>
    <t>1. Connection cost for offshore has been included in generation cost offshore wind candidate</t>
  </si>
  <si>
    <t>2. Where no costs are shown, these have been allocated to REZ expansion costs instead</t>
  </si>
  <si>
    <t>CCGT and OCGT - The physical location of these regional connections will depend on fuel / network infrastructure</t>
  </si>
  <si>
    <t>Pumped Hydro - Connection costs for Pumped Hydro are included in the capital costs provided by Entura.</t>
  </si>
  <si>
    <t>Initial Build limits (MW)</t>
  </si>
  <si>
    <t>Potential in each NEM region to build different thermal and storage capacities; potential in each zone to build new renewable energy capacity</t>
  </si>
  <si>
    <t>The new renewable energy capacity in each REZ zone will be moderated by transmission expansion choices in each scenario, loss factor impacts, etc</t>
  </si>
  <si>
    <t>REZ ID</t>
  </si>
  <si>
    <t>REZ Name</t>
  </si>
  <si>
    <t>Wind generation limits (MW)</t>
  </si>
  <si>
    <t>Battery Storage 
(MW)</t>
  </si>
  <si>
    <t>OCGT
(MW)</t>
  </si>
  <si>
    <t>CCGT
(MW)</t>
  </si>
  <si>
    <r>
      <t>Transmission-limited total build in the REZ</t>
    </r>
    <r>
      <rPr>
        <vertAlign val="superscript"/>
        <sz val="11"/>
        <color theme="0"/>
        <rFont val="Calibri"/>
        <family val="2"/>
        <scheme val="minor"/>
      </rPr>
      <t>3</t>
    </r>
  </si>
  <si>
    <r>
      <t>Indicative transmission expansion cost ($M/MW Real 2020)</t>
    </r>
    <r>
      <rPr>
        <vertAlign val="superscript"/>
        <sz val="11"/>
        <color theme="0"/>
        <rFont val="Calibri"/>
        <family val="2"/>
        <scheme val="minor"/>
      </rPr>
      <t>4</t>
    </r>
  </si>
  <si>
    <r>
      <t>Additional System Strength mitigation costs ($M/MW Real 2020)</t>
    </r>
    <r>
      <rPr>
        <vertAlign val="superscript"/>
        <sz val="11"/>
        <color theme="0"/>
        <rFont val="Calibri"/>
        <family val="2"/>
        <scheme val="minor"/>
      </rPr>
      <t>19</t>
    </r>
  </si>
  <si>
    <t>Additional generation capacity available (at zero additional cost) in REZs due to the development of interconnectors (MW)</t>
  </si>
  <si>
    <t>Offshore</t>
  </si>
  <si>
    <t>Solar</t>
  </si>
  <si>
    <t>6hrs storage</t>
  </si>
  <si>
    <t>12hrs storage</t>
  </si>
  <si>
    <t>24hrs storage</t>
  </si>
  <si>
    <t>VNI Option 1</t>
  </si>
  <si>
    <t>700 (Note 5,12,13)</t>
  </si>
  <si>
    <t>- (Note 5,12,13)</t>
  </si>
  <si>
    <t>1800 (Note 5,12,13)</t>
  </si>
  <si>
    <t>2500 (Note 12,13)</t>
  </si>
  <si>
    <t>- (Note 12,13)</t>
  </si>
  <si>
    <t>2500 (Note 13)</t>
  </si>
  <si>
    <t>500 (Note 6)</t>
  </si>
  <si>
    <t>2750 (Note 18)</t>
  </si>
  <si>
    <t>NA (Note 7)</t>
  </si>
  <si>
    <t>250 (Note 8)</t>
  </si>
  <si>
    <t>NA (Note 14)</t>
  </si>
  <si>
    <t>- (Note 9)</t>
  </si>
  <si>
    <t xml:space="preserve">750 (Note 9) </t>
  </si>
  <si>
    <t>0.138 (Note 10)</t>
  </si>
  <si>
    <t>0.483 (Note 10)</t>
  </si>
  <si>
    <t>960 (Note 9)</t>
  </si>
  <si>
    <t>0.565 (Note 10)</t>
  </si>
  <si>
    <t>0.218 (Note 10,17)</t>
  </si>
  <si>
    <r>
      <t>NSW</t>
    </r>
    <r>
      <rPr>
        <vertAlign val="superscript"/>
        <sz val="11"/>
        <color theme="0"/>
        <rFont val="Calibri"/>
        <family val="2"/>
        <scheme val="minor"/>
      </rPr>
      <t>11</t>
    </r>
  </si>
  <si>
    <t>NA</t>
  </si>
  <si>
    <r>
      <t>SA</t>
    </r>
    <r>
      <rPr>
        <vertAlign val="superscript"/>
        <sz val="11"/>
        <color theme="0"/>
        <rFont val="Calibri"/>
        <family val="2"/>
        <scheme val="minor"/>
      </rPr>
      <t>15</t>
    </r>
  </si>
  <si>
    <r>
      <t xml:space="preserve">TAS </t>
    </r>
    <r>
      <rPr>
        <vertAlign val="superscript"/>
        <sz val="11"/>
        <color theme="0"/>
        <rFont val="Calibri"/>
        <family val="2"/>
        <scheme val="minor"/>
      </rPr>
      <t>16</t>
    </r>
  </si>
  <si>
    <t>2. Pumped hydro build limits are based on Entura report. The Entura report provides a sub-regional breakdown of these limits, which AEMO has modified to reflect latest info and generator interest while still observing the regional limits.</t>
  </si>
  <si>
    <t>3. Intraregional transmission augmentations may be selected by the model if economic to access larger new renewable resource locations.</t>
  </si>
  <si>
    <t>4. Indicative transmission cost represents indicative network expansion to connect the REZ to the nearest major load center.</t>
  </si>
  <si>
    <t xml:space="preserve">5. This REZ is subject to a group constraint NQ1. </t>
  </si>
  <si>
    <t>6. Build capacity dependent on REZ development north of this area.</t>
  </si>
  <si>
    <t>7. Available wind and solar resource capacity is less than the existing transmission capacity.</t>
  </si>
  <si>
    <t>8. Western Victoria RIT-T augmentation included.</t>
  </si>
  <si>
    <t xml:space="preserve">9. This REZ is subject to a group constraint MN1. </t>
  </si>
  <si>
    <t>10. Expansion cost for REZ does not includes mid-north SA expansion.</t>
  </si>
  <si>
    <t xml:space="preserve">12. This REZ is subject to a group constraint NQ2. </t>
  </si>
  <si>
    <t xml:space="preserve">13. This REZ is subject to a group constraint NQ3. </t>
  </si>
  <si>
    <t xml:space="preserve">14. Transmission limited total build in this REZ will increase with expected coal power station closures. </t>
  </si>
  <si>
    <t>17. For the first 300 MW cost is $0.219, thereafter $0.4 is used.</t>
  </si>
  <si>
    <t>18. Build limit includes the capacity gained by the development of the Central-West Orana REZ Pilot project supported by NSW Government.</t>
  </si>
  <si>
    <t>19. REZs that are already at system strength limits have system strength mitigation costs defined under connection costs so that mitigation costs apply straight away, not only when the REZ network expands</t>
  </si>
  <si>
    <t>Group Constraints Summary</t>
  </si>
  <si>
    <t>Group Constraint</t>
  </si>
  <si>
    <t>Indicative transmission expansion cost ($M/MW Real 2020)</t>
  </si>
  <si>
    <t>NQ1</t>
  </si>
  <si>
    <t>NQ2</t>
  </si>
  <si>
    <t>NQ3</t>
  </si>
  <si>
    <t>MN1</t>
  </si>
  <si>
    <t>0.5 x S4</t>
  </si>
  <si>
    <t xml:space="preserve">Approximate capacity factors of renewable resources. Capacity factors depend on the reference year modelled - estimates below for reference years where data available. </t>
  </si>
  <si>
    <t>Capacity factors are static for all installations. No capacity factor improvement / degradation due to technology improvement / natural reduction in best installation sites, however for wind farms the expected capacity factor improvement through time is reflected as capital cost reductions to maintain an equivalent $/kWh capex.</t>
  </si>
  <si>
    <t>High Wind</t>
  </si>
  <si>
    <t>Medium Wind</t>
  </si>
  <si>
    <t>Candidate REZ name</t>
  </si>
  <si>
    <t>Reference year (Financial year ending)</t>
  </si>
  <si>
    <t>Offshore Wind</t>
  </si>
  <si>
    <t>REZ name</t>
  </si>
  <si>
    <t>Development lead time considers the time necessary to undertake feasibility studies, secure necessary development approvals, and to construct the project. For capacity planning therefore, the lead time reflects the shortest time before a technology can commence operation.</t>
  </si>
  <si>
    <t>Aurecon have provided lead time as a combination of lead time for development, total lead time and construction time. These values have been adjusted for some technologies to reflect the degree of active development interest, as demonstrated by the projects proposed, advancing or committed in AEMO's Generation Information page, particularly for Wind, Battery and Solar technologies.</t>
  </si>
  <si>
    <t>The economic life of battery storage has been extended to 2030 to account for replacement costs, see Section 4.6.5 of the Draft IASR for a discussion on this approach.</t>
  </si>
  <si>
    <r>
      <t>Lead time for development (years)</t>
    </r>
    <r>
      <rPr>
        <vertAlign val="superscript"/>
        <sz val="11"/>
        <color theme="0"/>
        <rFont val="Calibri Light"/>
        <family val="2"/>
        <scheme val="major"/>
      </rPr>
      <t>3, 4</t>
    </r>
  </si>
  <si>
    <r>
      <t>Lead time (years)</t>
    </r>
    <r>
      <rPr>
        <vertAlign val="superscript"/>
        <sz val="11"/>
        <color theme="0"/>
        <rFont val="Calibri Light"/>
        <family val="2"/>
        <scheme val="major"/>
      </rPr>
      <t>5</t>
    </r>
  </si>
  <si>
    <t>Construction Time (years)</t>
  </si>
  <si>
    <r>
      <t>Total lead time (years)</t>
    </r>
    <r>
      <rPr>
        <vertAlign val="superscript"/>
        <sz val="11"/>
        <color theme="0"/>
        <rFont val="Calibri Light"/>
        <family val="2"/>
        <scheme val="major"/>
      </rPr>
      <t>6</t>
    </r>
  </si>
  <si>
    <r>
      <t>Economic Life (years)</t>
    </r>
    <r>
      <rPr>
        <vertAlign val="superscript"/>
        <sz val="11"/>
        <color theme="0"/>
        <rFont val="Calibri Light"/>
        <family val="2"/>
        <scheme val="major"/>
      </rPr>
      <t xml:space="preserve"> 7</t>
    </r>
  </si>
  <si>
    <r>
      <t>Technical Life (years)</t>
    </r>
    <r>
      <rPr>
        <vertAlign val="superscript"/>
        <sz val="11"/>
        <color theme="0"/>
        <rFont val="Calibri Light"/>
        <family val="2"/>
        <scheme val="major"/>
      </rPr>
      <t xml:space="preserve"> 8</t>
    </r>
  </si>
  <si>
    <t>3. Aurecon has assumed that Lead time for development is the time to undertake feasibility studies, procurement and contract negotiations, obtain permits and approvals, secure land agreements, fuel supply and obtain financing.</t>
  </si>
  <si>
    <r>
      <t>4.</t>
    </r>
    <r>
      <rPr>
        <b/>
        <sz val="8"/>
        <color theme="1"/>
        <rFont val="Arial"/>
        <family val="2"/>
      </rPr>
      <t xml:space="preserve"> </t>
    </r>
    <r>
      <rPr>
        <sz val="8"/>
        <color theme="1"/>
        <rFont val="Arial"/>
        <family val="2"/>
      </rPr>
      <t>Given existing development activity in these technologies, AEMO has removed the lead time for development  for onshore wind, batteries and large-scale solar PV as stated by Aurecon. The total lead time therefore reflects construction and lead time only. Similarly given the 3GW of proposed gas generation across the NEM, AEMO has removed the lead time for development for OCGT technologies.</t>
    </r>
  </si>
  <si>
    <t>5. Aurecon has assumed Lead time as the time from issue of Notice to Proceed (NTP) to the EPC contractor up to the delivery of all major equipment to site.</t>
  </si>
  <si>
    <t>6. Aurecon has provided some components of lead time in weeks or fractions of years. AEMO has rounded the total lead time to the nearest whole number of years for capacity planning.</t>
  </si>
  <si>
    <t>7. Period of time required for the project to recover build costs.</t>
  </si>
  <si>
    <t>8. Period of time the project is operational before life extension refurbishment or retirement.</t>
  </si>
  <si>
    <t>Discount rate is used to determine the present value of future cash flows during the cost benefit analysis process</t>
  </si>
  <si>
    <t>Weighted Average Cost of Capital (WACC) expresses the costs incurred to obtain finance for capital expenditure</t>
  </si>
  <si>
    <t>Discount rate presented is pre-tax, real.</t>
  </si>
  <si>
    <t>Discount rate (%)</t>
  </si>
  <si>
    <t>WACC, all new generation and transmission (%)</t>
  </si>
  <si>
    <t>Value of customer reliability (VCR)</t>
  </si>
  <si>
    <t>A VCR expresses the value that customers place on having a reliable supply of electricity</t>
  </si>
  <si>
    <t>VCRs are used to quantify the differences in market benefits between development pathways arising from changes in involuntary load shedding.</t>
  </si>
  <si>
    <t>Value of customer reliability ($ / MWh, real 2020)</t>
  </si>
  <si>
    <t>https://www.aer.gov.au/system/files/AER%20-%20Values%20of%20Customer%20Reliability%20Review%20-%20Final%20Report%20-%20December%202019.pdf</t>
  </si>
  <si>
    <t>(Table 1.2)</t>
  </si>
  <si>
    <t>Property</t>
  </si>
  <si>
    <t>Virtual Power Plants 
(aggregated ESS)</t>
  </si>
  <si>
    <r>
      <t>Maximum power</t>
    </r>
    <r>
      <rPr>
        <vertAlign val="superscript"/>
        <sz val="11"/>
        <color theme="0"/>
        <rFont val="Calibri"/>
        <family val="2"/>
        <scheme val="minor"/>
      </rPr>
      <t>1</t>
    </r>
  </si>
  <si>
    <t>MW</t>
  </si>
  <si>
    <t>Energy capacity</t>
  </si>
  <si>
    <t>MWh</t>
  </si>
  <si>
    <r>
      <t>Round trip efficiency (aggregated)</t>
    </r>
    <r>
      <rPr>
        <vertAlign val="superscript"/>
        <sz val="11"/>
        <color theme="0"/>
        <rFont val="Calibri"/>
        <family val="2"/>
        <scheme val="minor"/>
      </rPr>
      <t>2</t>
    </r>
    <r>
      <rPr>
        <sz val="11"/>
        <color theme="0"/>
        <rFont val="Calibri Light"/>
        <family val="2"/>
        <scheme val="major"/>
      </rPr>
      <t xml:space="preserve"> %</t>
    </r>
  </si>
  <si>
    <t>%</t>
  </si>
  <si>
    <t>Charge efficiency (utility) %</t>
  </si>
  <si>
    <t>Discharge efficiency (utility) %</t>
  </si>
  <si>
    <t>Round trip efficiency (utility) %</t>
  </si>
  <si>
    <t>Allowable Max State of Charge</t>
  </si>
  <si>
    <t>Allowable Min State of Charge</t>
  </si>
  <si>
    <t>1. Power and capacity are defined as a 1:2 ratio. The model is free to build utility-scale batteries up to defined build limits.</t>
  </si>
  <si>
    <t>2. Round Trip efficiency for these batteries has been sourced from the assumptions of the consultants who provided the embedded energy storage projections to ensure consistency. Source: https://aemo.com.au/-/media/Files/Electricity/NEM/Planning_and_Forecasting/Inputs-Assumptions-Methodologies/2020/CSIRO-DER-Forecast-Report (p78)</t>
  </si>
  <si>
    <t>Pumped hydro properties</t>
  </si>
  <si>
    <t>Value</t>
  </si>
  <si>
    <r>
      <t>Snowy 2.0</t>
    </r>
    <r>
      <rPr>
        <vertAlign val="superscript"/>
        <sz val="11"/>
        <color theme="0"/>
        <rFont val="Calibri"/>
        <family val="2"/>
        <scheme val="minor"/>
      </rPr>
      <t>4</t>
    </r>
  </si>
  <si>
    <r>
      <t>Snowy</t>
    </r>
    <r>
      <rPr>
        <vertAlign val="superscript"/>
        <sz val="11"/>
        <color theme="0"/>
        <rFont val="Calibri"/>
        <family val="2"/>
        <scheme val="minor"/>
      </rPr>
      <t>5</t>
    </r>
    <r>
      <rPr>
        <sz val="11"/>
        <color theme="0"/>
        <rFont val="Calibri"/>
        <family val="2"/>
        <scheme val="minor"/>
      </rPr>
      <t xml:space="preserve"> </t>
    </r>
  </si>
  <si>
    <r>
      <t>Installed Capacity</t>
    </r>
    <r>
      <rPr>
        <vertAlign val="superscript"/>
        <sz val="11"/>
        <color theme="0"/>
        <rFont val="Calibri"/>
        <family val="2"/>
        <scheme val="minor"/>
      </rPr>
      <t>3</t>
    </r>
  </si>
  <si>
    <t>Storage Capacity</t>
  </si>
  <si>
    <t>6 to 48</t>
  </si>
  <si>
    <t>hours</t>
  </si>
  <si>
    <t>Pumping efficiency</t>
  </si>
  <si>
    <t>Economic life</t>
  </si>
  <si>
    <t>years</t>
  </si>
  <si>
    <t>Technical  life</t>
  </si>
  <si>
    <t>1. Data on economic life and technical life of batteries Aurecon 2020 AEMO costs and technical parameter review. Aurecon has assumed that economic life refers to the design life of a plant and the technical life of a plant is the elapsed time between first commercial operation and decommissioning. Data on Pumped Hydro is sourced from GHD 2018 AEMO costs and technical parameter review.</t>
  </si>
  <si>
    <t xml:space="preserve">2. Economic life and technical life are applied only for batteries in the capacity expansion planning models, as both are less than the planning horizon. </t>
  </si>
  <si>
    <t>3. AEMO models a range of storage sizes for new entrant pumped hydro (6, 12, 24 and 48 hours storage)</t>
  </si>
  <si>
    <t>3. The model is free to build generic pumped hydro for different storage capacity options up to defined build limits.</t>
  </si>
  <si>
    <t>4. Snowy 2.0 Round Trip efficiency has been sourced from Snowy Hydro Limited's report on NEM outlook and Snowy 2.0. Source: https://www.snowyhydro.com.au/wp-content/uploads/2018/01/MJA_ReportFinal_Jan2018.pdf (p50)</t>
  </si>
  <si>
    <t>5. Snowy Pumping Efficiency based on discussions with participant</t>
  </si>
  <si>
    <t>Coal Prices based on 2020 coal price forecast update by Wood Mackenzie.</t>
  </si>
  <si>
    <t>Fuel Cost Scenario</t>
  </si>
  <si>
    <t>Modelling Scenario</t>
  </si>
  <si>
    <t>WoodMackenzie Coal Price Scenario</t>
  </si>
  <si>
    <t>Loy Yang A</t>
  </si>
  <si>
    <t>New generating stations</t>
  </si>
  <si>
    <t>Gas prices based on price forecasts deliver by Lewis Grey Advisory for the 2021 GSOO</t>
  </si>
  <si>
    <t>Liquid Fuel Prices based on 2014 "Fuel and Technology Cost Review" by ACIL Allen.</t>
  </si>
  <si>
    <t>Modelling scenarios using these costs</t>
  </si>
  <si>
    <t>Gas price scenario</t>
  </si>
  <si>
    <t>Townsville Power Station</t>
  </si>
  <si>
    <t>NSW new CCGT</t>
  </si>
  <si>
    <t>NSW new OCGT</t>
  </si>
  <si>
    <t>QLD new CCGT</t>
  </si>
  <si>
    <t>QLD new OCGT</t>
  </si>
  <si>
    <t>SA new CCGT</t>
  </si>
  <si>
    <t>SA new OCGT</t>
  </si>
  <si>
    <t>TAS new CCGT</t>
  </si>
  <si>
    <t>TAS new OCGT</t>
  </si>
  <si>
    <t>VIC new CCGT</t>
  </si>
  <si>
    <t>VIC new OCGT</t>
  </si>
  <si>
    <t>Liquid fuel price</t>
  </si>
  <si>
    <t>Liquid fuel</t>
  </si>
  <si>
    <t xml:space="preserve">Unit refurbishment is staggered within a power station, one unit at a time at six-month intervals. In a power station with four units, for example, the fourth unit is not refurbished until 18 months after the given date. </t>
  </si>
  <si>
    <t>Refurbishment timings</t>
  </si>
  <si>
    <t>Units</t>
  </si>
  <si>
    <t>Announced Retirement</t>
  </si>
  <si>
    <t>First refurbishment</t>
  </si>
  <si>
    <t>Second refurbishment</t>
  </si>
  <si>
    <t>Third refurbishment</t>
  </si>
  <si>
    <t>ALL</t>
  </si>
  <si>
    <t>Mount Piper</t>
  </si>
  <si>
    <t>Refurbishment cost</t>
  </si>
  <si>
    <t xml:space="preserve">Generation type </t>
  </si>
  <si>
    <t xml:space="preserve">Refurbishment </t>
  </si>
  <si>
    <r>
      <t>Refurbishment cost ($/MW Real 2020)</t>
    </r>
    <r>
      <rPr>
        <vertAlign val="superscript"/>
        <sz val="11"/>
        <color theme="0"/>
        <rFont val="Calibri"/>
        <family val="2"/>
        <scheme val="minor"/>
      </rPr>
      <t>1,2</t>
    </r>
  </si>
  <si>
    <t>Boiler / Steam turbine</t>
  </si>
  <si>
    <t>Coal</t>
  </si>
  <si>
    <t>Routine 10-year refurbishment to replace creep affected components and undertaken ancillary works</t>
  </si>
  <si>
    <t>1. Costs are applied as an additional fixed cost for the duration of the refurbishment event.</t>
  </si>
  <si>
    <t xml:space="preserve">2. Refurbishment costs are from the GHD 2018 AEMO costs and technical parameters review </t>
  </si>
  <si>
    <t>Retirement / Rehabilitation Cost 
(real 2020 $/MW)</t>
  </si>
  <si>
    <t>Encapsulates the efficiency of thermal generators for both Existing generators and New entrant technologies (sent-out, HHV)</t>
  </si>
  <si>
    <t>Large scale solar PV</t>
  </si>
  <si>
    <t xml:space="preserve">Notes: </t>
  </si>
  <si>
    <t>Technology Type</t>
  </si>
  <si>
    <t>Auxiliary load is also called "parasitic load" or "self load" and refers to energy generated by power stations for in-house use.</t>
  </si>
  <si>
    <t>All units take the auxiliary rate of their respective fuel type.</t>
  </si>
  <si>
    <t>Existing, committed, and anticipated generators</t>
  </si>
  <si>
    <t>New entrants</t>
  </si>
  <si>
    <t>Fuel/Technology type</t>
  </si>
  <si>
    <t>% auxiliary load</t>
  </si>
  <si>
    <t>Liquid Fuel</t>
  </si>
  <si>
    <t>Costs that are incurred regardless of energy generated.</t>
  </si>
  <si>
    <t>New entrant technologies, after applying regional cost factors</t>
  </si>
  <si>
    <t>Fixed OPEX
($/kW/year)</t>
  </si>
  <si>
    <t>VIC low</t>
  </si>
  <si>
    <t>VIC medium</t>
  </si>
  <si>
    <t>VIC high</t>
  </si>
  <si>
    <t>QLD low</t>
  </si>
  <si>
    <t>QLD medium</t>
  </si>
  <si>
    <t>QLD high</t>
  </si>
  <si>
    <t>NSW low</t>
  </si>
  <si>
    <t>NSW medium</t>
  </si>
  <si>
    <t>NSW high</t>
  </si>
  <si>
    <t>SA medium</t>
  </si>
  <si>
    <t>SA high</t>
  </si>
  <si>
    <t>TAS low</t>
  </si>
  <si>
    <t>TAS medium</t>
  </si>
  <si>
    <t>TAS high</t>
  </si>
  <si>
    <t xml:space="preserve">2. Regional cost factors applied for the O&amp;M Costs component of new entrants. </t>
  </si>
  <si>
    <t>3. Wind, Large Scale Solar PV and Solar Thermal Variable O&amp;M costs are assumed to be included in the Fixed O&amp;M costs as per Aurecon's report.</t>
  </si>
  <si>
    <t>4. Pumped Hydro is sourced from GHD 2018 AEMO costs and technical parameter review.</t>
  </si>
  <si>
    <t>Costs that can be expressed in terms of energy generated, not including fuel costs.</t>
  </si>
  <si>
    <r>
      <t>Variable OPEX
($/MWh sent out)</t>
    </r>
    <r>
      <rPr>
        <vertAlign val="superscript"/>
        <sz val="11"/>
        <color theme="0"/>
        <rFont val="Calibri"/>
        <family val="2"/>
        <scheme val="minor"/>
      </rPr>
      <t>1</t>
    </r>
  </si>
  <si>
    <t>Variable OPEX
($/MWh sent out)</t>
  </si>
  <si>
    <t>Generic new entrant technologies</t>
  </si>
  <si>
    <t>Combustion emissions (kg/MWh)</t>
  </si>
  <si>
    <t>Fugitive emissions (kg/MWh)</t>
  </si>
  <si>
    <t>Total emissions (kg/MWh)</t>
  </si>
  <si>
    <t xml:space="preserve">Region </t>
  </si>
  <si>
    <t>Gannawarra BESS</t>
  </si>
  <si>
    <t>Yabulu Steam Turbine</t>
  </si>
  <si>
    <t>Tumut 1</t>
  </si>
  <si>
    <t>Tumut 2</t>
  </si>
  <si>
    <t>Generating Unit</t>
  </si>
  <si>
    <t>CPSA_GT1</t>
  </si>
  <si>
    <t>CCGT - Gas Turbine</t>
  </si>
  <si>
    <t>CPSA_GT2</t>
  </si>
  <si>
    <t>DDPS1_GT1</t>
  </si>
  <si>
    <t>DDPS1_GT2</t>
  </si>
  <si>
    <t>DDPS1_GT3</t>
  </si>
  <si>
    <t>OsborneGT</t>
  </si>
  <si>
    <t>PPCCGTGT1</t>
  </si>
  <si>
    <t>PPCCGTGT2</t>
  </si>
  <si>
    <t>Tamar Valley</t>
  </si>
  <si>
    <t>TVCC201_GT</t>
  </si>
  <si>
    <t>TORRA2</t>
  </si>
  <si>
    <t>TORRA4</t>
  </si>
  <si>
    <t>Maximum rate of change in output of thermal generators</t>
  </si>
  <si>
    <t>Max Ramp Up
(MW/min)</t>
  </si>
  <si>
    <t>Max Ramp Down
(MW/min)</t>
  </si>
  <si>
    <t>Link</t>
  </si>
  <si>
    <t>Summary Mapping</t>
  </si>
  <si>
    <t>Water</t>
  </si>
  <si>
    <t>Shoalhaven Upper Gen</t>
  </si>
  <si>
    <t>Shoalhaven Lower Gen</t>
  </si>
  <si>
    <t>Shoalhaven Upper Pump</t>
  </si>
  <si>
    <t>Shoalhaven Lower Pump</t>
  </si>
  <si>
    <t>Tumut 3 Pump</t>
  </si>
  <si>
    <t>Wivenhoe Gen</t>
  </si>
  <si>
    <t>Wivenhoe Pump</t>
  </si>
  <si>
    <t>John Butters_Pre</t>
  </si>
  <si>
    <t>Tarraleah_Pre</t>
  </si>
  <si>
    <t>Bogong</t>
  </si>
  <si>
    <t>McKay Creek</t>
  </si>
  <si>
    <t>Anthony Pieman 1_Pre</t>
  </si>
  <si>
    <t>Anthony Pieman 2_Pre</t>
  </si>
  <si>
    <t>Mersey Forth Lower 1</t>
  </si>
  <si>
    <t>Mersey Forth Lower 2</t>
  </si>
  <si>
    <t>Mersey Forth Upper 1</t>
  </si>
  <si>
    <t>Mersey Forth Upper 2</t>
  </si>
  <si>
    <t>Lower Derwent</t>
  </si>
  <si>
    <t>Snowy 2.0 Gen</t>
  </si>
  <si>
    <t>Snowy 2.0 Pump</t>
  </si>
  <si>
    <t>Dalrymple North BESS Gen</t>
  </si>
  <si>
    <t>Hornsdale BESS Gen</t>
  </si>
  <si>
    <t>Lake Bonney BESS Gen</t>
  </si>
  <si>
    <t>Ballarat BESS Gen</t>
  </si>
  <si>
    <t>Gannawarra BESS Gen</t>
  </si>
  <si>
    <t>Bulgana BESS Gen</t>
  </si>
  <si>
    <t>Cape York BESS Gen</t>
  </si>
  <si>
    <t>SIPS Battery Gen</t>
  </si>
  <si>
    <t>Dalrymple North BESS Pump</t>
  </si>
  <si>
    <t>Hornsdale BESS Pump</t>
  </si>
  <si>
    <t>Lake Bonney BESS Pump</t>
  </si>
  <si>
    <t>Ballarat BESS Pump</t>
  </si>
  <si>
    <t>Gannawarra BESS Pump</t>
  </si>
  <si>
    <t>Bulgana BESS Pump</t>
  </si>
  <si>
    <t>Cape York BESS Pump</t>
  </si>
  <si>
    <t>SIPS Battery Pump</t>
  </si>
  <si>
    <t>Gordon 1</t>
  </si>
  <si>
    <t>Gordon 2</t>
  </si>
  <si>
    <t>Nameplate capacity (MW)</t>
  </si>
  <si>
    <t>Retirement date</t>
  </si>
  <si>
    <t>Operational from</t>
  </si>
  <si>
    <t>Committed Projects</t>
  </si>
  <si>
    <t>Bulgana BESS</t>
  </si>
  <si>
    <t>Cape York BESS</t>
  </si>
  <si>
    <t>SIPS Battery</t>
  </si>
  <si>
    <t>Hornsdale BESS</t>
  </si>
  <si>
    <t>Ballarat BESS</t>
  </si>
  <si>
    <t>Lake Bonney BESS</t>
  </si>
  <si>
    <t>Anthony Pieman 1</t>
  </si>
  <si>
    <t>Anthony Pieman 2</t>
  </si>
  <si>
    <t>QLD1</t>
  </si>
  <si>
    <t>Existing, Committed and Anticipated Batteries</t>
  </si>
  <si>
    <t>Upgrades with installation of Marinus Link stage 1</t>
  </si>
  <si>
    <t>Not summer (MW)</t>
  </si>
  <si>
    <t>Summer (MW)</t>
  </si>
  <si>
    <t>Generators with changing seasonal ratings</t>
  </si>
  <si>
    <t>Generators with static seasonal ratings</t>
  </si>
  <si>
    <t>Generator upgrades</t>
  </si>
  <si>
    <t>Operational</t>
  </si>
  <si>
    <t>High VRE</t>
  </si>
  <si>
    <t>Central, Fast Change, High DER</t>
  </si>
  <si>
    <t>Marginal heat rate
(GJ/MWh)</t>
  </si>
  <si>
    <t>Base heat rate
(GJ/h)</t>
  </si>
  <si>
    <t>Black coal</t>
  </si>
  <si>
    <t>Variable operating costs for specific existing generators</t>
  </si>
  <si>
    <t>Brown coal</t>
  </si>
  <si>
    <t>Fixed OPEX ($/kW/year)</t>
  </si>
  <si>
    <t>Fixed operating costs for specific existing generators</t>
  </si>
  <si>
    <t>Existing thermal generators</t>
  </si>
  <si>
    <t>Emissions for other existing generators</t>
  </si>
  <si>
    <t>Directlink (Terranora)</t>
  </si>
  <si>
    <t>QNI Option 1A</t>
  </si>
  <si>
    <t>Basslink</t>
  </si>
  <si>
    <t>VNI Option 7</t>
  </si>
  <si>
    <t>Heywood</t>
  </si>
  <si>
    <t>Murraylink</t>
  </si>
  <si>
    <t>Scenario</t>
  </si>
  <si>
    <t>Importing</t>
  </si>
  <si>
    <t>Exporting</t>
  </si>
  <si>
    <t>QNI (Current)</t>
  </si>
  <si>
    <t>VNI (Current)</t>
  </si>
  <si>
    <t>Not installed</t>
  </si>
  <si>
    <t>Unit_ID</t>
  </si>
  <si>
    <t>Anthony Pieman</t>
  </si>
  <si>
    <t>SIPS battery Gen</t>
  </si>
  <si>
    <t>SIPS battery</t>
  </si>
  <si>
    <t>SIPS battery Pump</t>
  </si>
  <si>
    <t>VOM</t>
  </si>
  <si>
    <t>Outage rate</t>
  </si>
  <si>
    <t>Fuel</t>
  </si>
  <si>
    <t>FOM</t>
  </si>
  <si>
    <t>Reciprocating engine</t>
  </si>
  <si>
    <t>Version control</t>
  </si>
  <si>
    <t>Version</t>
  </si>
  <si>
    <t>Public release of Project Marinus 2021 PACR market modelling assumptions</t>
  </si>
  <si>
    <t>Public release of Project Marinus 2019 PADR market modelling assumptions</t>
  </si>
  <si>
    <t>Scenarios</t>
  </si>
  <si>
    <t>Summary of scenarios</t>
  </si>
  <si>
    <t>Interconnectors</t>
  </si>
  <si>
    <t>For each region an inertia constraint was included in the generation development plan to ensure the aggregate total of inertia in each region in each trading interval is sufficient to meet minimum requirements.</t>
  </si>
  <si>
    <t>Minimum inertia level (MW.s)</t>
  </si>
  <si>
    <r>
      <t>SA</t>
    </r>
    <r>
      <rPr>
        <vertAlign val="superscript"/>
        <sz val="11"/>
        <color theme="0"/>
        <rFont val="Calibri"/>
        <family val="2"/>
        <scheme val="minor"/>
      </rPr>
      <t>1</t>
    </r>
  </si>
  <si>
    <t>1. For South Australia, the minimum inertia level was sourced from ElectraNet’s calculation of requirements published as part of the South Australian Energy Transformation RIT-T.</t>
  </si>
  <si>
    <t>In Tasmania, a customised linear inertia requirement was imposed which accounts for the effect of Tasmanian demand, interconnector flows, seasonal differences in hydro minimum loads and the effect of variable wind production and PSH development. The following equations are enforced as a hard constraint in the model to ensure there is enough inertia in Tasmania in each hour of the forecast:</t>
  </si>
  <si>
    <t>Term in inertia constraint equation left-hand side</t>
  </si>
  <si>
    <t>Hard constraint</t>
  </si>
  <si>
    <t>Tas-Vic flow</t>
  </si>
  <si>
    <t>Tasmanian wind</t>
  </si>
  <si>
    <t>Tasmanian PSH</t>
  </si>
  <si>
    <t>Mersey Forth Upper</t>
  </si>
  <si>
    <t>Mersey Forth Lower</t>
  </si>
  <si>
    <t>Bell Bay</t>
  </si>
  <si>
    <t>Hyperlinks</t>
  </si>
  <si>
    <t>https://www.aemo.com.au/Electricity/National-Electricity-Market-NEM/Planning-and-forecasting/Inputs-Assumptions-and-Methodologies</t>
  </si>
  <si>
    <t>https://www.aemo.com.au/Electricity/National-Electricity-Market-NEM/Planning-and-forecasting/NEM-Electricity-Statement-of-Opportunities</t>
  </si>
  <si>
    <t>NEM-Review</t>
  </si>
  <si>
    <t>http://v6.nem-review.info/what/index.aspx/</t>
  </si>
  <si>
    <t>VIC public policy documents</t>
  </si>
  <si>
    <t>QLD public policy documents</t>
  </si>
  <si>
    <t>Hydro Tasmania public documents</t>
  </si>
  <si>
    <t>https://www.hydro.com.au/clean-energy/secure-energy</t>
  </si>
  <si>
    <t>Aurora Energy Research analysis of AEMO’s ISP Part 2: economics of coal closures</t>
  </si>
  <si>
    <t>https://www.aemo.com.au/Electricity/National-Electricity-Market-NEM/Planning-and-forecasting/Integrated-System-Plan/2018-Integrated-System-Plan</t>
  </si>
  <si>
    <t>Inertia requirements methodology: Inertia requirements and shortfalls</t>
  </si>
  <si>
    <t>Minimum inertia levels to meet minimum requirements for mainland regions</t>
  </si>
  <si>
    <t>Minimum inertia levels to meet minimum requirements for Tasmania</t>
  </si>
  <si>
    <t>Interconnector parameters</t>
  </si>
  <si>
    <t>New South Wales Energy Plan</t>
  </si>
  <si>
    <t>Interconnector ratings, timings and upgrades</t>
  </si>
  <si>
    <t xml:space="preserve"> -   </t>
  </si>
  <si>
    <t>Natural inflows: not inclusive of upstream inflows (GWh)</t>
  </si>
  <si>
    <t>Historical profile</t>
  </si>
  <si>
    <t>2013-14</t>
  </si>
  <si>
    <t>2010-11</t>
  </si>
  <si>
    <t>PSL (GWh)</t>
  </si>
  <si>
    <t>PSL without Marinus Link</t>
  </si>
  <si>
    <t>PSL (% of FSL)</t>
  </si>
  <si>
    <t>Mainland hydro storage inflows (GWh)</t>
  </si>
  <si>
    <t>Tasmanian hydro storage inflows (GWh)</t>
  </si>
  <si>
    <t>Prudent Storage Level for Tasmanian Hydro</t>
  </si>
  <si>
    <t>The NSW energy plan has been implemented by including the following constraints:</t>
  </si>
  <si>
    <t>PVNSG trajectories based on CSIRO and Green Energy Markets (GEM) forecasts developed for AEMO in 2020</t>
  </si>
  <si>
    <t>Existing</t>
  </si>
  <si>
    <t>Thermal generators with upgrades</t>
  </si>
  <si>
    <t>2029-30 onwards</t>
  </si>
  <si>
    <r>
      <t xml:space="preserve">Refer to the </t>
    </r>
    <r>
      <rPr>
        <b/>
        <sz val="10"/>
        <color theme="1"/>
        <rFont val="Arial"/>
        <family val="2"/>
      </rPr>
      <t xml:space="preserve">REZ tab </t>
    </r>
    <r>
      <rPr>
        <sz val="10"/>
        <color theme="1"/>
        <rFont val="Arial"/>
        <family val="2"/>
      </rPr>
      <t>for the definition of each geographic area.</t>
    </r>
  </si>
  <si>
    <t>HumeLink (Note 17)</t>
  </si>
  <si>
    <t>SA-NSW</t>
  </si>
  <si>
    <t xml:space="preserve"> 1000 (Note 17) </t>
  </si>
  <si>
    <t xml:space="preserve"> - </t>
  </si>
  <si>
    <t>Marinus Link
600 MW 
single stage</t>
  </si>
  <si>
    <t>Marinus Link
750 MW 
single stage</t>
  </si>
  <si>
    <t>Marinus Link
1500 MW 
two stage</t>
  </si>
  <si>
    <t>Marinus Link
1200 MW 
two stage</t>
  </si>
  <si>
    <r>
      <t>Solar PV (MW)</t>
    </r>
    <r>
      <rPr>
        <vertAlign val="superscript"/>
        <sz val="11"/>
        <color theme="0"/>
        <rFont val="Calibri"/>
        <family val="2"/>
        <scheme val="minor"/>
      </rPr>
      <t>1</t>
    </r>
  </si>
  <si>
    <t>1. Solar build limit determined by an assumed 0.25% of the approximate land area of the Renewable Energy Zones, allowing for typical land area requirements for solar PV.</t>
  </si>
  <si>
    <t xml:space="preserve"> </t>
  </si>
  <si>
    <t>Complex heat rates have only been applied to units with minimum loads.</t>
  </si>
  <si>
    <t>Existing generators with applied ramp rates</t>
  </si>
  <si>
    <t>Scenario(s)</t>
  </si>
  <si>
    <t>Minimum annual renewable energy (GWh)</t>
  </si>
  <si>
    <t>All excluding Slow Change</t>
  </si>
  <si>
    <t>All</t>
  </si>
  <si>
    <t>8 or more-hour storage capacity (MW)</t>
  </si>
  <si>
    <t>1. New England and Central West Orana are required to achieve a pro rata share corresponding to 8 GW and 3 GW, respectively. The remaining 1 GW equivalent of NSW renewable capacity can be built in any NSW REZ.</t>
  </si>
  <si>
    <r>
      <t>Renewable energy constraint (GWh)</t>
    </r>
    <r>
      <rPr>
        <vertAlign val="superscript"/>
        <sz val="11"/>
        <color theme="0"/>
        <rFont val="Calibri Light"/>
        <family val="2"/>
        <scheme val="major"/>
      </rPr>
      <t>1</t>
    </r>
  </si>
  <si>
    <t>Target year</t>
  </si>
  <si>
    <r>
      <t>All scenarios</t>
    </r>
    <r>
      <rPr>
        <vertAlign val="superscript"/>
        <sz val="11"/>
        <color theme="0"/>
        <rFont val="Calibri Light"/>
        <family val="2"/>
        <scheme val="major"/>
      </rPr>
      <t>1</t>
    </r>
  </si>
  <si>
    <t>1. Linearised trajectory to achieve 40 % and 50 % targets.</t>
  </si>
  <si>
    <r>
      <t>Minimum annual renewable energy from 2023-24 (GWh)</t>
    </r>
    <r>
      <rPr>
        <vertAlign val="superscript"/>
        <sz val="11"/>
        <color theme="0"/>
        <rFont val="Calibri Light"/>
        <family val="2"/>
        <scheme val="major"/>
      </rPr>
      <t>1</t>
    </r>
  </si>
  <si>
    <t>New renewable energy constraint (GWh)</t>
  </si>
  <si>
    <t>Note 3</t>
  </si>
  <si>
    <t>This table includes electricity NEM generation emissions only, including that portion of the transport sector that is electrified.</t>
  </si>
  <si>
    <t>Note 4</t>
  </si>
  <si>
    <r>
      <t>Cumulative NEM electricity sector emissions budget to 2050 (Mt CO2-e)</t>
    </r>
    <r>
      <rPr>
        <vertAlign val="superscript"/>
        <sz val="10"/>
        <color theme="0"/>
        <rFont val="Arial"/>
        <family val="2"/>
      </rPr>
      <t>1</t>
    </r>
  </si>
  <si>
    <t>To model emissions reductions, cumulative carbon budgets have been determined to reflect the emissions reduction requirements of each scenario's representative concentration pathway (RCP). This carbon budget applies to the NEM only, for the period 2021 to 2050 (financial years ending).</t>
  </si>
  <si>
    <r>
      <rPr>
        <b/>
        <i/>
        <sz val="10"/>
        <color theme="1"/>
        <rFont val="Arial"/>
        <family val="2"/>
      </rPr>
      <t xml:space="preserve">Note 3: </t>
    </r>
    <r>
      <rPr>
        <i/>
        <sz val="10"/>
        <color theme="1"/>
        <rFont val="Arial"/>
        <family val="2"/>
      </rPr>
      <t>The Slow Change scenario will not capture an explicit carbon budget, rather the emissions reductions will be an outcome of existing national energy policies and retirements.
Retirement outcomes may differ from closure years due to optional early retirements.</t>
    </r>
  </si>
  <si>
    <r>
      <rPr>
        <b/>
        <i/>
        <sz val="10"/>
        <color theme="1"/>
        <rFont val="Arial"/>
        <family val="2"/>
      </rPr>
      <t xml:space="preserve">Note 2: </t>
    </r>
    <r>
      <rPr>
        <i/>
        <sz val="10"/>
        <color theme="1"/>
        <rFont val="Arial"/>
        <family val="2"/>
      </rPr>
      <t>Interim carbon budgets have been applied for the Fast Change and Step Change scenarios by 2027-28, 2036-37 and 2045-46. These interim budgets are roughly equivalent to a 52% reduction in emissions by 2030, compared to 2005 level and a 90 % reduction by 2050, compared to 2016 levels for the Fast Change scenario, and for the Step Change scenario: a reduction of 90 % relative to 2016 levels by the mid-2030s.</t>
    </r>
  </si>
  <si>
    <r>
      <t>Fast Change</t>
    </r>
    <r>
      <rPr>
        <vertAlign val="superscript"/>
        <sz val="11"/>
        <color theme="0"/>
        <rFont val="Calibri"/>
        <family val="2"/>
        <scheme val="minor"/>
      </rPr>
      <t>2</t>
    </r>
  </si>
  <si>
    <r>
      <t>Step Change</t>
    </r>
    <r>
      <rPr>
        <vertAlign val="superscript"/>
        <sz val="11"/>
        <color theme="0"/>
        <rFont val="Calibri"/>
        <family val="2"/>
        <scheme val="minor"/>
      </rPr>
      <t>2</t>
    </r>
  </si>
  <si>
    <t>Energy Consumption (GWh, sent-out)</t>
  </si>
  <si>
    <r>
      <t>TAS</t>
    </r>
    <r>
      <rPr>
        <vertAlign val="superscript"/>
        <sz val="11"/>
        <color theme="0"/>
        <rFont val="Calibri Light"/>
        <family val="2"/>
        <scheme val="major"/>
      </rPr>
      <t>1</t>
    </r>
  </si>
  <si>
    <t>1. Small non-scheduled Tasmanian Hydro are explicity modelling using the 10 pond scheme described in this workbook. Therefore, their historical generation has been added back onto demand (approximately 460 GWh annually).</t>
  </si>
  <si>
    <t>Small non-scheduled Tasmanian hydro generation (GWh)</t>
  </si>
  <si>
    <t>The inflow for small non-scheduled Tasmanian hydro generators is encapsulated within the 10 pond Tasmanian hydro scheme. There their generation (based on the 9 reference year cylce) is added back to demand. Inflows vary between scenarios due to different climate change factors.</t>
  </si>
  <si>
    <t>Note 1:</t>
  </si>
  <si>
    <t>Note 2:</t>
  </si>
  <si>
    <t>As part of the modelling for Tasmanian inertia several Tasmanian hydro generators are split into two separately modelled units. This is explained in further detail in the 'Tasmanian inertia' tab. These generators include: Anthony Pieman, Gordon, Mersey Forth Lower and Mersey Forth Upper.</t>
  </si>
  <si>
    <t xml:space="preserve">1. NSW Coal assumed to operate at a maximum capacity factor of 75%, representing coal rail limitations that broadly impact all regional generators. </t>
  </si>
  <si>
    <t>2. For generators with static seasonal ratings, these ratings are effective from the beginning of the study (1/7/2021)</t>
  </si>
  <si>
    <t>Note 3:</t>
  </si>
  <si>
    <t>3. Aurecon 2020 AEMO costs and technical parameter review specify that that the auxilary load for Battery Storage is captured in their round trip efficiencies.</t>
  </si>
  <si>
    <t>In capacity expansion simulations, variable OPEX have been varied by a small amount ($0.01) on a unit-by-unit basis within a power station to encourage model-driven retirement to occur on a per-unit basis.</t>
  </si>
  <si>
    <t>In capacity expansion simulations, variable OPEX have been varied by a small amount ($0.01) for VOMs of $0 to avoid unrealistic interconnector flow behaviour that occurs when the marginal cost of demand is $0/MWh.</t>
  </si>
  <si>
    <t>2. Synchronous Condenser options are able to be built to contribute to the inertia requirement at a cost of $37,727/MWs. This cost is based on ElectraNet's February 2019 Addressing the System Strength Gap in SA report.</t>
  </si>
  <si>
    <t>Constraint for synchronous condenser costing</t>
  </si>
  <si>
    <t>Contribution on export (MW.s)</t>
  </si>
  <si>
    <t>Contribution on import (MW.s)</t>
  </si>
  <si>
    <t>Contribution to minimum (MW.s)</t>
  </si>
  <si>
    <t>-5.04*export flow (MW)</t>
  </si>
  <si>
    <t>5.95*import flow (MW)</t>
  </si>
  <si>
    <t xml:space="preserve">5.95*import flow (MW) </t>
  </si>
  <si>
    <t xml:space="preserve">-1.17*dispatch (MW) </t>
  </si>
  <si>
    <t>-1.17*dispatch (MW)</t>
  </si>
  <si>
    <t>3.33*capacity (MW)</t>
  </si>
  <si>
    <t>3.9*dispatch (MW)</t>
  </si>
  <si>
    <t>5.0*dispatch (MW)</t>
  </si>
  <si>
    <t xml:space="preserve">4*dispatch_no-sync (MW)* + 1,652 </t>
  </si>
  <si>
    <t>4*dispatch (MW)</t>
  </si>
  <si>
    <t>On export, sum of terms in the table below, hard-export column ≥ 810</t>
  </si>
  <si>
    <t>On import, sum of terms in the table below, hard-minimum column ≥ 3,800</t>
  </si>
  <si>
    <t>4.3*dispatch_no-sync (MW)* + 626</t>
  </si>
  <si>
    <t>4.3*dispatch (MW)</t>
  </si>
  <si>
    <t xml:space="preserve">3.4*dispatch_no-sync (MW)* + 565 </t>
  </si>
  <si>
    <t>3.4*dispatch (MW)</t>
  </si>
  <si>
    <t>2.8*dispatch_no-sync (MW)* + 149</t>
  </si>
  <si>
    <t>2.8*dispatch (MW)</t>
  </si>
  <si>
    <t>3.7*dispatch (MW)</t>
  </si>
  <si>
    <t>4.0*dispatch (MW)</t>
  </si>
  <si>
    <t>3.2*dispatch (MW)</t>
  </si>
  <si>
    <t>8.6*dispatch (MW)</t>
  </si>
  <si>
    <t>7.7*dispatch (MW)</t>
  </si>
  <si>
    <t>7.7*dispatch (MW</t>
  </si>
  <si>
    <t>Note on mainland multipliers:</t>
  </si>
  <si>
    <t>Note on Tasmanian multipliers:</t>
  </si>
  <si>
    <t>TasNetwork's scenarios apply the Median trajectories by default.</t>
  </si>
  <si>
    <t>Queensland and Victoria schemes</t>
  </si>
  <si>
    <t>Queensland and Victorian schemes will be based on long term historical inflows.</t>
  </si>
  <si>
    <t>Annual Total</t>
  </si>
  <si>
    <t>Snowy scheme</t>
  </si>
  <si>
    <t>Blowering, Eucumbene and Guthega</t>
  </si>
  <si>
    <t>Reference Year (FYE)</t>
  </si>
  <si>
    <t>The Snowy scheme will consider the influence of specific historical reference years. The data below reflects interpretation of public domain data, and may not match precisely with the confidential data. https://www.snowyhydro.com.au/our-energy/water/inflows/</t>
  </si>
  <si>
    <t>The scenario specific inflow adjustments are applied to this raw inflow data.</t>
  </si>
  <si>
    <t>https://www.aemo.com.au/consultations/current-and-closed-consultations/2021-planning-and-forecasting-consultation-on-inputs-assumptions-and-scenarios</t>
  </si>
  <si>
    <t>Capital Cost projections</t>
  </si>
  <si>
    <t>Existing trials demonstrate a business case for VPP aggregation. High role for energy storage aggregators and VPPs, faster than all other scenarios</t>
  </si>
  <si>
    <t>High (Assumes zero emissions transport sector by 2050)</t>
  </si>
  <si>
    <t>1) Small non-scheduled Tasmanian Hydro are explicity modelling using the 10 pond scheme described in this workbook. Therefore, their historical generation has been added back onto demand (approximately 460 GWh annually).</t>
  </si>
  <si>
    <t>Nil</t>
  </si>
  <si>
    <t>Small Non-Scheduled Hydros</t>
  </si>
  <si>
    <t>Reverse Capability Approximation</t>
  </si>
  <si>
    <t>Forward capability Approximation</t>
  </si>
  <si>
    <t>1145 (Note 1)</t>
  </si>
  <si>
    <t>565 (Note 2)</t>
  </si>
  <si>
    <t>Note 1: QNI reverse flow is limited to 1145 MW with Sapphire generation at 0 MW. Reverse flow is limited to 915 MW with Sapphire generation at 270 MW.</t>
  </si>
  <si>
    <t>Note 2: QNI forward flow is limited to 565 MW with Sapphire generation at 0 MW. Forward flow is limited to 300 MW with Sapphire generation at 270 MW.</t>
  </si>
  <si>
    <t>1310 (Note 3)</t>
  </si>
  <si>
    <t>715 (Note 4)</t>
  </si>
  <si>
    <t>Note 3: QNI reverse flow is limited to 1310 MW with Sapphire generation at 0 MW. Reverse flow is limited to 1060 MW with Sapphire generation at 270 MW.</t>
  </si>
  <si>
    <t>Note 4: QNI forward flow is limited to 715 MW with Sapphire generation at 0 MW. Forward flow is limited to 450 MW with Sapphire generation at 270 MW.</t>
  </si>
  <si>
    <t>800 (Note 5)</t>
  </si>
  <si>
    <t>750 (Note 5)</t>
  </si>
  <si>
    <t>Note 5: Combined reverse transfer limit across Project EnergyConnect and Heywood is 1450 MW.</t>
  </si>
  <si>
    <t>Note 6: Combined forward transfer limit across Project EnergyConnect and Heywood is 1350 MW.</t>
  </si>
  <si>
    <t>800 (Note 6)</t>
  </si>
  <si>
    <t>750 (Note 6)</t>
  </si>
  <si>
    <t>700 (Note 7)</t>
  </si>
  <si>
    <t>870 (Note 8)</t>
  </si>
  <si>
    <t>2800 (Note 8)</t>
  </si>
  <si>
    <t xml:space="preserve">        VIC to NSW forward direction flow + NSW to SA reverse direction flow + Upper/Lower Tumut generation + Snowy 2.0 generation</t>
  </si>
  <si>
    <t xml:space="preserve">    Snowy to Sydney Power flow is defined as:</t>
  </si>
  <si>
    <t>Note 7: Snowy to Sydney Power flow &lt; 2700 MW.</t>
  </si>
  <si>
    <t>Note 8: Snowy to Sydney Power flow &lt; 2870 MW prior to the assumed HumeLink upgrade on 1/7/2025. Snowy to Sydney Power flow &lt; 5100 MW post upgrade.</t>
  </si>
  <si>
    <t>Maximum retirement date</t>
  </si>
  <si>
    <t>The modelling allows linear retirements before this date on an economic basis for coal-fired generators.</t>
  </si>
  <si>
    <t>Gordon capacity head-dependence, such that 370 MW capacity is available at 40% storage volume. Increased to 432 MW at 60% storage volume.</t>
  </si>
  <si>
    <t>Project EnergyConnect</t>
  </si>
  <si>
    <t>Heywood (increase with Project EnergyConnect)</t>
  </si>
  <si>
    <t>VNI Option 1 (increase with Project EnergyConnect)</t>
  </si>
  <si>
    <t>Stage 1 timing of Marinus Link</t>
  </si>
  <si>
    <t>Stage 2 timing of Marinus Link</t>
  </si>
  <si>
    <t>Marinus Link - Stage 1 (750 MW)</t>
  </si>
  <si>
    <t>Marinus Link - Stage 1 (600 MW)</t>
  </si>
  <si>
    <t>Marinus Link - Stage 2 (1200 MW)</t>
  </si>
  <si>
    <t>Marinus Link - Stage 2 (1500 MW)</t>
  </si>
  <si>
    <t>The TSIRP model ensures there is sufficient dispatchable capacity in each region to meet peak demand in the region (top 1% of demand periods), allowing for generation contingences which can occur at any time, by enforcing a regional minimum reserve requirement. The reserve requirements typically cover approximately the largest single generating unit.
All dispatchable generators in each region are eligible to contribute to reserve (this includes the committed Snowy 2.0 project but does not include other existing or new entrant PSH or large-scale batteries) and headroom that is available on interconnectors.
There are two geographical levels of reserve constraints applied:
    &gt; Reserve constraints applied to each region.
    &gt; The model checks that interconnector headroom is backed by spare capacity in the neighbouring region through an additional reserve
       constraint covering NSW, VIC and SA. For each hour that this constraint is applied, the contribution of import from either TAS and QLD is 
       limited by the minimum of headroom across the interconnectors linking these regions to the rest of the mainland and the amount of 
       available dispatchable capacity within TAS and QLD.</t>
  </si>
  <si>
    <t>On import, sum of terms in the table below, hard-import column ≥ -450 - 0.07*Tasmanian demand</t>
  </si>
  <si>
    <t>The cost of operation as a synchronous condenser, when required, is computed through an additional constraint with terms using the right two columns of the table. This constraint can violate at a cost of 17 cents/MW.s for that hour long interval.</t>
  </si>
  <si>
    <t>1. Since John Butters and Poatina can operate as a generator or synchronous condenser, they are assumed to contribute at full value to the hard constraint.</t>
  </si>
  <si>
    <r>
      <t>Poatina</t>
    </r>
    <r>
      <rPr>
        <vertAlign val="superscript"/>
        <sz val="11"/>
        <color theme="0"/>
        <rFont val="Calibri"/>
        <family val="2"/>
        <scheme val="minor"/>
      </rPr>
      <t>1</t>
    </r>
  </si>
  <si>
    <r>
      <t>John Butters</t>
    </r>
    <r>
      <rPr>
        <vertAlign val="superscript"/>
        <sz val="11"/>
        <color theme="0"/>
        <rFont val="Calibri"/>
        <family val="2"/>
        <scheme val="minor"/>
      </rPr>
      <t>1</t>
    </r>
  </si>
  <si>
    <t>1. Linearised trajectory to achieve 50 %.</t>
  </si>
  <si>
    <t>Central Highlands (Note 20)</t>
  </si>
  <si>
    <t>20. To reflect current investment interest, the amount of new entrant wind capacity built in the Central Highlands REZ is limited to 40 % of the total amount of wind capacity built in Tasmania.</t>
  </si>
  <si>
    <t>http://www.premier.tas.gov.au/site_resources_2015/additional_releases/improving_the_playing_field_across_tasmania/forging_a_manufacturing_future/renewable_energy_target_passes_parliament</t>
  </si>
  <si>
    <t>https://www.aemo.com.au/-/media/files/electricity/nem/planning_and_forecasting/inputs-assumptions-methodologies/2021/draft-2021-inputs-assumptions-and-scenarios-report.pdf?la=en</t>
  </si>
  <si>
    <t>The Slow Change scenario’s settings are associated with lesser economic stimulation, lesser returns on equities, and therefore greater tolerance for lower margins on investments. AEMO proposes to use a lower discount rate of 3.8% as a simple way to account for these issues in the decision-making process.</t>
  </si>
  <si>
    <r>
      <rPr>
        <b/>
        <i/>
        <sz val="10"/>
        <color theme="1"/>
        <rFont val="Arial"/>
        <family val="2"/>
      </rPr>
      <t>Note 1:</t>
    </r>
    <r>
      <rPr>
        <i/>
        <sz val="10"/>
        <color theme="1"/>
        <rFont val="Arial"/>
        <family val="2"/>
      </rPr>
      <t xml:space="preserve"> The cumulative carbon budgets are assumed to be inclusive of the 2020-21 financial year. As such the forecast 133.3 Mt CO2-e of NEM carbon emission from the 2019 Australian emissions projects supplied by the Australian Government Department of Industry, Science, Energy and Resources is netted </t>
    </r>
    <r>
      <rPr>
        <i/>
        <sz val="10"/>
        <rFont val="Arial"/>
        <family val="2"/>
      </rPr>
      <t>off</t>
    </r>
    <r>
      <rPr>
        <i/>
        <sz val="10"/>
        <color theme="1"/>
        <rFont val="Arial"/>
        <family val="2"/>
      </rPr>
      <t xml:space="preserve"> the Fast Change and Step Change budgets above. </t>
    </r>
  </si>
  <si>
    <r>
      <rPr>
        <b/>
        <i/>
        <sz val="10"/>
        <color theme="1"/>
        <rFont val="Arial"/>
        <family val="2"/>
      </rPr>
      <t xml:space="preserve">Note 4: </t>
    </r>
    <r>
      <rPr>
        <i/>
        <sz val="10"/>
        <color theme="1"/>
        <rFont val="Arial"/>
        <family val="2"/>
      </rPr>
      <t>The Central and High DER scenarios will not capture an explicit carbon budget, rather the emissions reductions will be an outcome of existing national energy policies and retirements in accordance with announced closure years (or earlier closures where examination of operability of the power station identities technical or economic retirement drivers).
Retirement outcomes determined by the model will primarily be based on total system costs and operability of the power station which will consider a number of influences, such as revenue sufficiency.</t>
    </r>
  </si>
  <si>
    <t>PSL with Marinus Link</t>
  </si>
  <si>
    <t>The whole-of-system reservoir volume is known as Total Energy in Storage and the monthly minimums are the PSL profile that is imposed as part of Tasmania’s energy security plan mandated by the Tasmanian Government to manage the consequences of an extended Basslink outage. Based on a Full Starage Energy (FSE) of 13,546 GWh (system less Lake Echo).
Upon entry of Marinus Link, there is a 10 percentage point decrease in the PSL profile, which represents a reversion to values that were applied prior to the energy security review that followed the extended outage of Basslink in 2016. This decrease does not represent Tasmanian Government policy. It affords more operating flexibility to Tasmanian hydro storage and delivers a one-off quantity of additional water for generation with Marinus Link.</t>
  </si>
  <si>
    <t>For each existing generator, all unplanned forced outage patterns are set by a random number generator. The seed for the random number generator is set such that the same forced outage pattern exists between the Basslink-only counterfactual and the various Marinus Link options.</t>
  </si>
  <si>
    <t>New entrant generators are de-rated by their equivalent forced outage rate + maintenance rate.</t>
  </si>
  <si>
    <t>Planned maintenance events for existing generators are scheduled during low demand periods.</t>
  </si>
  <si>
    <t>Summary of wind and solar PV availability methodology</t>
  </si>
  <si>
    <t>Solar PV FFP</t>
  </si>
  <si>
    <t>Solar PV SAT</t>
  </si>
  <si>
    <t>Rooftop PV and small non-scheduled PV</t>
  </si>
  <si>
    <t>Category</t>
  </si>
  <si>
    <t>Committed new entrant</t>
  </si>
  <si>
    <t>Generic REZ new entrants</t>
  </si>
  <si>
    <t>Existing and new entrant</t>
  </si>
  <si>
    <t>Annual capacity factor based on technology and site-specific solar insolation measurements.</t>
  </si>
  <si>
    <t>Long-term average capacity factor based on past meteorological performance.</t>
  </si>
  <si>
    <t>Capacity factor varied with reference year based on sitespecific, historical, near-term wind speed forecasts.</t>
  </si>
  <si>
    <t>Capacity factor varied with reference year based on historical, site-specific insolation measurements.</t>
  </si>
  <si>
    <t>Capacity factor varied with reference year based on historical insolation measurements.</t>
  </si>
  <si>
    <t>Capacity factor methodology</t>
  </si>
  <si>
    <t>Reference year treatment</t>
  </si>
  <si>
    <t>Reference Year Cycle</t>
  </si>
  <si>
    <t>Rolling reference year cycle throughout forecast</t>
  </si>
  <si>
    <t>1) Reference cycle not specified in AEMO 2021 Assumptions</t>
  </si>
  <si>
    <t>Forecast years</t>
  </si>
  <si>
    <t>Historical reference year</t>
  </si>
  <si>
    <t>2014-15</t>
  </si>
  <si>
    <t>2015-16</t>
  </si>
  <si>
    <t>2016-17</t>
  </si>
  <si>
    <t>2017-18</t>
  </si>
  <si>
    <t>2018-19</t>
  </si>
  <si>
    <t>2011-12</t>
  </si>
  <si>
    <t>2012-13</t>
  </si>
  <si>
    <t>The TSIRP model captures diversity across the NEM by basing the overall shape of hourly demand, hydro inflow, wind availability and solar availability (including rooftop PV and small non-scheduled PV) on nine historical reference years.</t>
  </si>
  <si>
    <t>2. 46% minimum load on new entrant CCGTs to reflect minimum load conditions for efficient use of gas and steam turbines in CCGT operating mode, as per AEMO 2021 ISP Assumptions Workbook.</t>
  </si>
  <si>
    <t>Derwent</t>
  </si>
  <si>
    <t>Scheme</t>
  </si>
  <si>
    <t>Generators</t>
  </si>
  <si>
    <t>Cascade</t>
  </si>
  <si>
    <t>Total generating capacity (MW)</t>
  </si>
  <si>
    <t>Total max energy in storage (GWh)</t>
  </si>
  <si>
    <t>Average annual inflows (GWh)</t>
  </si>
  <si>
    <t>Gordon-Peddar</t>
  </si>
  <si>
    <t>370
(at typical head - lake 40 % full)</t>
  </si>
  <si>
    <t>yingina/Great Lake</t>
  </si>
  <si>
    <t>John Butters
Upper Lake Margaret
Lower Lake Margaret</t>
  </si>
  <si>
    <t>King-Yolande</t>
  </si>
  <si>
    <t>Bulters Gorge
Tarraleah</t>
  </si>
  <si>
    <t>87.5
(Tarraleah restricted to 75 MW at present due to canal constraints)</t>
  </si>
  <si>
    <t>Lake Echo
Tungatinah</t>
  </si>
  <si>
    <t>142 Winter
174 Summer
(Lake Echo allowed to run in Summer only to reflect typical running.)</t>
  </si>
  <si>
    <t>Liapootah
Wayatinah
Catagunya
Repulse
Cluny
Meadowbank</t>
  </si>
  <si>
    <t>Tribute
Mackintosh
Bastyan
Reece</t>
  </si>
  <si>
    <t>Pieman</t>
  </si>
  <si>
    <t>Rowallan
Fisher
Lemonthyme</t>
  </si>
  <si>
    <t>Mersey Forth</t>
  </si>
  <si>
    <t>Wilmot
Cethana
Devils Gate
Paloona</t>
  </si>
  <si>
    <t>Mersery Forth</t>
  </si>
  <si>
    <t>Allowed to spill</t>
  </si>
  <si>
    <t>True</t>
  </si>
  <si>
    <t>False</t>
  </si>
  <si>
    <t>Inflows are inclusive of small non-scheduled hydro generators. As such, historical small non-scheduled hydro generation is added back to demand forecast.</t>
  </si>
  <si>
    <t>11. Pump Hydro limits based on 24 energy projects shortlisted for potential development as part of the NSW Government Pumped Hydro Roadmap to allow a total of 7,000 MW of available storage capacity. Total value excludes the contribution of the proposed Snowy 2.0 project. The 2,600 MW of 12hrs storage is reflective of the Entura report for locations with 12hrs or more of storage. As such, the remainder of the 7,000 MW of total capacity is assumed to be from sites that only allow 6hrs sotrage.</t>
  </si>
  <si>
    <t>Specific long-term target based on nine-year average in AEMO Final 2020 ISP traces where available, otherwise past meteorological performance.</t>
  </si>
  <si>
    <t>Specific long-term target based on nine-year average of AEMO Final 2020 ISP traces of nearest REZ, medium quality tranche.</t>
  </si>
  <si>
    <t>Specific long-term target based on nine-year average of AEMO Final 2020 ISP traces. One high quality option and one medium quality trace per REZ.</t>
  </si>
  <si>
    <t>Tasmanian Hydro Model</t>
  </si>
  <si>
    <t>Modelling of Tasmanian hydro schemes</t>
  </si>
  <si>
    <t>Modelling Assumptions</t>
  </si>
  <si>
    <t>No variability of PSH costs is applied across scenarios. Pumped hydro costs do not change significantly owing to the high maturity of its plant components and starting costs for pumped hydro have also increased. The lack of scenario dispersion is consistent with the approach within CSIRO GenCost 2020.</t>
  </si>
  <si>
    <t>Pumped Hydro Energy Storage (PSH)2</t>
  </si>
  <si>
    <t>15. South Australian PSH limits adjusted to reflect Generation Information submissions, applying the project size ratios as specified in the Entura report.</t>
  </si>
  <si>
    <t>16. Tasmanian PSH storage limits informed by underlying analysis of the detailed project information within the Entura report, provided by contributors to the Entura report (but not published). This data avoids misinterpretation of projects that may not be mutually exclusive, and is aligned reasonably with Tasmanian PSH Generation Information submissions.</t>
  </si>
  <si>
    <t>New Entrant PSH</t>
  </si>
  <si>
    <t>Embedded Energy Storages</t>
  </si>
  <si>
    <t>Aggregated Energy Storages</t>
  </si>
  <si>
    <t>Nameplate Capacity</t>
  </si>
  <si>
    <t>Generation Limits</t>
  </si>
  <si>
    <t>Seasonal Ratings</t>
  </si>
  <si>
    <t>Build Costs</t>
  </si>
  <si>
    <t>Connection Cost</t>
  </si>
  <si>
    <t>Build Limits</t>
  </si>
  <si>
    <t>Capacity Factors</t>
  </si>
  <si>
    <t>Lead Time and Project Life</t>
  </si>
  <si>
    <t>Financial Parameters</t>
  </si>
  <si>
    <t>Storage Properties</t>
  </si>
  <si>
    <t>Coal Fuel Price</t>
  </si>
  <si>
    <t>Gas and Liquid Fuel Price</t>
  </si>
  <si>
    <t>Retirement Cost</t>
  </si>
  <si>
    <t>Heat Rates</t>
  </si>
  <si>
    <t>Mainland Inertia</t>
  </si>
  <si>
    <t>Tasmanian Inertia</t>
  </si>
  <si>
    <t>Mainland Hydro Inflows</t>
  </si>
  <si>
    <t>Tasmanian Hydro Inflows</t>
  </si>
  <si>
    <t>Primary Source</t>
  </si>
  <si>
    <t>Historical small non-scheduled Tasmanian hydro generation</t>
  </si>
  <si>
    <t>Prudent Stoage Levels</t>
  </si>
  <si>
    <t>AEMO Draft 2021-22 Input and Assumptions Workbook</t>
  </si>
  <si>
    <t>1) Removal of QLD Banana REZ</t>
  </si>
  <si>
    <t>Key deviations from Primary Source</t>
  </si>
  <si>
    <t>1) Incluion of NSW Electricity Infrastructure Roadmap</t>
  </si>
  <si>
    <t>AEMO Final 2020 ISP Input and Assumptions Workbook</t>
  </si>
  <si>
    <t>1) Removal of explicit Victoria net zero emissions target 
2) Removal of explicit Australian Capital Territory Emission Reduction Targets </t>
  </si>
  <si>
    <t>1) Existing and committed projects capacities and installation dates updated to reflect the January 2021 release of AEMO’s Generation Information.</t>
  </si>
  <si>
    <t>1) Applying two geographical levels of reserse</t>
  </si>
  <si>
    <t>1) Removed QNI medium and large options
2) Custom loss equation for Marinus Link (see EY's Project Marinus PACR economic modelling report for more details)
3) New dynamic loss equations were computed based on updated network snapshots as required to incorporate interconnector upgrades</t>
  </si>
  <si>
    <t>1) Seasonal ratings updated to reflect the January 2021 release of AEMO’s Generation Information.</t>
  </si>
  <si>
    <t>1) Removal of HILP random outages
2) Removal of transmission random outages</t>
  </si>
  <si>
    <t>1) See 'Summary of wind and solar PV availability methodology' table</t>
  </si>
  <si>
    <t>Cost associated with generator retirement</t>
  </si>
  <si>
    <t>1) Complex Heat Rates applied for TSIRP modelling</t>
  </si>
  <si>
    <t>1) Comment: Minimum inertia levels not included in AEMO's ISP</t>
  </si>
  <si>
    <t>TasNetworks</t>
  </si>
  <si>
    <t>TasNetworks and Hydro Tasmania</t>
  </si>
  <si>
    <t>Comment: Deviates from AEMO's ISP:
1) 10 pond scheme used
2) Small non-scheduled generators modelled explicitly
3) Spill allowed for all ponds except for Gordon and Poatina</t>
  </si>
  <si>
    <t>Comment: Prudent storage levels not included in AEMO's ISP</t>
  </si>
  <si>
    <t>Summary of parameters for the scenarios.</t>
  </si>
  <si>
    <t>Updates to reflect updated demand and cost inputs from most corresponding AEMO Draft 2021-22 scenario. Such as:
1) 2020 ESOO demand forecast
2) Draft CSIRO GenCost 2021 forecast
3) Lewis Grey Advisory (2020) gas price forecast
4) WoodMackenzie 2020 coal price forecast</t>
  </si>
  <si>
    <t xml:space="preserve">1. Generators are using ISP Summer Typical and Winter ratings. </t>
  </si>
  <si>
    <t xml:space="preserve">Additional notes: </t>
  </si>
  <si>
    <t>Data source</t>
  </si>
  <si>
    <t>https://aemo.com.au/en/energy-systems/major-publications/integrated-system-plan-isp/2020-integrated-system-plan-isp/2020-isp-inputs-and-assumptions</t>
  </si>
  <si>
    <t>AEMO Electricity Statement of Opportunities 2020</t>
  </si>
  <si>
    <t>TAS public policy documents</t>
  </si>
  <si>
    <t>Draft 2021 Inputs, Assumptions and Scenarios Report</t>
  </si>
  <si>
    <t>https://aemo.com.au/en/energy-systems/electricity/national-electricity-market-nem/nem-forecasting-and-planning/forecasting-and-planning-data/generation-information</t>
  </si>
  <si>
    <t>January 2021 release of AEMO’s Generation Information</t>
  </si>
  <si>
    <t>Summary of Scenario Parameters</t>
  </si>
  <si>
    <t>State-Based Policies</t>
  </si>
  <si>
    <t>Distributed Energy Resources: Small-Scale Non-Scheduled Generation (PVNSG)</t>
  </si>
  <si>
    <t>Small Non-Scheduled Tasmanian Hydro Generation (GWh)</t>
  </si>
  <si>
    <t>Distributed Energy Resources: Total Embedded Energy Storage Systems (Aggregated and Non-Aggregated)</t>
  </si>
  <si>
    <t>Distributed Energy Resources: Aggregated Embedded Energy Storage Systems</t>
  </si>
  <si>
    <t>Interconnector Timings</t>
  </si>
  <si>
    <t>Generator Nameplate Capacity</t>
  </si>
  <si>
    <t>Generator Operating Limits</t>
  </si>
  <si>
    <t>Maintenance Rate</t>
  </si>
  <si>
    <t>Initial Connection Costs ($/kW, real 2020 dollars)</t>
  </si>
  <si>
    <t>Capacity Factors for New Large-Scale Renewables</t>
  </si>
  <si>
    <t>Discount Rate</t>
  </si>
  <si>
    <t>Battery Properties</t>
  </si>
  <si>
    <t>Gas Price ($/GJ, real 2020 dollars)</t>
  </si>
  <si>
    <t>Auxiliary Load</t>
  </si>
  <si>
    <t>Fixed Operating Cost (real 2020 dollars)</t>
  </si>
  <si>
    <t>Variable Operating Cost (real 2020 dollars)</t>
  </si>
  <si>
    <t>Mainland Hydro Inflows (GWh)</t>
  </si>
  <si>
    <t>Prudent Storage Level (PSL)</t>
  </si>
  <si>
    <t>Coal Price ($/GJ, real 2020 dollars)</t>
  </si>
  <si>
    <t>High Electrification sensitivities</t>
  </si>
  <si>
    <t>Central sensitivity</t>
  </si>
  <si>
    <t>Step Change sensitivity</t>
  </si>
  <si>
    <t>WoodMackenzie 2020, High</t>
  </si>
  <si>
    <t>WoodMackenzie 2020, Central</t>
  </si>
  <si>
    <t>WoodMackenzie 2020, Low</t>
  </si>
  <si>
    <t>Lewis Grey Advisory (2020), Step Change</t>
  </si>
  <si>
    <t>Lewis Grey Advisory (2020), Central</t>
  </si>
  <si>
    <t>Lewis Grey Advisory (2020), Slow Change</t>
  </si>
  <si>
    <t>Discount rate and WACC</t>
  </si>
  <si>
    <t>CSIRO GenCost 2020-21 Central scenario</t>
  </si>
  <si>
    <t>CSIRO GenCost 2020-21 High VRE scenario</t>
  </si>
  <si>
    <t>The assumed retirement schedule for Yallourn power station (a staggered retirement of one unit each year from 2029-30 to 2032-33) was selected prior to the announcement by EnergyAustralia that specified Yallourn power station’s retirement date would be brought forward to mid 2028. Full details are available at: https://www.energyaustralia.com.au/about-us/media/news/energyaustralia-powers-ahead-energy-transition.</t>
  </si>
  <si>
    <t>The assumed retirement schedule for Eraring power station (2032-33) was selected prior to the reporting that Origin Energy had informed AEMO that unit 4 of Eraring (720 MW) we close in 2030 and unit 1 will be retiring 2031. The remaining two units will remain online unit the previously announced retirement date of 2032-33. Details are available at: https://reneweconomy.com.au/origin-to-close-first-unit-of-australias-biggest-coal-generator-in-2030/.</t>
  </si>
  <si>
    <t>1. TRET is a generation target with linearised trajectory from 2023-24 to 2040-41.</t>
  </si>
  <si>
    <t>This workbook lists the inputs, assumptions and scenarios used for NEM market expansion modelling which underpins the Project Marinus Project Assessment Conclusions Report</t>
  </si>
  <si>
    <t>Note 1</t>
  </si>
  <si>
    <t>Upgrade size (MW)</t>
  </si>
  <si>
    <t>Increase in Summer (MW)</t>
  </si>
  <si>
    <t>Increase in Not summer (MW)</t>
  </si>
  <si>
    <t>With the introduction of Marinus Link stage 1, the capacities of the following generators increase by: 100 MW across the west coast, 150 MW for Tarraleah.</t>
  </si>
  <si>
    <t>1) No option to build above the resource limit for each REZ
2) 40% of new Tasmanian wind capacity to be installed in the Central Highlands REZ</t>
  </si>
  <si>
    <t xml:space="preserve">Note: Temporary Generation South uses the variable OPEX value of new entrant OCGT in the South Australia low cost region.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</si>
</sst>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44" formatCode="_-&quot;$&quot;* #,##0.00_-;\-&quot;$&quot;* #,##0.00_-;_-&quot;$&quot;* &quot;-&quot;??_-;_-@_-"/>
    <numFmt numFmtId="43" formatCode="_-* #,##0.00_-;\-* #,##0.00_-;_-* &quot;-&quot;??_-;_-@_-"/>
    <numFmt numFmtId="164" formatCode="_-* #,##0.0_-;\-* #,##0.0_-;_-* &quot;-&quot;??_-;_-@_-"/>
    <numFmt numFmtId="165" formatCode="0.0"/>
    <numFmt numFmtId="166" formatCode="_-* #,##0_-;\-* #,##0_-;_-* &quot;-&quot;??_-;_-@_-"/>
    <numFmt numFmtId="167" formatCode="0.000%"/>
    <numFmt numFmtId="168" formatCode="0.0%"/>
    <numFmt numFmtId="169" formatCode="0.00000%"/>
    <numFmt numFmtId="170" formatCode="0.0000%"/>
    <numFmt numFmtId="171" formatCode="0.000"/>
    <numFmt numFmtId="172" formatCode="_-* #,##0.000_-;\-* #,##0.000_-;_-* &quot;-&quot;??_-;_-@_-"/>
    <numFmt numFmtId="173" formatCode="0.0000"/>
    <numFmt numFmtId="174" formatCode="_-&quot;$&quot;* #,##0_-;\-&quot;$&quot;* #,##0_-;_-&quot;$&quot;* &quot;-&quot;??_-;_-@_-"/>
    <numFmt numFmtId="175" formatCode="yyyy"/>
    <numFmt numFmtId="176" formatCode="_-&quot;$&quot;* #,##0.000_-;\-&quot;$&quot;* #,##0.000_-;_-&quot;$&quot;* &quot;-&quot;??_-;_-@_-"/>
    <numFmt numFmtId="177" formatCode="#,##0.00;[Red]\-#,##0.00;\-"/>
  </numFmts>
  <fonts count="83">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1"/>
      <color theme="0"/>
      <name val="Calibri Light"/>
      <family val="2"/>
      <scheme val="major"/>
    </font>
    <font>
      <sz val="10"/>
      <name val="Arial"/>
      <family val="2"/>
    </font>
    <font>
      <sz val="10"/>
      <name val="Calibri"/>
      <family val="2"/>
      <scheme val="minor"/>
    </font>
    <font>
      <sz val="10"/>
      <color theme="1"/>
      <name val="Calibri"/>
      <family val="2"/>
      <scheme val="minor"/>
    </font>
    <font>
      <b/>
      <sz val="11"/>
      <color rgb="FF00B050"/>
      <name val="Arial"/>
      <family val="2"/>
    </font>
    <font>
      <sz val="10"/>
      <color theme="1"/>
      <name val="Arial"/>
      <family val="2"/>
    </font>
    <font>
      <b/>
      <sz val="12"/>
      <color rgb="FFC00000"/>
      <name val="Calibri"/>
      <family val="2"/>
      <scheme val="minor"/>
    </font>
    <font>
      <u/>
      <sz val="10"/>
      <name val="Arial"/>
      <family val="2"/>
    </font>
    <font>
      <sz val="10"/>
      <color theme="0"/>
      <name val="Arial"/>
      <family val="2"/>
    </font>
    <font>
      <u/>
      <sz val="8"/>
      <name val="Arial"/>
      <family val="2"/>
    </font>
    <font>
      <sz val="8"/>
      <color theme="1"/>
      <name val="Calibri"/>
      <family val="2"/>
      <scheme val="minor"/>
    </font>
    <font>
      <b/>
      <sz val="10"/>
      <name val="Arial"/>
      <family val="2"/>
    </font>
    <font>
      <b/>
      <sz val="10"/>
      <color theme="1"/>
      <name val="Calibri"/>
      <family val="2"/>
      <scheme val="minor"/>
    </font>
    <font>
      <b/>
      <sz val="11"/>
      <color rgb="FFFF0000"/>
      <name val="Arial"/>
      <family val="2"/>
    </font>
    <font>
      <u/>
      <sz val="10"/>
      <color theme="1"/>
      <name val="Calibri"/>
      <family val="2"/>
      <scheme val="minor"/>
    </font>
    <font>
      <b/>
      <u/>
      <sz val="15"/>
      <color theme="3"/>
      <name val="Calibri"/>
      <family val="2"/>
      <scheme val="minor"/>
    </font>
    <font>
      <vertAlign val="superscript"/>
      <sz val="8"/>
      <color theme="1"/>
      <name val="Segoe UI Semilight"/>
      <family val="2"/>
    </font>
    <font>
      <sz val="8"/>
      <color theme="1"/>
      <name val="Segoe UI Semilight"/>
      <family val="2"/>
    </font>
    <font>
      <b/>
      <vertAlign val="superscript"/>
      <sz val="15"/>
      <color theme="3"/>
      <name val="Calibri"/>
      <family val="2"/>
      <scheme val="minor"/>
    </font>
    <font>
      <sz val="11"/>
      <color theme="1"/>
      <name val="Arial"/>
      <family val="2"/>
    </font>
    <font>
      <b/>
      <sz val="11"/>
      <color theme="1"/>
      <name val="Arial"/>
      <family val="2"/>
    </font>
    <font>
      <vertAlign val="superscript"/>
      <sz val="11"/>
      <color theme="0"/>
      <name val="Calibri"/>
      <family val="2"/>
      <scheme val="minor"/>
    </font>
    <font>
      <u/>
      <sz val="10"/>
      <color theme="1"/>
      <name val="Arial"/>
      <family val="2"/>
    </font>
    <font>
      <b/>
      <sz val="10"/>
      <color theme="1"/>
      <name val="Arial"/>
      <family val="2"/>
    </font>
    <font>
      <i/>
      <sz val="10"/>
      <color theme="1"/>
      <name val="Calibri"/>
      <family val="2"/>
      <scheme val="minor"/>
    </font>
    <font>
      <sz val="8"/>
      <color theme="1"/>
      <name val="Arial"/>
      <family val="2"/>
    </font>
    <font>
      <i/>
      <sz val="10"/>
      <color theme="1"/>
      <name val="Arial"/>
      <family val="2"/>
    </font>
    <font>
      <b/>
      <i/>
      <sz val="10"/>
      <color theme="1"/>
      <name val="Arial"/>
      <family val="2"/>
    </font>
    <font>
      <sz val="16"/>
      <name val="Wingdings"/>
      <charset val="2"/>
    </font>
    <font>
      <i/>
      <sz val="16"/>
      <color theme="1"/>
      <name val="Wingdings 2"/>
      <family val="1"/>
      <charset val="2"/>
    </font>
    <font>
      <sz val="10"/>
      <color theme="1"/>
      <name val="Arial"/>
      <family val="2"/>
      <charset val="2"/>
    </font>
    <font>
      <sz val="10"/>
      <color theme="1"/>
      <name val="Wingdings"/>
      <charset val="2"/>
    </font>
    <font>
      <sz val="10"/>
      <color theme="1"/>
      <name val="Arial"/>
      <family val="1"/>
      <charset val="2"/>
    </font>
    <font>
      <sz val="10"/>
      <color theme="1"/>
      <name val="Wingdings 2"/>
      <family val="1"/>
      <charset val="2"/>
    </font>
    <font>
      <b/>
      <sz val="12"/>
      <color theme="1"/>
      <name val="Arial"/>
      <family val="2"/>
    </font>
    <font>
      <b/>
      <u/>
      <sz val="12"/>
      <color theme="4"/>
      <name val="Arial"/>
      <family val="2"/>
    </font>
    <font>
      <b/>
      <i/>
      <sz val="12"/>
      <color theme="1"/>
      <name val="Calibri"/>
      <family val="2"/>
      <scheme val="minor"/>
    </font>
    <font>
      <sz val="12"/>
      <color theme="1"/>
      <name val="Arial"/>
      <family val="2"/>
    </font>
    <font>
      <u/>
      <sz val="11"/>
      <color theme="4"/>
      <name val="Calibri"/>
      <family val="2"/>
      <scheme val="minor"/>
    </font>
    <font>
      <sz val="11"/>
      <color theme="1"/>
      <name val="Tw Cen MT"/>
      <family val="2"/>
    </font>
    <font>
      <b/>
      <sz val="11"/>
      <color rgb="FF222324"/>
      <name val="Arial"/>
      <family val="2"/>
    </font>
    <font>
      <b/>
      <vertAlign val="superscript"/>
      <sz val="11"/>
      <color theme="3"/>
      <name val="Calibri"/>
      <family val="2"/>
      <scheme val="minor"/>
    </font>
    <font>
      <sz val="10"/>
      <color rgb="FF000000"/>
      <name val="Arial"/>
      <family val="2"/>
    </font>
    <font>
      <b/>
      <sz val="8"/>
      <color theme="1"/>
      <name val="Arial"/>
      <family val="2"/>
    </font>
    <font>
      <sz val="11"/>
      <color theme="0"/>
      <name val="Arial"/>
      <family val="2"/>
    </font>
    <font>
      <sz val="8"/>
      <name val="Arial"/>
      <family val="2"/>
    </font>
    <font>
      <b/>
      <vertAlign val="superscript"/>
      <sz val="13"/>
      <color theme="3"/>
      <name val="Calibri"/>
      <family val="2"/>
      <scheme val="minor"/>
    </font>
    <font>
      <sz val="10"/>
      <name val="Segoe UI Semilight"/>
      <family val="2"/>
    </font>
    <font>
      <sz val="8"/>
      <name val="Segoe UI Semilight"/>
      <family val="2"/>
    </font>
    <font>
      <sz val="10"/>
      <color theme="0"/>
      <name val="Calibri Light"/>
      <family val="2"/>
      <scheme val="major"/>
    </font>
    <font>
      <b/>
      <sz val="11"/>
      <color theme="0" tint="-4.9989318521683403E-2"/>
      <name val="Arial"/>
      <family val="2"/>
    </font>
    <font>
      <sz val="10"/>
      <color theme="0" tint="-4.9989318521683403E-2"/>
      <name val="Arial"/>
      <family val="2"/>
    </font>
    <font>
      <sz val="9"/>
      <color theme="1"/>
      <name val="Calibri"/>
      <family val="2"/>
      <scheme val="minor"/>
    </font>
    <font>
      <b/>
      <u/>
      <sz val="10"/>
      <color rgb="FFFF0000"/>
      <name val="Calibri"/>
      <family val="2"/>
      <scheme val="minor"/>
    </font>
    <font>
      <sz val="9"/>
      <color theme="0"/>
      <name val="Calibri"/>
      <family val="2"/>
      <scheme val="minor"/>
    </font>
    <font>
      <sz val="11"/>
      <name val="Calibri"/>
      <family val="2"/>
      <scheme val="minor"/>
    </font>
    <font>
      <sz val="9"/>
      <name val="Calibri Light"/>
      <family val="2"/>
      <scheme val="major"/>
    </font>
    <font>
      <u/>
      <sz val="10"/>
      <color theme="10"/>
      <name val="Arial"/>
      <family val="2"/>
    </font>
    <font>
      <vertAlign val="superscript"/>
      <sz val="11"/>
      <color theme="0"/>
      <name val="Calibri Light"/>
      <family val="2"/>
      <scheme val="major"/>
    </font>
    <font>
      <sz val="11"/>
      <color rgb="FF00B050"/>
      <name val="Arial"/>
      <family val="2"/>
    </font>
    <font>
      <b/>
      <sz val="11"/>
      <color theme="1"/>
      <name val="Calibri Light"/>
      <family val="2"/>
      <scheme val="major"/>
    </font>
    <font>
      <sz val="11"/>
      <color theme="1"/>
      <name val="Calibri Light"/>
      <family val="2"/>
      <scheme val="major"/>
    </font>
    <font>
      <i/>
      <sz val="8"/>
      <color theme="1"/>
      <name val="Arial"/>
      <family val="2"/>
    </font>
    <font>
      <i/>
      <sz val="8"/>
      <name val="Arial"/>
      <family val="2"/>
    </font>
    <font>
      <b/>
      <sz val="13"/>
      <color theme="1"/>
      <name val="Arial"/>
      <family val="2"/>
    </font>
    <font>
      <i/>
      <sz val="11"/>
      <color rgb="FF7F7F7F"/>
      <name val="Calibri"/>
      <family val="2"/>
      <scheme val="minor"/>
    </font>
    <font>
      <u/>
      <sz val="11"/>
      <color theme="10"/>
      <name val="Calibri"/>
      <family val="2"/>
      <scheme val="minor"/>
    </font>
    <font>
      <sz val="9"/>
      <color theme="1"/>
      <name val="Arial"/>
      <family val="2"/>
    </font>
    <font>
      <sz val="9"/>
      <color theme="1"/>
      <name val="Calibri Light"/>
      <family val="2"/>
      <scheme val="major"/>
    </font>
    <font>
      <vertAlign val="superscript"/>
      <sz val="10"/>
      <color theme="0"/>
      <name val="Arial"/>
      <family val="2"/>
    </font>
    <font>
      <sz val="20"/>
      <color theme="1"/>
      <name val="Calibri"/>
      <family val="2"/>
    </font>
    <font>
      <sz val="9"/>
      <color theme="1"/>
      <name val="Calibri"/>
      <family val="2"/>
    </font>
    <font>
      <u/>
      <sz val="11"/>
      <name val="Calibri"/>
      <family val="2"/>
      <scheme val="minor"/>
    </font>
    <font>
      <i/>
      <sz val="10"/>
      <name val="Arial"/>
      <family val="2"/>
    </font>
    <font>
      <u/>
      <sz val="10"/>
      <color rgb="FF0064C8"/>
      <name val="Arial"/>
      <family val="2"/>
    </font>
  </fonts>
  <fills count="16">
    <fill>
      <patternFill patternType="none"/>
    </fill>
    <fill>
      <patternFill patternType="gray125"/>
    </fill>
    <fill>
      <patternFill patternType="solid">
        <fgColor rgb="FFF2F2F2"/>
      </patternFill>
    </fill>
    <fill>
      <patternFill patternType="solid">
        <fgColor theme="4"/>
      </patternFill>
    </fill>
    <fill>
      <patternFill patternType="solid">
        <fgColor theme="5"/>
      </patternFill>
    </fill>
    <fill>
      <patternFill patternType="solid">
        <fgColor theme="0" tint="-4.9989318521683403E-2"/>
        <bgColor indexed="64"/>
      </patternFill>
    </fill>
    <fill>
      <patternFill patternType="solid">
        <fgColor theme="0"/>
        <bgColor indexed="64"/>
      </patternFill>
    </fill>
    <fill>
      <patternFill patternType="solid">
        <fgColor rgb="FFE9E7E2"/>
        <bgColor indexed="64"/>
      </patternFill>
    </fill>
    <fill>
      <patternFill patternType="solid">
        <fgColor rgb="FFF2F2F2"/>
        <bgColor indexed="64"/>
      </patternFill>
    </fill>
    <fill>
      <patternFill patternType="solid">
        <fgColor rgb="FFF2F2F2"/>
        <bgColor rgb="FF000000"/>
      </patternFill>
    </fill>
    <fill>
      <patternFill patternType="solid">
        <fgColor theme="4"/>
        <bgColor indexed="64"/>
      </patternFill>
    </fill>
    <fill>
      <patternFill patternType="solid">
        <fgColor rgb="FFE7E7E8"/>
        <bgColor indexed="64"/>
      </patternFill>
    </fill>
    <fill>
      <patternFill patternType="solid">
        <fgColor theme="5"/>
        <bgColor indexed="64"/>
      </patternFill>
    </fill>
    <fill>
      <patternFill patternType="solid">
        <fgColor theme="1" tint="0.499984740745262"/>
        <bgColor indexed="64"/>
      </patternFill>
    </fill>
    <fill>
      <patternFill patternType="solid">
        <fgColor rgb="FFF9F9F9"/>
        <bgColor indexed="64"/>
      </patternFill>
    </fill>
    <fill>
      <patternFill patternType="solid">
        <fgColor rgb="FFFFFFFF"/>
        <bgColor indexed="64"/>
      </patternFill>
    </fill>
  </fills>
  <borders count="5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right style="medium">
        <color theme="0"/>
      </right>
      <top style="medium">
        <color theme="0"/>
      </top>
      <bottom/>
      <diagonal/>
    </border>
    <border>
      <left style="medium">
        <color theme="0"/>
      </left>
      <right style="medium">
        <color theme="0"/>
      </right>
      <top style="medium">
        <color theme="0"/>
      </top>
      <bottom/>
      <diagonal/>
    </border>
    <border>
      <left/>
      <right style="medium">
        <color theme="0"/>
      </right>
      <top/>
      <bottom/>
      <diagonal/>
    </border>
    <border>
      <left style="medium">
        <color theme="0"/>
      </left>
      <right style="medium">
        <color theme="0"/>
      </right>
      <top/>
      <bottom/>
      <diagonal/>
    </border>
    <border>
      <left style="medium">
        <color theme="0"/>
      </left>
      <right style="medium">
        <color theme="0"/>
      </right>
      <top/>
      <bottom style="medium">
        <color theme="0"/>
      </bottom>
      <diagonal/>
    </border>
    <border>
      <left/>
      <right/>
      <top/>
      <bottom style="medium">
        <color theme="0"/>
      </bottom>
      <diagonal/>
    </border>
    <border>
      <left/>
      <right style="medium">
        <color theme="0"/>
      </right>
      <top/>
      <bottom style="medium">
        <color theme="0"/>
      </bottom>
      <diagonal/>
    </border>
    <border>
      <left/>
      <right/>
      <top style="medium">
        <color theme="0"/>
      </top>
      <bottom/>
      <diagonal/>
    </border>
    <border>
      <left style="thin">
        <color theme="0"/>
      </left>
      <right/>
      <top style="thin">
        <color theme="0"/>
      </top>
      <bottom style="thin">
        <color theme="0"/>
      </bottom>
      <diagonal/>
    </border>
    <border>
      <left style="thin">
        <color theme="0"/>
      </left>
      <right style="thin">
        <color theme="0"/>
      </right>
      <top style="thin">
        <color theme="0"/>
      </top>
      <bottom style="thin">
        <color theme="0"/>
      </bottom>
      <diagonal/>
    </border>
    <border>
      <left style="medium">
        <color theme="0"/>
      </left>
      <right/>
      <top/>
      <bottom/>
      <diagonal/>
    </border>
    <border>
      <left/>
      <right style="medium">
        <color rgb="FFFFFFFF"/>
      </right>
      <top/>
      <bottom style="medium">
        <color rgb="FFFFFFFF"/>
      </bottom>
      <diagonal/>
    </border>
    <border>
      <left style="medium">
        <color theme="0"/>
      </left>
      <right/>
      <top style="medium">
        <color theme="0"/>
      </top>
      <bottom/>
      <diagonal/>
    </border>
    <border>
      <left style="medium">
        <color theme="0"/>
      </left>
      <right/>
      <top/>
      <bottom style="medium">
        <color theme="0"/>
      </bottom>
      <diagonal/>
    </border>
    <border>
      <left style="medium">
        <color rgb="FFFFFFFF"/>
      </left>
      <right/>
      <top style="medium">
        <color rgb="FFFFFFFF"/>
      </top>
      <bottom style="medium">
        <color rgb="FFFFFFFF"/>
      </bottom>
      <diagonal/>
    </border>
    <border>
      <left/>
      <right/>
      <top style="medium">
        <color rgb="FFFFFFFF"/>
      </top>
      <bottom style="medium">
        <color rgb="FFFFFFFF"/>
      </bottom>
      <diagonal/>
    </border>
    <border>
      <left/>
      <right style="medium">
        <color rgb="FFFFFFFF"/>
      </right>
      <top style="medium">
        <color rgb="FFFFFFFF"/>
      </top>
      <bottom style="medium">
        <color rgb="FFFFFFFF"/>
      </bottom>
      <diagonal/>
    </border>
    <border>
      <left/>
      <right/>
      <top style="thick">
        <color theme="4" tint="0.499984740745262"/>
      </top>
      <bottom/>
      <diagonal/>
    </border>
    <border>
      <left style="medium">
        <color theme="0"/>
      </left>
      <right style="medium">
        <color theme="0"/>
      </right>
      <top style="thick">
        <color theme="4" tint="0.499984740745262"/>
      </top>
      <bottom/>
      <diagonal/>
    </border>
    <border>
      <left/>
      <right style="thin">
        <color theme="0"/>
      </right>
      <top style="thin">
        <color theme="0"/>
      </top>
      <bottom style="thin">
        <color theme="0"/>
      </bottom>
      <diagonal/>
    </border>
    <border>
      <left/>
      <right style="medium">
        <color theme="0"/>
      </right>
      <top style="thick">
        <color theme="0"/>
      </top>
      <bottom/>
      <diagonal/>
    </border>
    <border>
      <left/>
      <right/>
      <top style="thin">
        <color theme="0"/>
      </top>
      <bottom style="thin">
        <color theme="0"/>
      </bottom>
      <diagonal/>
    </border>
    <border>
      <left style="thin">
        <color theme="0"/>
      </left>
      <right/>
      <top/>
      <bottom style="medium">
        <color theme="0"/>
      </bottom>
      <diagonal/>
    </border>
    <border>
      <left style="thin">
        <color theme="0"/>
      </left>
      <right/>
      <top/>
      <bottom style="thin">
        <color theme="0"/>
      </bottom>
      <diagonal/>
    </border>
    <border>
      <left/>
      <right/>
      <top/>
      <bottom style="thin">
        <color theme="0"/>
      </bottom>
      <diagonal/>
    </border>
    <border>
      <left style="thin">
        <color theme="0"/>
      </left>
      <right/>
      <top style="medium">
        <color theme="0"/>
      </top>
      <bottom style="medium">
        <color theme="0"/>
      </bottom>
      <diagonal/>
    </border>
    <border>
      <left style="thin">
        <color theme="0"/>
      </left>
      <right/>
      <top style="thin">
        <color theme="0"/>
      </top>
      <bottom style="medium">
        <color theme="0"/>
      </bottom>
      <diagonal/>
    </border>
    <border>
      <left style="thin">
        <color theme="0"/>
      </left>
      <right style="medium">
        <color theme="0"/>
      </right>
      <top style="thin">
        <color theme="0"/>
      </top>
      <bottom style="medium">
        <color theme="0"/>
      </bottom>
      <diagonal/>
    </border>
    <border>
      <left style="thin">
        <color theme="0"/>
      </left>
      <right style="thin">
        <color theme="0"/>
      </right>
      <top style="thin">
        <color theme="0"/>
      </top>
      <bottom style="medium">
        <color theme="0"/>
      </bottom>
      <diagonal/>
    </border>
    <border>
      <left style="thin">
        <color theme="0"/>
      </left>
      <right style="thin">
        <color theme="0"/>
      </right>
      <top style="thin">
        <color theme="0"/>
      </top>
      <bottom/>
      <diagonal/>
    </border>
    <border>
      <left style="thin">
        <color theme="0"/>
      </left>
      <right style="thin">
        <color theme="0"/>
      </right>
      <top/>
      <bottom style="medium">
        <color theme="0"/>
      </bottom>
      <diagonal/>
    </border>
    <border>
      <left style="thin">
        <color indexed="64"/>
      </left>
      <right style="thin">
        <color indexed="64"/>
      </right>
      <top style="thin">
        <color indexed="64"/>
      </top>
      <bottom style="thin">
        <color indexed="64"/>
      </bottom>
      <diagonal/>
    </border>
    <border>
      <left style="thin">
        <color theme="0"/>
      </left>
      <right style="thin">
        <color theme="0"/>
      </right>
      <top/>
      <bottom style="thin">
        <color theme="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theme="0"/>
      </right>
      <top style="thin">
        <color theme="0"/>
      </top>
      <bottom style="medium">
        <color theme="0"/>
      </bottom>
      <diagonal/>
    </border>
    <border>
      <left/>
      <right/>
      <top style="thin">
        <color theme="0"/>
      </top>
      <bottom style="medium">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2">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8" fillId="3" borderId="0" applyNumberFormat="0" applyBorder="0" applyAlignment="0" applyProtection="0"/>
    <xf numFmtId="0" fontId="8" fillId="4" borderId="0" applyNumberFormat="0" applyBorder="0" applyAlignment="0" applyProtection="0"/>
    <xf numFmtId="164" fontId="9" fillId="0" borderId="7" applyNumberFormat="0" applyAlignment="0">
      <alignment horizontal="center"/>
    </xf>
    <xf numFmtId="164" fontId="9" fillId="7" borderId="7" applyNumberFormat="0" applyAlignment="0">
      <alignment horizontal="center"/>
    </xf>
    <xf numFmtId="0" fontId="17" fillId="0" borderId="0" applyNumberFormat="0" applyFill="0" applyBorder="0" applyAlignment="0" applyProtection="0"/>
    <xf numFmtId="0" fontId="51" fillId="5" borderId="0"/>
    <xf numFmtId="0" fontId="33" fillId="5" borderId="0" applyFill="0"/>
    <xf numFmtId="0" fontId="65" fillId="0" borderId="0" applyNumberFormat="0" applyFill="0" applyBorder="0" applyAlignment="0" applyProtection="0"/>
    <xf numFmtId="0" fontId="73" fillId="0" borderId="0" applyNumberFormat="0" applyFill="0" applyBorder="0" applyAlignment="0" applyProtection="0"/>
    <xf numFmtId="0" fontId="74" fillId="0" borderId="0" applyNumberFormat="0" applyFill="0" applyBorder="0" applyAlignment="0" applyProtection="0"/>
    <xf numFmtId="0" fontId="17" fillId="0" borderId="0" applyNumberFormat="0" applyFill="0" applyBorder="0" applyAlignment="0" applyProtection="0"/>
    <xf numFmtId="0" fontId="7" fillId="3" borderId="0" applyNumberFormat="0" applyBorder="0" applyAlignment="0" applyProtection="0"/>
    <xf numFmtId="0" fontId="7" fillId="4" borderId="0" applyNumberFormat="0" applyBorder="0" applyAlignment="0" applyProtection="0"/>
    <xf numFmtId="0" fontId="33" fillId="5" borderId="0" applyNumberFormat="0" applyFill="0" applyBorder="0" applyAlignment="0" applyProtection="0"/>
    <xf numFmtId="0" fontId="28" fillId="5" borderId="0" applyNumberFormat="0" applyFill="0" applyBorder="0" applyAlignment="0" applyProtection="0"/>
  </cellStyleXfs>
  <cellXfs count="600">
    <xf numFmtId="0" fontId="0" fillId="0" borderId="0" xfId="0"/>
    <xf numFmtId="0" fontId="0" fillId="5" borderId="0" xfId="0" applyFill="1"/>
    <xf numFmtId="0" fontId="0" fillId="6" borderId="0" xfId="0" applyFill="1"/>
    <xf numFmtId="0" fontId="8" fillId="3" borderId="7" xfId="7" applyBorder="1" applyAlignment="1">
      <alignment horizontal="center" vertical="center" wrapText="1"/>
    </xf>
    <xf numFmtId="0" fontId="8" fillId="3" borderId="7" xfId="7" applyBorder="1" applyAlignment="1">
      <alignment horizontal="left" vertical="center" wrapText="1"/>
    </xf>
    <xf numFmtId="0" fontId="10" fillId="0" borderId="7" xfId="9" applyNumberFormat="1" applyFont="1" applyAlignment="1"/>
    <xf numFmtId="0" fontId="0" fillId="5" borderId="0" xfId="0" applyFill="1" applyBorder="1"/>
    <xf numFmtId="0" fontId="12" fillId="5" borderId="0" xfId="0" applyFont="1" applyFill="1" applyBorder="1"/>
    <xf numFmtId="0" fontId="0" fillId="5" borderId="0" xfId="0" applyFont="1" applyFill="1"/>
    <xf numFmtId="0" fontId="0" fillId="6" borderId="0" xfId="0" applyFont="1" applyFill="1"/>
    <xf numFmtId="0" fontId="13" fillId="5" borderId="0" xfId="0" applyFont="1" applyFill="1"/>
    <xf numFmtId="0" fontId="3" fillId="5" borderId="2" xfId="5" applyFill="1"/>
    <xf numFmtId="0" fontId="14" fillId="5" borderId="0" xfId="0" applyFont="1" applyFill="1" applyBorder="1"/>
    <xf numFmtId="0" fontId="9" fillId="0" borderId="7" xfId="9" applyNumberFormat="1" applyAlignment="1">
      <alignment vertical="center" wrapText="1"/>
    </xf>
    <xf numFmtId="0" fontId="9" fillId="7" borderId="7" xfId="10" applyNumberFormat="1" applyAlignment="1">
      <alignment vertical="center" wrapText="1"/>
    </xf>
    <xf numFmtId="0" fontId="18" fillId="5" borderId="0" xfId="0" applyFont="1" applyFill="1"/>
    <xf numFmtId="0" fontId="21" fillId="5" borderId="0" xfId="0" applyFont="1" applyFill="1"/>
    <xf numFmtId="0" fontId="17" fillId="5" borderId="0" xfId="11" applyFill="1"/>
    <xf numFmtId="0" fontId="2" fillId="5" borderId="1" xfId="4" applyFill="1"/>
    <xf numFmtId="0" fontId="22" fillId="5" borderId="0" xfId="0" applyFont="1" applyFill="1"/>
    <xf numFmtId="0" fontId="23" fillId="5" borderId="1" xfId="4" applyFont="1" applyFill="1"/>
    <xf numFmtId="0" fontId="3" fillId="0" borderId="2" xfId="5" applyFill="1"/>
    <xf numFmtId="0" fontId="8" fillId="4" borderId="7" xfId="8" applyBorder="1" applyAlignment="1">
      <alignment horizontal="left"/>
    </xf>
    <xf numFmtId="0" fontId="10" fillId="7" borderId="7" xfId="10" applyNumberFormat="1" applyFont="1" applyAlignment="1">
      <alignment vertical="top" wrapText="1"/>
    </xf>
    <xf numFmtId="0" fontId="10" fillId="0" borderId="7" xfId="9" applyNumberFormat="1" applyFont="1" applyAlignment="1">
      <alignment vertical="top" wrapText="1"/>
    </xf>
    <xf numFmtId="0" fontId="8" fillId="4" borderId="0" xfId="8" applyBorder="1" applyAlignment="1">
      <alignment horizontal="left"/>
    </xf>
    <xf numFmtId="0" fontId="11" fillId="5" borderId="0" xfId="0" applyFont="1" applyFill="1"/>
    <xf numFmtId="0" fontId="11" fillId="6" borderId="0" xfId="0" applyFont="1" applyFill="1"/>
    <xf numFmtId="0" fontId="8" fillId="3" borderId="7" xfId="7" applyFont="1" applyBorder="1" applyAlignment="1">
      <alignment horizontal="center" vertical="center" wrapText="1"/>
    </xf>
    <xf numFmtId="9" fontId="9" fillId="0" borderId="7" xfId="3" applyFont="1" applyBorder="1" applyAlignment="1"/>
    <xf numFmtId="9" fontId="9" fillId="0" borderId="7" xfId="3" applyFont="1" applyBorder="1" applyAlignment="1">
      <alignment horizontal="center"/>
    </xf>
    <xf numFmtId="9" fontId="9" fillId="7" borderId="7" xfId="3" applyFont="1" applyFill="1" applyBorder="1" applyAlignment="1"/>
    <xf numFmtId="9" fontId="9" fillId="7" borderId="7" xfId="3" applyFont="1" applyFill="1" applyBorder="1" applyAlignment="1">
      <alignment horizontal="center"/>
    </xf>
    <xf numFmtId="0" fontId="27" fillId="5" borderId="0" xfId="0" applyFont="1" applyFill="1"/>
    <xf numFmtId="0" fontId="27" fillId="0" borderId="0" xfId="0" applyFont="1"/>
    <xf numFmtId="0" fontId="28" fillId="5" borderId="0" xfId="0" applyFont="1" applyFill="1"/>
    <xf numFmtId="0" fontId="8" fillId="4" borderId="7" xfId="8" applyBorder="1" applyAlignment="1">
      <alignment horizontal="center" vertical="center"/>
    </xf>
    <xf numFmtId="0" fontId="19" fillId="5" borderId="0" xfId="0" applyFont="1" applyFill="1" applyAlignment="1">
      <alignment horizontal="right"/>
    </xf>
    <xf numFmtId="0" fontId="15" fillId="5" borderId="0" xfId="11" applyFont="1" applyFill="1"/>
    <xf numFmtId="0" fontId="32" fillId="5" borderId="0" xfId="0" applyFont="1" applyFill="1"/>
    <xf numFmtId="0" fontId="31" fillId="5" borderId="0" xfId="0" applyFont="1" applyFill="1" applyAlignment="1">
      <alignment horizontal="right"/>
    </xf>
    <xf numFmtId="0" fontId="12" fillId="5" borderId="0" xfId="0" applyFont="1" applyFill="1"/>
    <xf numFmtId="0" fontId="13" fillId="5" borderId="0" xfId="0" applyFont="1" applyFill="1" applyBorder="1"/>
    <xf numFmtId="0" fontId="13" fillId="0" borderId="0" xfId="0" applyFont="1"/>
    <xf numFmtId="0" fontId="2" fillId="5" borderId="1" xfId="4" applyFill="1" applyAlignment="1"/>
    <xf numFmtId="0" fontId="33" fillId="5" borderId="0" xfId="0" applyFont="1" applyFill="1"/>
    <xf numFmtId="0" fontId="8" fillId="4" borderId="7" xfId="8" applyBorder="1" applyAlignment="1">
      <alignment horizontal="left" vertical="center" wrapText="1"/>
    </xf>
    <xf numFmtId="166" fontId="36" fillId="0" borderId="7" xfId="9" applyNumberFormat="1" applyFont="1" applyAlignment="1">
      <alignment horizontal="center" vertical="center"/>
    </xf>
    <xf numFmtId="43" fontId="36" fillId="0" borderId="7" xfId="9" applyNumberFormat="1" applyFont="1" applyAlignment="1">
      <alignment horizontal="center" vertical="center"/>
    </xf>
    <xf numFmtId="166" fontId="36" fillId="7" borderId="7" xfId="10" applyNumberFormat="1" applyFont="1" applyAlignment="1">
      <alignment horizontal="center" vertical="center"/>
    </xf>
    <xf numFmtId="43" fontId="36" fillId="7" borderId="7" xfId="10" applyNumberFormat="1" applyFont="1" applyAlignment="1">
      <alignment horizontal="center" vertical="center"/>
    </xf>
    <xf numFmtId="0" fontId="8" fillId="4" borderId="7" xfId="8" applyBorder="1" applyAlignment="1">
      <alignment horizontal="left" vertical="center"/>
    </xf>
    <xf numFmtId="0" fontId="8" fillId="4" borderId="0" xfId="8" applyBorder="1" applyAlignment="1">
      <alignment horizontal="left" vertical="center"/>
    </xf>
    <xf numFmtId="0" fontId="38" fillId="5" borderId="0" xfId="0" applyFont="1" applyFill="1"/>
    <xf numFmtId="0" fontId="40" fillId="5" borderId="0" xfId="0" applyFont="1" applyFill="1"/>
    <xf numFmtId="0" fontId="12" fillId="5" borderId="0" xfId="0" applyFont="1" applyFill="1" applyBorder="1" applyAlignment="1"/>
    <xf numFmtId="0" fontId="42" fillId="5" borderId="0" xfId="0" applyFont="1" applyFill="1" applyAlignment="1">
      <alignment horizontal="right"/>
    </xf>
    <xf numFmtId="0" fontId="43" fillId="5" borderId="0" xfId="11" applyFont="1" applyFill="1"/>
    <xf numFmtId="0" fontId="44" fillId="5" borderId="0" xfId="0" applyFont="1" applyFill="1"/>
    <xf numFmtId="0" fontId="4" fillId="5" borderId="3" xfId="6" applyFill="1"/>
    <xf numFmtId="164" fontId="9" fillId="0" borderId="7" xfId="1" applyNumberFormat="1" applyFont="1" applyBorder="1" applyAlignment="1"/>
    <xf numFmtId="164" fontId="9" fillId="7" borderId="7" xfId="1" applyNumberFormat="1" applyFont="1" applyFill="1" applyBorder="1" applyAlignment="1"/>
    <xf numFmtId="164" fontId="11" fillId="5" borderId="0" xfId="0" applyNumberFormat="1" applyFont="1" applyFill="1"/>
    <xf numFmtId="0" fontId="3" fillId="5" borderId="2" xfId="5" applyFill="1" applyAlignment="1"/>
    <xf numFmtId="0" fontId="8" fillId="3" borderId="4" xfId="7" applyBorder="1" applyAlignment="1">
      <alignment horizontal="center" vertical="center" wrapText="1"/>
    </xf>
    <xf numFmtId="0" fontId="8" fillId="4" borderId="7" xfId="8" applyBorder="1" applyAlignment="1">
      <alignment horizontal="left" wrapText="1"/>
    </xf>
    <xf numFmtId="0" fontId="9" fillId="0" borderId="18" xfId="1" applyNumberFormat="1" applyFont="1" applyBorder="1" applyAlignment="1">
      <alignment horizontal="center" vertical="center" wrapText="1"/>
    </xf>
    <xf numFmtId="0" fontId="17" fillId="5" borderId="0" xfId="11" applyFont="1" applyFill="1"/>
    <xf numFmtId="0" fontId="8" fillId="3" borderId="7" xfId="7" applyFont="1" applyBorder="1" applyAlignment="1">
      <alignment horizontal="left" vertical="center" wrapText="1"/>
    </xf>
    <xf numFmtId="0" fontId="8" fillId="3" borderId="4" xfId="7" applyFont="1" applyBorder="1" applyAlignment="1">
      <alignment horizontal="center" vertical="center" wrapText="1"/>
    </xf>
    <xf numFmtId="0" fontId="8" fillId="4" borderId="7" xfId="8" applyFont="1" applyBorder="1" applyAlignment="1">
      <alignment horizontal="left"/>
    </xf>
    <xf numFmtId="43" fontId="11" fillId="5" borderId="0" xfId="0" applyNumberFormat="1" applyFont="1" applyFill="1"/>
    <xf numFmtId="0" fontId="8" fillId="4" borderId="7" xfId="8" applyFont="1" applyBorder="1" applyAlignment="1">
      <alignment horizontal="left" wrapText="1"/>
    </xf>
    <xf numFmtId="0" fontId="9" fillId="0" borderId="7" xfId="1" applyNumberFormat="1" applyFont="1" applyBorder="1" applyAlignment="1">
      <alignment vertical="center" wrapText="1"/>
    </xf>
    <xf numFmtId="0" fontId="11" fillId="5" borderId="0" xfId="0" quotePrefix="1" applyFont="1" applyFill="1"/>
    <xf numFmtId="0" fontId="20" fillId="5" borderId="0" xfId="0" applyFont="1" applyFill="1"/>
    <xf numFmtId="3" fontId="11" fillId="6" borderId="0" xfId="0" applyNumberFormat="1" applyFont="1" applyFill="1"/>
    <xf numFmtId="0" fontId="43" fillId="5" borderId="0" xfId="11" applyFont="1" applyFill="1" applyAlignment="1"/>
    <xf numFmtId="0" fontId="45" fillId="5" borderId="0" xfId="0" applyFont="1" applyFill="1" applyAlignment="1">
      <alignment horizontal="left"/>
    </xf>
    <xf numFmtId="0" fontId="6" fillId="5" borderId="0" xfId="0" applyFont="1" applyFill="1"/>
    <xf numFmtId="0" fontId="13" fillId="5" borderId="0" xfId="0" applyFont="1" applyFill="1" applyAlignment="1">
      <alignment horizontal="left" wrapText="1"/>
    </xf>
    <xf numFmtId="0" fontId="46" fillId="5" borderId="0" xfId="0" applyFont="1" applyFill="1"/>
    <xf numFmtId="0" fontId="47" fillId="9" borderId="0" xfId="0" applyFont="1" applyFill="1"/>
    <xf numFmtId="0" fontId="48" fillId="9" borderId="0" xfId="0" applyFont="1" applyFill="1" applyBorder="1"/>
    <xf numFmtId="164" fontId="9" fillId="0" borderId="7" xfId="9" applyNumberFormat="1">
      <alignment horizontal="center"/>
    </xf>
    <xf numFmtId="164" fontId="9" fillId="7" borderId="7" xfId="10" applyNumberFormat="1">
      <alignment horizontal="center"/>
    </xf>
    <xf numFmtId="164" fontId="9" fillId="0" borderId="7" xfId="9" applyNumberFormat="1" applyFont="1" applyAlignment="1">
      <alignment horizontal="center"/>
    </xf>
    <xf numFmtId="164" fontId="9" fillId="7" borderId="7" xfId="10" applyNumberFormat="1" applyFont="1" applyAlignment="1">
      <alignment horizontal="center"/>
    </xf>
    <xf numFmtId="164" fontId="47" fillId="9" borderId="0" xfId="0" applyNumberFormat="1" applyFont="1" applyFill="1"/>
    <xf numFmtId="0" fontId="8" fillId="3" borderId="7" xfId="7" applyNumberFormat="1" applyBorder="1" applyAlignment="1">
      <alignment horizontal="center" vertical="center" wrapText="1"/>
    </xf>
    <xf numFmtId="0" fontId="8" fillId="3" borderId="4" xfId="7" applyNumberFormat="1" applyBorder="1" applyAlignment="1">
      <alignment horizontal="center" vertical="center" wrapText="1"/>
    </xf>
    <xf numFmtId="0" fontId="9" fillId="0" borderId="18" xfId="1" applyNumberFormat="1" applyFont="1" applyBorder="1" applyAlignment="1">
      <alignment vertical="center" wrapText="1"/>
    </xf>
    <xf numFmtId="166" fontId="9" fillId="0" borderId="7" xfId="1" applyNumberFormat="1" applyFont="1" applyBorder="1" applyAlignment="1"/>
    <xf numFmtId="166" fontId="9" fillId="7" borderId="7" xfId="1" applyNumberFormat="1" applyFont="1" applyFill="1" applyBorder="1" applyAlignment="1"/>
    <xf numFmtId="0" fontId="11" fillId="8" borderId="0" xfId="0" applyFont="1" applyFill="1"/>
    <xf numFmtId="167" fontId="11" fillId="5" borderId="0" xfId="3" applyNumberFormat="1" applyFont="1" applyFill="1"/>
    <xf numFmtId="169" fontId="11" fillId="5" borderId="0" xfId="3" applyNumberFormat="1" applyFont="1" applyFill="1"/>
    <xf numFmtId="170" fontId="11" fillId="5" borderId="0" xfId="3" applyNumberFormat="1" applyFont="1" applyFill="1"/>
    <xf numFmtId="0" fontId="4" fillId="2" borderId="3" xfId="6" applyFill="1"/>
    <xf numFmtId="9" fontId="11" fillId="5" borderId="0" xfId="3" applyFont="1" applyFill="1"/>
    <xf numFmtId="20" fontId="8" fillId="3" borderId="7" xfId="7" applyNumberFormat="1" applyBorder="1" applyAlignment="1">
      <alignment horizontal="center" vertical="center" wrapText="1"/>
    </xf>
    <xf numFmtId="2" fontId="9" fillId="0" borderId="7" xfId="3" applyNumberFormat="1" applyFont="1" applyBorder="1" applyAlignment="1"/>
    <xf numFmtId="2" fontId="9" fillId="7" borderId="7" xfId="3" applyNumberFormat="1" applyFont="1" applyFill="1" applyBorder="1" applyAlignment="1"/>
    <xf numFmtId="2" fontId="9" fillId="0" borderId="7" xfId="3" applyNumberFormat="1" applyFont="1" applyBorder="1"/>
    <xf numFmtId="2" fontId="9" fillId="7" borderId="7" xfId="3" applyNumberFormat="1" applyFont="1" applyFill="1" applyBorder="1"/>
    <xf numFmtId="0" fontId="33" fillId="5" borderId="0" xfId="0" applyFont="1" applyFill="1" applyAlignment="1">
      <alignment horizontal="left" wrapText="1"/>
    </xf>
    <xf numFmtId="0" fontId="8" fillId="3" borderId="4" xfId="7" applyBorder="1" applyAlignment="1">
      <alignment vertical="center" wrapText="1"/>
    </xf>
    <xf numFmtId="0" fontId="42" fillId="5" borderId="0" xfId="0" applyFont="1" applyFill="1"/>
    <xf numFmtId="0" fontId="33" fillId="5" borderId="0" xfId="0" applyFont="1" applyFill="1" applyAlignment="1">
      <alignment wrapText="1"/>
    </xf>
    <xf numFmtId="0" fontId="33" fillId="5" borderId="0" xfId="0" applyFont="1" applyFill="1" applyAlignment="1"/>
    <xf numFmtId="3" fontId="11" fillId="5" borderId="0" xfId="0" applyNumberFormat="1" applyFont="1" applyFill="1"/>
    <xf numFmtId="0" fontId="0" fillId="5" borderId="0" xfId="0" applyFill="1" applyAlignment="1">
      <alignment wrapText="1"/>
    </xf>
    <xf numFmtId="43" fontId="9" fillId="0" borderId="7" xfId="1" applyNumberFormat="1" applyFont="1" applyBorder="1" applyAlignment="1"/>
    <xf numFmtId="43" fontId="9" fillId="7" borderId="7" xfId="1" applyNumberFormat="1" applyFont="1" applyFill="1" applyBorder="1" applyAlignment="1"/>
    <xf numFmtId="0" fontId="4" fillId="5" borderId="0" xfId="6" applyFill="1" applyBorder="1"/>
    <xf numFmtId="0" fontId="33" fillId="5" borderId="0" xfId="0" applyFont="1" applyFill="1" applyAlignment="1">
      <alignment horizontal="left"/>
    </xf>
    <xf numFmtId="9" fontId="7" fillId="4" borderId="7" xfId="3" applyFont="1" applyFill="1" applyBorder="1" applyAlignment="1">
      <alignment horizontal="left"/>
    </xf>
    <xf numFmtId="164" fontId="9" fillId="0" borderId="7" xfId="3" applyNumberFormat="1" applyFont="1" applyBorder="1" applyAlignment="1"/>
    <xf numFmtId="164" fontId="9" fillId="7" borderId="7" xfId="3" applyNumberFormat="1" applyFont="1" applyFill="1" applyBorder="1" applyAlignment="1"/>
    <xf numFmtId="0" fontId="0" fillId="0" borderId="17" xfId="0" applyBorder="1"/>
    <xf numFmtId="0" fontId="33" fillId="5" borderId="0" xfId="12" applyFont="1"/>
    <xf numFmtId="0" fontId="13" fillId="5" borderId="0" xfId="12" applyFont="1"/>
    <xf numFmtId="0" fontId="52" fillId="4" borderId="7" xfId="8" applyFont="1" applyBorder="1" applyAlignment="1">
      <alignment horizontal="left"/>
    </xf>
    <xf numFmtId="0" fontId="13" fillId="6" borderId="0" xfId="0" applyFont="1" applyFill="1"/>
    <xf numFmtId="0" fontId="9" fillId="0" borderId="7" xfId="9" applyNumberFormat="1" applyAlignment="1"/>
    <xf numFmtId="1" fontId="9" fillId="0" borderId="7" xfId="9" applyNumberFormat="1" applyAlignment="1"/>
    <xf numFmtId="1" fontId="9" fillId="7" borderId="7" xfId="10" applyNumberFormat="1" applyAlignment="1"/>
    <xf numFmtId="0" fontId="33" fillId="5" borderId="0" xfId="13" applyFill="1"/>
    <xf numFmtId="0" fontId="17" fillId="8" borderId="0" xfId="11" applyFill="1"/>
    <xf numFmtId="0" fontId="13" fillId="5" borderId="0" xfId="0" applyFont="1" applyFill="1" applyAlignment="1"/>
    <xf numFmtId="1" fontId="13" fillId="6" borderId="0" xfId="0" applyNumberFormat="1" applyFont="1" applyFill="1"/>
    <xf numFmtId="1" fontId="9" fillId="0" borderId="7" xfId="9" applyNumberFormat="1" applyFont="1" applyAlignment="1">
      <alignment horizontal="center"/>
    </xf>
    <xf numFmtId="1" fontId="9" fillId="7" borderId="7" xfId="10" applyNumberFormat="1" applyFont="1" applyAlignment="1">
      <alignment horizontal="center"/>
    </xf>
    <xf numFmtId="0" fontId="33" fillId="5" borderId="0" xfId="13" applyFont="1" applyFill="1"/>
    <xf numFmtId="0" fontId="13" fillId="8" borderId="0" xfId="0" applyFont="1" applyFill="1"/>
    <xf numFmtId="0" fontId="0" fillId="8" borderId="0" xfId="0" applyFill="1"/>
    <xf numFmtId="0" fontId="31" fillId="5" borderId="0" xfId="0" applyFont="1" applyFill="1"/>
    <xf numFmtId="1" fontId="9" fillId="0" borderId="7" xfId="9" applyNumberFormat="1" applyAlignment="1">
      <alignment horizontal="right"/>
    </xf>
    <xf numFmtId="9" fontId="9" fillId="0" borderId="7" xfId="3" applyFont="1" applyBorder="1" applyAlignment="1">
      <alignment horizontal="right"/>
    </xf>
    <xf numFmtId="1" fontId="9" fillId="7" borderId="7" xfId="10" applyNumberFormat="1" applyAlignment="1">
      <alignment horizontal="right"/>
    </xf>
    <xf numFmtId="9" fontId="9" fillId="7" borderId="7" xfId="3" applyFont="1" applyFill="1" applyBorder="1" applyAlignment="1">
      <alignment horizontal="right"/>
    </xf>
    <xf numFmtId="0" fontId="55" fillId="6" borderId="19" xfId="0" applyFont="1" applyFill="1" applyBorder="1" applyAlignment="1">
      <alignment horizontal="center" vertical="center" wrapText="1"/>
    </xf>
    <xf numFmtId="0" fontId="56" fillId="6" borderId="19"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0" borderId="7" xfId="9" applyNumberFormat="1" applyFont="1" applyAlignment="1"/>
    <xf numFmtId="0" fontId="57" fillId="4" borderId="7" xfId="8" applyFont="1" applyBorder="1" applyAlignment="1">
      <alignment horizontal="left"/>
    </xf>
    <xf numFmtId="2" fontId="9" fillId="0" borderId="7" xfId="9" applyNumberFormat="1" applyFont="1" applyAlignment="1">
      <alignment horizontal="right"/>
    </xf>
    <xf numFmtId="2" fontId="9" fillId="7" borderId="7" xfId="10" applyNumberFormat="1" applyFont="1" applyAlignment="1">
      <alignment horizontal="right"/>
    </xf>
    <xf numFmtId="0" fontId="17" fillId="5" borderId="0" xfId="11" applyFont="1" applyFill="1" applyAlignment="1">
      <alignment horizontal="center"/>
    </xf>
    <xf numFmtId="0" fontId="13" fillId="5" borderId="0" xfId="0" applyFont="1" applyFill="1" applyAlignment="1">
      <alignment horizontal="center"/>
    </xf>
    <xf numFmtId="0" fontId="13" fillId="6" borderId="0" xfId="0" applyFont="1" applyFill="1" applyAlignment="1">
      <alignment horizontal="center"/>
    </xf>
    <xf numFmtId="0" fontId="8" fillId="4" borderId="7" xfId="8" applyBorder="1" applyAlignment="1">
      <alignment horizontal="center"/>
    </xf>
    <xf numFmtId="1" fontId="9" fillId="7" borderId="7" xfId="10" applyNumberFormat="1" applyAlignment="1">
      <alignment horizontal="center"/>
    </xf>
    <xf numFmtId="1" fontId="9" fillId="0" borderId="7" xfId="9" applyNumberFormat="1" applyAlignment="1">
      <alignment horizontal="center"/>
    </xf>
    <xf numFmtId="0" fontId="33" fillId="5" borderId="0" xfId="0" applyFont="1" applyFill="1" applyAlignment="1">
      <alignment horizontal="left" vertical="top" wrapText="1"/>
    </xf>
    <xf numFmtId="2" fontId="9" fillId="0" borderId="7" xfId="9" applyNumberFormat="1" applyAlignment="1"/>
    <xf numFmtId="2" fontId="0" fillId="5" borderId="0" xfId="0" applyNumberFormat="1" applyFill="1"/>
    <xf numFmtId="2" fontId="9" fillId="7" borderId="7" xfId="10" applyNumberFormat="1" applyAlignment="1"/>
    <xf numFmtId="0" fontId="51" fillId="5" borderId="0" xfId="0" applyFont="1" applyFill="1"/>
    <xf numFmtId="0" fontId="13" fillId="5" borderId="0" xfId="0" applyFont="1" applyFill="1" applyAlignment="1">
      <alignment horizontal="left"/>
    </xf>
    <xf numFmtId="2" fontId="9" fillId="0" borderId="7" xfId="9" applyNumberFormat="1" applyAlignment="1">
      <alignment horizontal="right"/>
    </xf>
    <xf numFmtId="2" fontId="9" fillId="7" borderId="7" xfId="10" applyNumberFormat="1" applyAlignment="1">
      <alignment horizontal="right"/>
    </xf>
    <xf numFmtId="0" fontId="8" fillId="3" borderId="7" xfId="7" applyBorder="1" applyAlignment="1">
      <alignment horizontal="center" vertical="center" wrapText="1"/>
    </xf>
    <xf numFmtId="171" fontId="0" fillId="6" borderId="0" xfId="0" applyNumberFormat="1" applyFill="1"/>
    <xf numFmtId="1" fontId="9" fillId="0" borderId="7" xfId="9" applyNumberFormat="1" applyFont="1" applyAlignment="1">
      <alignment horizontal="right"/>
    </xf>
    <xf numFmtId="10" fontId="0" fillId="5" borderId="0" xfId="0" applyNumberFormat="1" applyFill="1"/>
    <xf numFmtId="1" fontId="9" fillId="7" borderId="7" xfId="10" applyNumberFormat="1" applyFont="1" applyAlignment="1">
      <alignment horizontal="right"/>
    </xf>
    <xf numFmtId="0" fontId="8" fillId="3" borderId="9" xfId="7" applyBorder="1" applyAlignment="1">
      <alignment horizontal="center" vertical="center" wrapText="1"/>
    </xf>
    <xf numFmtId="43" fontId="9" fillId="7" borderId="7" xfId="10" applyNumberFormat="1" applyAlignment="1"/>
    <xf numFmtId="43" fontId="9" fillId="0" borderId="7" xfId="9" applyNumberFormat="1" applyAlignment="1"/>
    <xf numFmtId="0" fontId="0" fillId="0" borderId="27" xfId="0" applyBorder="1"/>
    <xf numFmtId="164" fontId="9" fillId="0" borderId="7" xfId="1" applyNumberFormat="1" applyFont="1" applyBorder="1" applyAlignment="1">
      <alignment horizontal="center"/>
    </xf>
    <xf numFmtId="166" fontId="9" fillId="0" borderId="7" xfId="1" applyNumberFormat="1" applyFont="1" applyBorder="1" applyAlignment="1">
      <alignment horizontal="center"/>
    </xf>
    <xf numFmtId="164" fontId="9" fillId="7" borderId="7" xfId="1" applyNumberFormat="1" applyFont="1" applyFill="1" applyBorder="1" applyAlignment="1">
      <alignment horizontal="center"/>
    </xf>
    <xf numFmtId="166" fontId="9" fillId="7" borderId="7" xfId="1" applyNumberFormat="1" applyFont="1" applyFill="1" applyBorder="1" applyAlignment="1">
      <alignment horizontal="center"/>
    </xf>
    <xf numFmtId="0" fontId="58" fillId="5" borderId="0" xfId="0" applyFont="1" applyFill="1"/>
    <xf numFmtId="0" fontId="2" fillId="8" borderId="1" xfId="4" applyFill="1"/>
    <xf numFmtId="0" fontId="4" fillId="8" borderId="3" xfId="6" applyFill="1"/>
    <xf numFmtId="0" fontId="31" fillId="8" borderId="0" xfId="0" applyFont="1" applyFill="1"/>
    <xf numFmtId="0" fontId="51" fillId="8" borderId="0" xfId="0" applyFont="1" applyFill="1"/>
    <xf numFmtId="0" fontId="5" fillId="3" borderId="7" xfId="7" applyFont="1" applyBorder="1" applyAlignment="1">
      <alignment horizontal="center" vertical="center" wrapText="1"/>
    </xf>
    <xf numFmtId="0" fontId="7" fillId="3" borderId="7" xfId="7" applyFont="1" applyBorder="1" applyAlignment="1">
      <alignment horizontal="center" vertical="center" wrapText="1"/>
    </xf>
    <xf numFmtId="0" fontId="8" fillId="4" borderId="0" xfId="8" applyAlignment="1">
      <alignment vertical="center" wrapText="1"/>
    </xf>
    <xf numFmtId="0" fontId="9" fillId="0" borderId="7" xfId="9" applyNumberFormat="1" applyAlignment="1">
      <alignment horizontal="center" vertical="center" wrapText="1"/>
    </xf>
    <xf numFmtId="1" fontId="13" fillId="11" borderId="0" xfId="0" applyNumberFormat="1" applyFont="1" applyFill="1" applyAlignment="1">
      <alignment horizontal="center" vertical="center" wrapText="1"/>
    </xf>
    <xf numFmtId="1" fontId="9" fillId="0" borderId="7" xfId="9" applyNumberFormat="1" applyFont="1" applyAlignment="1">
      <alignment horizontal="center" vertical="center" wrapText="1"/>
    </xf>
    <xf numFmtId="0" fontId="8" fillId="4" borderId="4" xfId="8" applyBorder="1" applyAlignment="1">
      <alignment horizontal="left"/>
    </xf>
    <xf numFmtId="1" fontId="13" fillId="5" borderId="0" xfId="0" applyNumberFormat="1" applyFont="1" applyFill="1" applyAlignment="1">
      <alignment horizontal="center" vertical="center" wrapText="1"/>
    </xf>
    <xf numFmtId="1" fontId="4" fillId="5" borderId="3" xfId="6" applyNumberFormat="1" applyFill="1" applyAlignment="1">
      <alignment horizontal="left" vertical="center"/>
    </xf>
    <xf numFmtId="0" fontId="5" fillId="3" borderId="7" xfId="7" applyFont="1" applyBorder="1" applyAlignment="1">
      <alignment horizontal="left" vertical="center" wrapText="1"/>
    </xf>
    <xf numFmtId="0" fontId="59" fillId="6" borderId="0" xfId="0" applyFont="1" applyFill="1"/>
    <xf numFmtId="0" fontId="13" fillId="5" borderId="0" xfId="0" applyFont="1" applyFill="1" applyAlignment="1">
      <alignment wrapText="1"/>
    </xf>
    <xf numFmtId="0" fontId="8" fillId="3" borderId="26" xfId="7" applyBorder="1" applyAlignment="1">
      <alignment horizontal="center" vertical="center" wrapText="1"/>
    </xf>
    <xf numFmtId="9" fontId="9" fillId="0" borderId="7" xfId="9" applyNumberFormat="1" applyAlignment="1"/>
    <xf numFmtId="0" fontId="60" fillId="5" borderId="0" xfId="0" applyFont="1" applyFill="1"/>
    <xf numFmtId="0" fontId="9" fillId="7" borderId="0" xfId="10" applyNumberFormat="1" applyBorder="1" applyAlignment="1"/>
    <xf numFmtId="0" fontId="9" fillId="7" borderId="15" xfId="10" applyNumberFormat="1" applyBorder="1" applyAlignment="1"/>
    <xf numFmtId="2" fontId="9" fillId="0" borderId="12" xfId="3" applyNumberFormat="1" applyFont="1" applyBorder="1" applyAlignment="1"/>
    <xf numFmtId="2" fontId="9" fillId="7" borderId="7" xfId="3" applyNumberFormat="1" applyFont="1" applyFill="1" applyBorder="1" applyAlignment="1">
      <alignment horizontal="right"/>
    </xf>
    <xf numFmtId="0" fontId="9" fillId="7" borderId="13" xfId="10" applyNumberFormat="1" applyBorder="1" applyAlignment="1"/>
    <xf numFmtId="0" fontId="8" fillId="3" borderId="9" xfId="7" applyFont="1" applyBorder="1" applyAlignment="1">
      <alignment horizontal="center" vertical="center" wrapText="1"/>
    </xf>
    <xf numFmtId="0" fontId="8" fillId="12" borderId="13" xfId="8" applyFont="1" applyFill="1" applyBorder="1" applyAlignment="1">
      <alignment horizontal="left"/>
    </xf>
    <xf numFmtId="4" fontId="9" fillId="0" borderId="0" xfId="9" applyNumberFormat="1" applyFont="1" applyBorder="1" applyAlignment="1">
      <alignment horizontal="right"/>
    </xf>
    <xf numFmtId="44" fontId="11" fillId="6" borderId="0" xfId="0" applyNumberFormat="1" applyFont="1" applyFill="1"/>
    <xf numFmtId="4" fontId="9" fillId="7" borderId="0" xfId="9" applyNumberFormat="1" applyFont="1" applyFill="1" applyBorder="1" applyAlignment="1">
      <alignment horizontal="right"/>
    </xf>
    <xf numFmtId="44" fontId="11" fillId="5" borderId="0" xfId="0" applyNumberFormat="1" applyFont="1" applyFill="1"/>
    <xf numFmtId="0" fontId="61" fillId="5" borderId="0" xfId="0" applyFont="1" applyFill="1"/>
    <xf numFmtId="166" fontId="11" fillId="5" borderId="0" xfId="0" applyNumberFormat="1" applyFont="1" applyFill="1"/>
    <xf numFmtId="0" fontId="51" fillId="5" borderId="0" xfId="12"/>
    <xf numFmtId="0" fontId="8" fillId="3" borderId="9" xfId="7" applyBorder="1" applyAlignment="1">
      <alignment vertical="center" wrapText="1"/>
    </xf>
    <xf numFmtId="0" fontId="8" fillId="3" borderId="0" xfId="7" applyBorder="1" applyAlignment="1">
      <alignment horizontal="center" vertical="center" wrapText="1"/>
    </xf>
    <xf numFmtId="0" fontId="8" fillId="3" borderId="8" xfId="7" applyBorder="1" applyAlignment="1">
      <alignment horizontal="center" vertical="center" wrapText="1"/>
    </xf>
    <xf numFmtId="0" fontId="62" fillId="10" borderId="7" xfId="0" applyFont="1" applyFill="1" applyBorder="1" applyAlignment="1">
      <alignment horizontal="center" vertical="center" wrapText="1"/>
    </xf>
    <xf numFmtId="0" fontId="7" fillId="12" borderId="7" xfId="0" applyFont="1" applyFill="1" applyBorder="1" applyAlignment="1">
      <alignment horizontal="center" vertical="center"/>
    </xf>
    <xf numFmtId="0" fontId="8" fillId="4" borderId="6" xfId="8" applyBorder="1" applyAlignment="1">
      <alignment horizontal="left"/>
    </xf>
    <xf numFmtId="166" fontId="9" fillId="0" borderId="7" xfId="1" applyNumberFormat="1" applyFont="1" applyBorder="1" applyAlignment="1">
      <alignment horizontal="right" vertical="center"/>
    </xf>
    <xf numFmtId="43" fontId="9" fillId="0" borderId="7" xfId="1" applyNumberFormat="1" applyFont="1" applyBorder="1" applyAlignment="1">
      <alignment horizontal="right" vertical="center"/>
    </xf>
    <xf numFmtId="166" fontId="9" fillId="13" borderId="0" xfId="1" applyNumberFormat="1" applyFont="1" applyFill="1" applyAlignment="1">
      <alignment horizontal="right" vertical="center"/>
    </xf>
    <xf numFmtId="0" fontId="8" fillId="12" borderId="6" xfId="8" applyFill="1" applyBorder="1" applyAlignment="1">
      <alignment horizontal="left"/>
    </xf>
    <xf numFmtId="166" fontId="9" fillId="7" borderId="7" xfId="1" applyNumberFormat="1" applyFont="1" applyFill="1" applyBorder="1" applyAlignment="1">
      <alignment horizontal="right" vertical="center"/>
    </xf>
    <xf numFmtId="43" fontId="9" fillId="7" borderId="7" xfId="1" applyNumberFormat="1" applyFont="1" applyFill="1" applyBorder="1" applyAlignment="1">
      <alignment horizontal="right" vertical="center"/>
    </xf>
    <xf numFmtId="166" fontId="13" fillId="13" borderId="0" xfId="1" applyNumberFormat="1" applyFont="1" applyFill="1" applyAlignment="1">
      <alignment horizontal="right" vertical="center"/>
    </xf>
    <xf numFmtId="0" fontId="9" fillId="13" borderId="0" xfId="10" applyNumberFormat="1" applyFill="1" applyBorder="1" applyAlignment="1">
      <alignment horizontal="center" vertical="center"/>
    </xf>
    <xf numFmtId="0" fontId="63" fillId="5" borderId="0" xfId="0" applyFont="1" applyFill="1"/>
    <xf numFmtId="0" fontId="10" fillId="5" borderId="0" xfId="0" applyFont="1" applyFill="1"/>
    <xf numFmtId="0" fontId="64" fillId="8" borderId="0" xfId="0" applyFont="1" applyFill="1"/>
    <xf numFmtId="0" fontId="64" fillId="5" borderId="0" xfId="0" applyFont="1" applyFill="1"/>
    <xf numFmtId="0" fontId="8" fillId="4" borderId="9" xfId="8" applyBorder="1" applyAlignment="1">
      <alignment horizontal="center" vertical="center"/>
    </xf>
    <xf numFmtId="0" fontId="8" fillId="4" borderId="28" xfId="8" applyBorder="1" applyAlignment="1">
      <alignment horizontal="left"/>
    </xf>
    <xf numFmtId="0" fontId="8" fillId="4" borderId="11" xfId="8" applyBorder="1" applyAlignment="1">
      <alignment horizontal="center" vertical="center"/>
    </xf>
    <xf numFmtId="0" fontId="8" fillId="12" borderId="10" xfId="8" applyFill="1" applyBorder="1" applyAlignment="1">
      <alignment horizontal="left"/>
    </xf>
    <xf numFmtId="0" fontId="8" fillId="4" borderId="10" xfId="8" applyBorder="1" applyAlignment="1">
      <alignment horizontal="left"/>
    </xf>
    <xf numFmtId="0" fontId="7" fillId="12" borderId="9" xfId="0" applyFont="1" applyFill="1" applyBorder="1" applyAlignment="1">
      <alignment horizontal="center" vertical="center"/>
    </xf>
    <xf numFmtId="0" fontId="8" fillId="4" borderId="8" xfId="8" applyBorder="1" applyAlignment="1">
      <alignment horizontal="left"/>
    </xf>
    <xf numFmtId="0" fontId="7" fillId="12" borderId="11" xfId="0" applyFont="1" applyFill="1" applyBorder="1" applyAlignment="1">
      <alignment horizontal="center" vertical="center"/>
    </xf>
    <xf numFmtId="0" fontId="7" fillId="12" borderId="12" xfId="0" applyFont="1" applyFill="1" applyBorder="1" applyAlignment="1">
      <alignment horizontal="center" vertical="center"/>
    </xf>
    <xf numFmtId="0" fontId="8" fillId="4" borderId="14" xfId="8" applyBorder="1" applyAlignment="1">
      <alignment horizontal="left"/>
    </xf>
    <xf numFmtId="0" fontId="67" fillId="5" borderId="0" xfId="0" applyFont="1" applyFill="1" applyBorder="1"/>
    <xf numFmtId="0" fontId="2" fillId="5" borderId="0" xfId="4" applyFill="1" applyBorder="1"/>
    <xf numFmtId="0" fontId="8" fillId="3" borderId="34" xfId="7" applyBorder="1" applyAlignment="1">
      <alignment horizontal="center" vertical="center"/>
    </xf>
    <xf numFmtId="0" fontId="8" fillId="3" borderId="35" xfId="7" applyBorder="1" applyAlignment="1">
      <alignment horizontal="center" vertical="center"/>
    </xf>
    <xf numFmtId="0" fontId="8" fillId="3" borderId="36" xfId="7" applyBorder="1" applyAlignment="1">
      <alignment horizontal="center" vertical="center"/>
    </xf>
    <xf numFmtId="0" fontId="9" fillId="0" borderId="7" xfId="9" applyNumberFormat="1" applyAlignment="1">
      <alignment horizontal="center" vertical="center"/>
    </xf>
    <xf numFmtId="0" fontId="9" fillId="7" borderId="7" xfId="10" applyNumberFormat="1" applyAlignment="1">
      <alignment horizontal="center" vertical="center"/>
    </xf>
    <xf numFmtId="9" fontId="13" fillId="5" borderId="0" xfId="3" applyFont="1" applyFill="1"/>
    <xf numFmtId="0" fontId="68" fillId="5" borderId="0" xfId="0" applyFont="1" applyFill="1" applyAlignment="1">
      <alignment wrapText="1"/>
    </xf>
    <xf numFmtId="0" fontId="69" fillId="6" borderId="0" xfId="0" applyFont="1" applyFill="1" applyAlignment="1">
      <alignment wrapText="1"/>
    </xf>
    <xf numFmtId="0" fontId="9" fillId="7" borderId="7" xfId="10" applyNumberFormat="1" applyAlignment="1"/>
    <xf numFmtId="173" fontId="13" fillId="5" borderId="0" xfId="0" applyNumberFormat="1" applyFont="1" applyFill="1"/>
    <xf numFmtId="165" fontId="11" fillId="6" borderId="0" xfId="0" applyNumberFormat="1" applyFont="1" applyFill="1"/>
    <xf numFmtId="0" fontId="9" fillId="0" borderId="7" xfId="9" applyNumberFormat="1" applyAlignment="1">
      <alignment horizontal="center"/>
    </xf>
    <xf numFmtId="0" fontId="9" fillId="7" borderId="7" xfId="10" applyNumberFormat="1" applyAlignment="1">
      <alignment horizontal="center"/>
    </xf>
    <xf numFmtId="0" fontId="70" fillId="5" borderId="0" xfId="0" applyFont="1" applyFill="1"/>
    <xf numFmtId="174" fontId="9" fillId="0" borderId="7" xfId="2" applyNumberFormat="1" applyFont="1" applyBorder="1" applyAlignment="1"/>
    <xf numFmtId="10" fontId="27" fillId="6" borderId="0" xfId="3" applyNumberFormat="1" applyFont="1" applyFill="1"/>
    <xf numFmtId="0" fontId="12" fillId="5" borderId="0" xfId="0" applyFont="1" applyFill="1" applyBorder="1" applyAlignment="1">
      <alignment horizontal="center"/>
    </xf>
    <xf numFmtId="0" fontId="2" fillId="5" borderId="1" xfId="4" applyFill="1" applyAlignment="1">
      <alignment horizontal="left"/>
    </xf>
    <xf numFmtId="1" fontId="9" fillId="0" borderId="4" xfId="9" applyNumberFormat="1" applyFont="1" applyBorder="1" applyAlignment="1">
      <alignment horizontal="center"/>
    </xf>
    <xf numFmtId="175" fontId="13" fillId="5" borderId="0" xfId="0" applyNumberFormat="1" applyFont="1" applyFill="1" applyAlignment="1">
      <alignment horizontal="center"/>
    </xf>
    <xf numFmtId="2" fontId="13" fillId="6" borderId="0" xfId="0" applyNumberFormat="1" applyFont="1" applyFill="1" applyAlignment="1">
      <alignment horizontal="center"/>
    </xf>
    <xf numFmtId="168" fontId="13" fillId="6" borderId="0" xfId="3" applyNumberFormat="1" applyFont="1" applyFill="1" applyAlignment="1">
      <alignment horizontal="center"/>
    </xf>
    <xf numFmtId="1" fontId="9" fillId="7" borderId="4" xfId="10" applyNumberFormat="1" applyFont="1" applyBorder="1" applyAlignment="1">
      <alignment horizontal="center"/>
    </xf>
    <xf numFmtId="9" fontId="8" fillId="4" borderId="7" xfId="8" applyNumberFormat="1" applyBorder="1" applyAlignment="1">
      <alignment horizontal="center"/>
    </xf>
    <xf numFmtId="10" fontId="13" fillId="6" borderId="0" xfId="0" applyNumberFormat="1" applyFont="1" applyFill="1" applyAlignment="1">
      <alignment horizontal="center"/>
    </xf>
    <xf numFmtId="0" fontId="9" fillId="7" borderId="7" xfId="10" applyNumberFormat="1" applyFont="1" applyAlignment="1">
      <alignment horizontal="center"/>
    </xf>
    <xf numFmtId="9" fontId="13" fillId="6" borderId="0" xfId="3" applyFont="1" applyFill="1" applyAlignment="1">
      <alignment horizontal="center"/>
    </xf>
    <xf numFmtId="0" fontId="33" fillId="5" borderId="0" xfId="0" applyFont="1" applyFill="1" applyAlignment="1">
      <alignment horizontal="center" vertical="top" wrapText="1"/>
    </xf>
    <xf numFmtId="0" fontId="33" fillId="5" borderId="0" xfId="0" applyFont="1" applyFill="1" applyAlignment="1">
      <alignment horizontal="left" vertical="top"/>
    </xf>
    <xf numFmtId="0" fontId="33" fillId="5" borderId="0" xfId="0" applyFont="1" applyFill="1" applyAlignment="1">
      <alignment horizontal="center" vertical="top"/>
    </xf>
    <xf numFmtId="1" fontId="9" fillId="7" borderId="9" xfId="10" applyNumberFormat="1" applyBorder="1" applyAlignment="1">
      <alignment horizontal="center"/>
    </xf>
    <xf numFmtId="1" fontId="9" fillId="0" borderId="7" xfId="10" applyNumberFormat="1" applyFill="1" applyAlignment="1">
      <alignment horizontal="center"/>
    </xf>
    <xf numFmtId="1" fontId="13" fillId="6" borderId="0" xfId="2" applyNumberFormat="1" applyFont="1" applyFill="1" applyAlignment="1">
      <alignment horizontal="center"/>
    </xf>
    <xf numFmtId="173" fontId="13" fillId="6" borderId="0" xfId="0" applyNumberFormat="1" applyFont="1" applyFill="1" applyAlignment="1">
      <alignment horizontal="center"/>
    </xf>
    <xf numFmtId="0" fontId="9" fillId="8" borderId="0" xfId="0" applyFont="1" applyFill="1" applyAlignment="1">
      <alignment horizontal="left" vertical="top"/>
    </xf>
    <xf numFmtId="0" fontId="71" fillId="8" borderId="0" xfId="0" applyFont="1" applyFill="1" applyAlignment="1">
      <alignment horizontal="left" vertical="top" wrapText="1"/>
    </xf>
    <xf numFmtId="0" fontId="53" fillId="8" borderId="0" xfId="0" applyFont="1" applyFill="1" applyAlignment="1">
      <alignment horizontal="left" vertical="top"/>
    </xf>
    <xf numFmtId="0" fontId="3" fillId="5" borderId="0" xfId="5" applyFill="1" applyBorder="1"/>
    <xf numFmtId="44" fontId="9" fillId="0" borderId="7" xfId="9" applyNumberFormat="1" applyAlignment="1"/>
    <xf numFmtId="44" fontId="9" fillId="7" borderId="7" xfId="10" applyNumberFormat="1" applyAlignment="1"/>
    <xf numFmtId="44" fontId="9" fillId="0" borderId="7" xfId="9" applyNumberFormat="1" applyFont="1" applyAlignment="1"/>
    <xf numFmtId="44" fontId="9" fillId="7" borderId="7" xfId="10" applyNumberFormat="1" applyFont="1" applyAlignment="1"/>
    <xf numFmtId="0" fontId="8" fillId="3" borderId="0" xfId="7"/>
    <xf numFmtId="167" fontId="13" fillId="6" borderId="0" xfId="3" applyNumberFormat="1" applyFont="1" applyFill="1"/>
    <xf numFmtId="0" fontId="2" fillId="8" borderId="1" xfId="4" applyFill="1" applyAlignment="1"/>
    <xf numFmtId="0" fontId="3" fillId="8" borderId="0" xfId="5" applyFill="1" applyBorder="1"/>
    <xf numFmtId="175" fontId="13" fillId="5" borderId="0" xfId="0" applyNumberFormat="1" applyFont="1" applyFill="1"/>
    <xf numFmtId="168" fontId="13" fillId="6" borderId="0" xfId="3" applyNumberFormat="1" applyFont="1" applyFill="1"/>
    <xf numFmtId="2" fontId="13" fillId="6" borderId="0" xfId="0" applyNumberFormat="1" applyFont="1" applyFill="1"/>
    <xf numFmtId="1" fontId="13" fillId="5" borderId="0" xfId="2" applyNumberFormat="1" applyFont="1" applyFill="1"/>
    <xf numFmtId="174" fontId="9" fillId="0" borderId="7" xfId="9" applyNumberFormat="1" applyAlignment="1"/>
    <xf numFmtId="173" fontId="13" fillId="6" borderId="0" xfId="0" applyNumberFormat="1" applyFont="1" applyFill="1"/>
    <xf numFmtId="1" fontId="13" fillId="6" borderId="0" xfId="2" applyNumberFormat="1" applyFont="1" applyFill="1"/>
    <xf numFmtId="165" fontId="13" fillId="6" borderId="0" xfId="0" applyNumberFormat="1" applyFont="1" applyFill="1"/>
    <xf numFmtId="0" fontId="30" fillId="5" borderId="0" xfId="0" applyFont="1" applyFill="1"/>
    <xf numFmtId="0" fontId="72" fillId="5" borderId="0" xfId="0" applyFont="1" applyFill="1"/>
    <xf numFmtId="0" fontId="8" fillId="3" borderId="12" xfId="7" applyBorder="1" applyAlignment="1">
      <alignment horizontal="center" vertical="center" wrapText="1"/>
    </xf>
    <xf numFmtId="2" fontId="9" fillId="5" borderId="0" xfId="10" applyNumberFormat="1" applyFont="1" applyFill="1" applyBorder="1" applyAlignment="1"/>
    <xf numFmtId="44" fontId="13" fillId="5" borderId="0" xfId="0" applyNumberFormat="1" applyFont="1" applyFill="1"/>
    <xf numFmtId="2" fontId="9" fillId="0" borderId="7" xfId="9" applyNumberFormat="1" applyFont="1" applyAlignment="1"/>
    <xf numFmtId="2" fontId="9" fillId="7" borderId="7" xfId="10" applyNumberFormat="1" applyFont="1" applyAlignment="1"/>
    <xf numFmtId="0" fontId="16" fillId="5" borderId="0" xfId="0" applyFont="1" applyFill="1" applyBorder="1" applyAlignment="1">
      <alignment horizontal="left"/>
    </xf>
    <xf numFmtId="2" fontId="9" fillId="5" borderId="0" xfId="9" applyNumberFormat="1" applyFont="1" applyFill="1" applyBorder="1" applyAlignment="1"/>
    <xf numFmtId="0" fontId="12" fillId="5" borderId="0" xfId="0" applyNumberFormat="1" applyFont="1" applyFill="1"/>
    <xf numFmtId="0" fontId="13" fillId="5" borderId="0" xfId="0" applyNumberFormat="1" applyFont="1" applyFill="1"/>
    <xf numFmtId="0" fontId="13" fillId="6" borderId="0" xfId="0" applyNumberFormat="1" applyFont="1" applyFill="1"/>
    <xf numFmtId="0" fontId="2" fillId="5" borderId="1" xfId="4" applyNumberFormat="1" applyFill="1"/>
    <xf numFmtId="0" fontId="33" fillId="5" borderId="0" xfId="0" applyNumberFormat="1" applyFont="1" applyFill="1"/>
    <xf numFmtId="0" fontId="8" fillId="4" borderId="7" xfId="8" applyNumberFormat="1" applyBorder="1" applyAlignment="1">
      <alignment horizontal="left"/>
    </xf>
    <xf numFmtId="0" fontId="13" fillId="8" borderId="0" xfId="0" applyNumberFormat="1" applyFont="1" applyFill="1"/>
    <xf numFmtId="0" fontId="8" fillId="3" borderId="25" xfId="7" applyBorder="1" applyAlignment="1">
      <alignment horizontal="center" vertical="center" wrapText="1"/>
    </xf>
    <xf numFmtId="14" fontId="8" fillId="4" borderId="7" xfId="8" applyNumberFormat="1" applyBorder="1" applyAlignment="1">
      <alignment horizontal="left"/>
    </xf>
    <xf numFmtId="0" fontId="8" fillId="3" borderId="25" xfId="7" applyNumberFormat="1" applyBorder="1" applyAlignment="1">
      <alignment vertical="center" wrapText="1"/>
    </xf>
    <xf numFmtId="0" fontId="8" fillId="3" borderId="0" xfId="7" applyNumberFormat="1" applyBorder="1" applyAlignment="1">
      <alignment vertical="center" wrapText="1"/>
    </xf>
    <xf numFmtId="0" fontId="2" fillId="5" borderId="1" xfId="4" applyFill="1" applyAlignment="1"/>
    <xf numFmtId="0" fontId="0" fillId="5" borderId="0" xfId="0" applyFill="1" applyAlignment="1">
      <alignment horizontal="left" wrapText="1"/>
    </xf>
    <xf numFmtId="0" fontId="33" fillId="5" borderId="0" xfId="0" applyFont="1" applyFill="1" applyAlignment="1">
      <alignment horizontal="left" wrapText="1"/>
    </xf>
    <xf numFmtId="0" fontId="13" fillId="5" borderId="0" xfId="0" applyFont="1" applyFill="1" applyAlignment="1">
      <alignment horizontal="left" vertical="top" wrapText="1"/>
    </xf>
    <xf numFmtId="176" fontId="9" fillId="0" borderId="7" xfId="9" applyNumberFormat="1" applyAlignment="1"/>
    <xf numFmtId="176" fontId="9" fillId="7" borderId="7" xfId="10" applyNumberFormat="1" applyAlignment="1"/>
    <xf numFmtId="0" fontId="2" fillId="5" borderId="1" xfId="4" applyFill="1" applyAlignment="1"/>
    <xf numFmtId="0" fontId="8" fillId="3" borderId="7" xfId="7" applyBorder="1" applyAlignment="1">
      <alignment horizontal="center" vertical="center" wrapText="1"/>
    </xf>
    <xf numFmtId="0" fontId="8" fillId="3" borderId="0" xfId="7" applyBorder="1" applyAlignment="1">
      <alignment horizontal="center" vertical="center" wrapText="1"/>
    </xf>
    <xf numFmtId="0" fontId="33" fillId="5" borderId="0" xfId="0" applyFont="1" applyFill="1" applyAlignment="1">
      <alignment horizontal="left" vertical="top" wrapText="1"/>
    </xf>
    <xf numFmtId="165" fontId="9" fillId="0" borderId="7" xfId="3" applyNumberFormat="1" applyFont="1" applyBorder="1" applyAlignment="1"/>
    <xf numFmtId="9" fontId="9" fillId="0" borderId="7" xfId="3" applyFont="1" applyBorder="1" applyAlignment="1">
      <alignment horizontal="left"/>
    </xf>
    <xf numFmtId="14" fontId="9" fillId="0" borderId="7" xfId="3" applyNumberFormat="1" applyFont="1" applyBorder="1" applyAlignment="1">
      <alignment horizontal="center"/>
    </xf>
    <xf numFmtId="165" fontId="9" fillId="7" borderId="7" xfId="3" applyNumberFormat="1" applyFont="1" applyFill="1" applyBorder="1" applyAlignment="1"/>
    <xf numFmtId="9" fontId="9" fillId="7" borderId="7" xfId="3" applyFont="1" applyFill="1" applyBorder="1" applyAlignment="1">
      <alignment horizontal="left"/>
    </xf>
    <xf numFmtId="0" fontId="74" fillId="5" borderId="0" xfId="16" applyFill="1"/>
    <xf numFmtId="0" fontId="74" fillId="5" borderId="0" xfId="16" applyFill="1" applyAlignment="1">
      <alignment horizontal="left"/>
    </xf>
    <xf numFmtId="0" fontId="7" fillId="3" borderId="7" xfId="18" applyBorder="1" applyAlignment="1">
      <alignment horizontal="center" vertical="center" wrapText="1"/>
    </xf>
    <xf numFmtId="0" fontId="7" fillId="4" borderId="7" xfId="19" applyBorder="1" applyAlignment="1">
      <alignment horizontal="left"/>
    </xf>
    <xf numFmtId="164" fontId="9" fillId="7" borderId="7" xfId="10" quotePrefix="1">
      <alignment horizontal="center"/>
    </xf>
    <xf numFmtId="164" fontId="9" fillId="0" borderId="7" xfId="9" quotePrefix="1">
      <alignment horizontal="center"/>
    </xf>
    <xf numFmtId="0" fontId="7" fillId="3" borderId="7" xfId="18" applyBorder="1" applyAlignment="1">
      <alignment horizontal="left" vertical="center" wrapText="1"/>
    </xf>
    <xf numFmtId="0" fontId="28" fillId="5" borderId="0" xfId="21" applyFill="1" applyBorder="1"/>
    <xf numFmtId="0" fontId="16" fillId="5" borderId="0" xfId="0" applyFont="1" applyFill="1" applyAlignment="1">
      <alignment horizontal="left" vertical="center"/>
    </xf>
    <xf numFmtId="0" fontId="28" fillId="5" borderId="0" xfId="21" applyFill="1" applyBorder="1" applyAlignment="1">
      <alignment horizontal="left" vertical="center"/>
    </xf>
    <xf numFmtId="0" fontId="0" fillId="0" borderId="40" xfId="0" applyBorder="1"/>
    <xf numFmtId="166" fontId="63" fillId="0" borderId="7" xfId="1" applyNumberFormat="1" applyFont="1" applyBorder="1" applyAlignment="1">
      <alignment horizontal="left"/>
    </xf>
    <xf numFmtId="166" fontId="63" fillId="7" borderId="7" xfId="1" applyNumberFormat="1" applyFont="1" applyFill="1" applyBorder="1" applyAlignment="1">
      <alignment horizontal="left"/>
    </xf>
    <xf numFmtId="168" fontId="9" fillId="0" borderId="7" xfId="3" applyNumberFormat="1" applyFont="1" applyBorder="1" applyAlignment="1">
      <alignment horizontal="right"/>
    </xf>
    <xf numFmtId="168" fontId="9" fillId="7" borderId="7" xfId="3" applyNumberFormat="1" applyFont="1" applyFill="1" applyBorder="1" applyAlignment="1">
      <alignment horizontal="right"/>
    </xf>
    <xf numFmtId="0" fontId="73" fillId="7" borderId="7" xfId="15" applyNumberFormat="1" applyFill="1" applyBorder="1" applyAlignment="1">
      <alignment horizontal="left"/>
    </xf>
    <xf numFmtId="3" fontId="9" fillId="0" borderId="7" xfId="3" applyNumberFormat="1" applyFont="1" applyBorder="1" applyAlignment="1">
      <alignment horizontal="center"/>
    </xf>
    <xf numFmtId="3" fontId="9" fillId="7" borderId="7" xfId="3" applyNumberFormat="1" applyFont="1" applyFill="1" applyBorder="1" applyAlignment="1">
      <alignment horizontal="center"/>
    </xf>
    <xf numFmtId="0" fontId="53" fillId="5" borderId="0" xfId="11" applyFont="1" applyFill="1"/>
    <xf numFmtId="2" fontId="9" fillId="0" borderId="7" xfId="1" applyNumberFormat="1" applyFont="1" applyBorder="1" applyAlignment="1"/>
    <xf numFmtId="2" fontId="9" fillId="7" borderId="7" xfId="1" applyNumberFormat="1" applyFont="1" applyFill="1" applyBorder="1" applyAlignment="1"/>
    <xf numFmtId="1" fontId="9" fillId="0" borderId="7" xfId="1" applyNumberFormat="1" applyFont="1" applyBorder="1" applyAlignment="1"/>
    <xf numFmtId="1" fontId="9" fillId="7" borderId="7" xfId="1" applyNumberFormat="1" applyFont="1" applyFill="1" applyBorder="1" applyAlignment="1"/>
    <xf numFmtId="14" fontId="13" fillId="6" borderId="0" xfId="0" applyNumberFormat="1" applyFont="1" applyFill="1"/>
    <xf numFmtId="14" fontId="9" fillId="7" borderId="7" xfId="10" applyNumberFormat="1" applyAlignment="1"/>
    <xf numFmtId="14" fontId="13" fillId="6" borderId="0" xfId="0" applyNumberFormat="1" applyFont="1" applyFill="1" applyAlignment="1">
      <alignment horizontal="center"/>
    </xf>
    <xf numFmtId="14" fontId="9" fillId="7" borderId="7" xfId="10" applyNumberFormat="1" applyAlignment="1">
      <alignment horizontal="center"/>
    </xf>
    <xf numFmtId="0" fontId="13" fillId="5" borderId="0" xfId="0" applyFont="1" applyFill="1" applyAlignment="1">
      <alignment horizontal="left" vertical="top"/>
    </xf>
    <xf numFmtId="172" fontId="9" fillId="0" borderId="7" xfId="1" applyNumberFormat="1" applyFont="1" applyBorder="1" applyAlignment="1">
      <alignment horizontal="right" vertical="center"/>
    </xf>
    <xf numFmtId="172" fontId="9" fillId="7" borderId="7" xfId="1" applyNumberFormat="1" applyFont="1" applyFill="1" applyBorder="1" applyAlignment="1">
      <alignment horizontal="right" vertical="center"/>
    </xf>
    <xf numFmtId="0" fontId="2" fillId="5" borderId="1" xfId="4" applyFill="1" applyAlignment="1"/>
    <xf numFmtId="0" fontId="8" fillId="3" borderId="4" xfId="7" applyBorder="1" applyAlignment="1">
      <alignment horizontal="center" vertical="center" wrapText="1"/>
    </xf>
    <xf numFmtId="0" fontId="9" fillId="0" borderId="18" xfId="1" applyNumberFormat="1" applyFont="1" applyBorder="1" applyAlignment="1">
      <alignment horizontal="center" vertical="center" wrapText="1"/>
    </xf>
    <xf numFmtId="0" fontId="9" fillId="0" borderId="18" xfId="1" applyNumberFormat="1" applyFont="1" applyFill="1" applyBorder="1" applyAlignment="1">
      <alignment horizontal="center" vertical="center" wrapText="1"/>
    </xf>
    <xf numFmtId="0" fontId="0" fillId="5" borderId="0" xfId="0" applyFill="1" applyAlignment="1">
      <alignment horizontal="left" wrapText="1"/>
    </xf>
    <xf numFmtId="0" fontId="8" fillId="3" borderId="7" xfId="7" applyBorder="1" applyAlignment="1">
      <alignment horizontal="center" vertical="center" wrapText="1"/>
    </xf>
    <xf numFmtId="0" fontId="33" fillId="5" borderId="0" xfId="0" applyFont="1" applyFill="1" applyAlignment="1">
      <alignment vertical="top" wrapText="1"/>
    </xf>
    <xf numFmtId="0" fontId="33" fillId="5" borderId="0" xfId="0" applyFont="1" applyFill="1" applyAlignment="1">
      <alignment wrapText="1"/>
    </xf>
    <xf numFmtId="0" fontId="9" fillId="0" borderId="7" xfId="3" applyNumberFormat="1" applyFont="1" applyBorder="1" applyAlignment="1">
      <alignment horizontal="center"/>
    </xf>
    <xf numFmtId="0" fontId="9" fillId="7" borderId="7" xfId="3" applyNumberFormat="1" applyFont="1" applyFill="1" applyBorder="1" applyAlignment="1">
      <alignment horizontal="center"/>
    </xf>
    <xf numFmtId="3" fontId="9" fillId="0" borderId="15" xfId="3" applyNumberFormat="1" applyFont="1" applyBorder="1" applyAlignment="1">
      <alignment horizontal="center" wrapText="1"/>
    </xf>
    <xf numFmtId="0" fontId="75" fillId="5" borderId="0" xfId="0" applyFont="1" applyFill="1"/>
    <xf numFmtId="0" fontId="7" fillId="3" borderId="9" xfId="18" applyBorder="1" applyAlignment="1">
      <alignment vertical="center" wrapText="1"/>
    </xf>
    <xf numFmtId="14" fontId="16" fillId="4" borderId="7" xfId="19" applyNumberFormat="1" applyFont="1" applyBorder="1" applyAlignment="1">
      <alignment horizontal="center" vertical="center" wrapText="1"/>
    </xf>
    <xf numFmtId="0" fontId="76" fillId="5" borderId="0" xfId="20" applyFont="1" applyFill="1" applyBorder="1"/>
    <xf numFmtId="43" fontId="13" fillId="5" borderId="0" xfId="0" applyNumberFormat="1" applyFont="1" applyFill="1"/>
    <xf numFmtId="0" fontId="34" fillId="5" borderId="0" xfId="0" applyFont="1" applyFill="1"/>
    <xf numFmtId="164" fontId="13" fillId="5" borderId="0" xfId="0" applyNumberFormat="1" applyFont="1" applyFill="1"/>
    <xf numFmtId="0" fontId="78" fillId="5" borderId="1" xfId="4" applyFont="1" applyFill="1" applyAlignment="1"/>
    <xf numFmtId="0" fontId="65" fillId="5" borderId="0" xfId="14" applyFill="1" applyAlignment="1">
      <alignment horizontal="left"/>
    </xf>
    <xf numFmtId="0" fontId="9" fillId="0" borderId="7" xfId="1" applyNumberFormat="1" applyFont="1" applyBorder="1" applyAlignment="1">
      <alignment horizontal="left" vertical="center" wrapText="1"/>
    </xf>
    <xf numFmtId="0" fontId="13" fillId="5" borderId="0" xfId="0" applyFont="1" applyFill="1" applyAlignment="1">
      <alignment vertical="top" wrapText="1"/>
    </xf>
    <xf numFmtId="0" fontId="21" fillId="5" borderId="0" xfId="0" applyFont="1" applyFill="1" applyProtection="1">
      <protection locked="0"/>
    </xf>
    <xf numFmtId="9" fontId="9" fillId="0" borderId="7" xfId="3" applyNumberFormat="1" applyFont="1" applyBorder="1" applyAlignment="1">
      <alignment horizontal="center" vertical="center"/>
    </xf>
    <xf numFmtId="9" fontId="9" fillId="7" borderId="7" xfId="3" applyNumberFormat="1" applyFont="1" applyFill="1" applyBorder="1" applyAlignment="1">
      <alignment horizontal="center" vertical="center"/>
    </xf>
    <xf numFmtId="177" fontId="9" fillId="7" borderId="7" xfId="10" applyNumberFormat="1" applyAlignment="1"/>
    <xf numFmtId="177" fontId="9" fillId="0" borderId="7" xfId="9" applyNumberFormat="1" applyAlignment="1"/>
    <xf numFmtId="164" fontId="9" fillId="7" borderId="7" xfId="10" quotePrefix="1" applyAlignment="1">
      <alignment horizontal="center" wrapText="1"/>
    </xf>
    <xf numFmtId="1" fontId="9" fillId="7" borderId="7" xfId="10" quotePrefix="1" applyNumberFormat="1">
      <alignment horizontal="center"/>
    </xf>
    <xf numFmtId="1" fontId="9" fillId="0" borderId="7" xfId="9" quotePrefix="1" applyNumberFormat="1">
      <alignment horizontal="center"/>
    </xf>
    <xf numFmtId="0" fontId="7" fillId="4" borderId="7" xfId="19" applyBorder="1" applyAlignment="1">
      <alignment horizontal="left" wrapText="1"/>
    </xf>
    <xf numFmtId="168" fontId="9" fillId="0" borderId="7" xfId="3" applyNumberFormat="1" applyFont="1" applyBorder="1" applyAlignment="1"/>
    <xf numFmtId="168" fontId="9" fillId="7" borderId="7" xfId="3" applyNumberFormat="1" applyFont="1" applyFill="1" applyBorder="1" applyAlignment="1"/>
    <xf numFmtId="0" fontId="3" fillId="5" borderId="2" xfId="5" applyFill="1" applyAlignment="1">
      <alignment horizontal="left"/>
    </xf>
    <xf numFmtId="166" fontId="0" fillId="5" borderId="0" xfId="0" applyNumberFormat="1" applyFill="1"/>
    <xf numFmtId="43" fontId="0" fillId="5" borderId="0" xfId="0" applyNumberFormat="1" applyFill="1"/>
    <xf numFmtId="166" fontId="63" fillId="7" borderId="7" xfId="10" applyNumberFormat="1" applyFont="1" applyAlignment="1">
      <alignment horizontal="left"/>
    </xf>
    <xf numFmtId="0" fontId="33" fillId="5" borderId="0" xfId="0" applyFont="1" applyFill="1" applyAlignment="1">
      <alignment horizontal="left" wrapText="1"/>
    </xf>
    <xf numFmtId="0" fontId="8" fillId="3" borderId="0" xfId="7" applyBorder="1" applyAlignment="1">
      <alignment horizontal="center" vertical="center" wrapText="1"/>
    </xf>
    <xf numFmtId="0" fontId="63" fillId="5" borderId="0" xfId="16" applyFont="1" applyFill="1" applyAlignment="1">
      <alignment horizontal="left" wrapText="1"/>
    </xf>
    <xf numFmtId="0" fontId="80" fillId="5" borderId="0" xfId="16" applyFont="1" applyFill="1" applyAlignment="1">
      <alignment horizontal="left"/>
    </xf>
    <xf numFmtId="0" fontId="63" fillId="5" borderId="0" xfId="16" applyFont="1" applyFill="1" applyAlignment="1"/>
    <xf numFmtId="0" fontId="63" fillId="5" borderId="0" xfId="16" applyFont="1" applyFill="1" applyAlignment="1">
      <alignment vertical="top" wrapText="1"/>
    </xf>
    <xf numFmtId="0" fontId="2" fillId="5" borderId="1" xfId="4" applyFill="1" applyAlignment="1"/>
    <xf numFmtId="0" fontId="33" fillId="5" borderId="0" xfId="0" applyFont="1" applyFill="1" applyAlignment="1">
      <alignment horizontal="left" wrapText="1"/>
    </xf>
    <xf numFmtId="0" fontId="33" fillId="5" borderId="0" xfId="0" applyFont="1" applyFill="1" applyAlignment="1">
      <alignment wrapText="1"/>
    </xf>
    <xf numFmtId="1" fontId="9" fillId="7" borderId="7" xfId="1" applyNumberFormat="1" applyFont="1" applyFill="1" applyBorder="1" applyAlignment="1">
      <alignment horizontal="right"/>
    </xf>
    <xf numFmtId="1" fontId="9" fillId="0" borderId="7" xfId="1" applyNumberFormat="1" applyFont="1" applyBorder="1" applyAlignment="1">
      <alignment horizontal="right"/>
    </xf>
    <xf numFmtId="0" fontId="2" fillId="5" borderId="1" xfId="4" applyFill="1" applyAlignment="1"/>
    <xf numFmtId="0" fontId="8" fillId="3" borderId="0" xfId="7" applyBorder="1" applyAlignment="1">
      <alignment horizontal="center" vertical="center" wrapText="1"/>
    </xf>
    <xf numFmtId="0" fontId="2" fillId="5" borderId="1" xfId="4" applyFill="1" applyAlignment="1"/>
    <xf numFmtId="0" fontId="7" fillId="4" borderId="7" xfId="19" applyBorder="1" applyAlignment="1">
      <alignment horizontal="center" vertical="center"/>
    </xf>
    <xf numFmtId="166" fontId="63" fillId="7" borderId="7" xfId="1" applyNumberFormat="1" applyFont="1" applyFill="1" applyBorder="1" applyAlignment="1">
      <alignment horizontal="center" vertical="center"/>
    </xf>
    <xf numFmtId="166" fontId="63" fillId="7" borderId="7" xfId="1" applyNumberFormat="1" applyFont="1" applyFill="1" applyBorder="1" applyAlignment="1">
      <alignment horizontal="center" vertical="center" wrapText="1"/>
    </xf>
    <xf numFmtId="166" fontId="63" fillId="0" borderId="7" xfId="1" applyNumberFormat="1" applyFont="1" applyBorder="1" applyAlignment="1">
      <alignment horizontal="center" vertical="center"/>
    </xf>
    <xf numFmtId="166" fontId="63" fillId="0" borderId="7" xfId="1" applyNumberFormat="1" applyFont="1" applyBorder="1" applyAlignment="1">
      <alignment horizontal="center" vertical="center" wrapText="1"/>
    </xf>
    <xf numFmtId="1" fontId="0" fillId="5" borderId="0" xfId="0" applyNumberFormat="1" applyFill="1"/>
    <xf numFmtId="0" fontId="82" fillId="0" borderId="7" xfId="11" applyNumberFormat="1" applyFont="1" applyBorder="1" applyAlignment="1">
      <alignment vertical="center" wrapText="1"/>
    </xf>
    <xf numFmtId="0" fontId="82" fillId="0" borderId="7" xfId="9" applyNumberFormat="1" applyFont="1" applyAlignment="1">
      <alignment vertical="center" wrapText="1"/>
    </xf>
    <xf numFmtId="0" fontId="82" fillId="7" borderId="7" xfId="10" applyNumberFormat="1" applyFont="1" applyAlignment="1">
      <alignment vertical="center" wrapText="1"/>
    </xf>
    <xf numFmtId="4" fontId="11" fillId="6" borderId="0" xfId="0" applyNumberFormat="1" applyFont="1" applyFill="1"/>
    <xf numFmtId="10" fontId="10" fillId="0" borderId="7" xfId="9" applyNumberFormat="1" applyFont="1" applyAlignment="1">
      <alignment vertical="top" wrapText="1"/>
    </xf>
    <xf numFmtId="9" fontId="10" fillId="0" borderId="7" xfId="3" applyFont="1" applyBorder="1" applyAlignment="1"/>
    <xf numFmtId="0" fontId="0" fillId="14" borderId="0" xfId="0" applyFill="1"/>
    <xf numFmtId="0" fontId="0" fillId="14" borderId="0" xfId="0" quotePrefix="1" applyFill="1" applyAlignment="1">
      <alignment horizontal="left" indent="2"/>
    </xf>
    <xf numFmtId="0" fontId="0" fillId="14" borderId="0" xfId="0" applyFill="1" applyAlignment="1">
      <alignment horizontal="left" indent="2"/>
    </xf>
    <xf numFmtId="14" fontId="50" fillId="15" borderId="39" xfId="0" applyNumberFormat="1" applyFont="1" applyFill="1" applyBorder="1" applyAlignment="1">
      <alignment horizontal="center" vertical="center" wrapText="1"/>
    </xf>
    <xf numFmtId="0" fontId="37" fillId="7" borderId="0" xfId="0" applyFont="1" applyFill="1" applyAlignment="1">
      <alignment horizontal="center" vertical="center"/>
    </xf>
    <xf numFmtId="166" fontId="36" fillId="7" borderId="7" xfId="9" applyNumberFormat="1" applyFont="1" applyFill="1" applyAlignment="1">
      <alignment horizontal="center" vertical="center"/>
    </xf>
    <xf numFmtId="14" fontId="9" fillId="7" borderId="7" xfId="3" applyNumberFormat="1" applyFont="1" applyFill="1" applyBorder="1" applyAlignment="1"/>
    <xf numFmtId="166" fontId="9" fillId="0" borderId="7" xfId="9" applyNumberFormat="1">
      <alignment horizontal="center"/>
    </xf>
    <xf numFmtId="166" fontId="9" fillId="7" borderId="7" xfId="10" applyNumberFormat="1">
      <alignment horizontal="center"/>
    </xf>
    <xf numFmtId="0" fontId="82" fillId="7" borderId="4" xfId="10" applyNumberFormat="1" applyFont="1" applyBorder="1" applyAlignment="1">
      <alignment horizontal="left" vertical="center" wrapText="1"/>
    </xf>
    <xf numFmtId="0" fontId="82" fillId="7" borderId="5" xfId="10" applyNumberFormat="1" applyFont="1" applyBorder="1" applyAlignment="1">
      <alignment horizontal="left" vertical="center" wrapText="1"/>
    </xf>
    <xf numFmtId="0" fontId="82" fillId="7" borderId="6" xfId="10" applyNumberFormat="1" applyFont="1" applyBorder="1" applyAlignment="1">
      <alignment horizontal="left" vertical="center" wrapText="1"/>
    </xf>
    <xf numFmtId="0" fontId="82" fillId="0" borderId="4" xfId="9" applyNumberFormat="1" applyFont="1" applyBorder="1" applyAlignment="1">
      <alignment horizontal="left" vertical="center" wrapText="1"/>
    </xf>
    <xf numFmtId="0" fontId="82" fillId="0" borderId="5" xfId="9" applyNumberFormat="1" applyFont="1" applyBorder="1" applyAlignment="1">
      <alignment horizontal="left" vertical="center" wrapText="1"/>
    </xf>
    <xf numFmtId="0" fontId="82" fillId="0" borderId="6" xfId="9" applyNumberFormat="1" applyFont="1" applyBorder="1" applyAlignment="1">
      <alignment horizontal="left" vertical="center" wrapText="1"/>
    </xf>
    <xf numFmtId="0" fontId="7" fillId="3" borderId="18" xfId="18" applyBorder="1" applyAlignment="1">
      <alignment horizontal="left" vertical="center" wrapText="1"/>
    </xf>
    <xf numFmtId="0" fontId="7" fillId="3" borderId="0" xfId="18" applyBorder="1" applyAlignment="1">
      <alignment horizontal="left" vertical="center" wrapText="1"/>
    </xf>
    <xf numFmtId="0" fontId="10" fillId="7" borderId="4" xfId="10" applyNumberFormat="1" applyFont="1" applyBorder="1" applyAlignment="1">
      <alignment horizontal="center" vertical="top" wrapText="1"/>
    </xf>
    <xf numFmtId="0" fontId="10" fillId="7" borderId="5" xfId="10" applyNumberFormat="1" applyFont="1" applyBorder="1" applyAlignment="1">
      <alignment horizontal="center" vertical="top" wrapText="1"/>
    </xf>
    <xf numFmtId="0" fontId="10" fillId="7" borderId="6" xfId="10" applyNumberFormat="1" applyFont="1" applyBorder="1" applyAlignment="1">
      <alignment horizontal="center" vertical="top" wrapText="1"/>
    </xf>
    <xf numFmtId="0" fontId="63" fillId="5" borderId="0" xfId="16" applyFont="1" applyFill="1" applyAlignment="1">
      <alignment horizontal="left" wrapText="1"/>
    </xf>
    <xf numFmtId="0" fontId="13" fillId="5" borderId="0" xfId="12" applyFont="1" applyAlignment="1">
      <alignment horizontal="left" wrapText="1"/>
    </xf>
    <xf numFmtId="0" fontId="34" fillId="5" borderId="0" xfId="0" applyFont="1" applyFill="1" applyAlignment="1">
      <alignment horizontal="left" wrapText="1"/>
    </xf>
    <xf numFmtId="0" fontId="2" fillId="5" borderId="1" xfId="4" applyFill="1" applyAlignment="1"/>
    <xf numFmtId="0" fontId="79" fillId="5" borderId="0" xfId="12" applyFont="1" applyAlignment="1">
      <alignment horizontal="left" wrapText="1"/>
    </xf>
    <xf numFmtId="0" fontId="13" fillId="5" borderId="0" xfId="0" applyFont="1" applyFill="1" applyAlignment="1">
      <alignment horizontal="left" wrapText="1"/>
    </xf>
    <xf numFmtId="0" fontId="0" fillId="5" borderId="0" xfId="0" applyFill="1" applyAlignment="1">
      <alignment horizontal="left" wrapText="1"/>
    </xf>
    <xf numFmtId="0" fontId="33" fillId="5" borderId="0" xfId="0" applyFont="1" applyFill="1" applyAlignment="1">
      <alignment horizontal="left" wrapText="1"/>
    </xf>
    <xf numFmtId="0" fontId="63" fillId="5" borderId="0" xfId="16" applyFont="1" applyFill="1" applyAlignment="1">
      <alignment horizontal="left" vertical="top" wrapText="1"/>
    </xf>
    <xf numFmtId="14" fontId="50" fillId="7" borderId="39" xfId="0" applyNumberFormat="1" applyFont="1" applyFill="1" applyBorder="1" applyAlignment="1">
      <alignment horizontal="center" vertical="center" wrapText="1"/>
    </xf>
    <xf numFmtId="0" fontId="8" fillId="3" borderId="4" xfId="7" applyBorder="1" applyAlignment="1">
      <alignment horizontal="center" vertical="center" wrapText="1"/>
    </xf>
    <xf numFmtId="0" fontId="8" fillId="3" borderId="5" xfId="7" applyBorder="1" applyAlignment="1">
      <alignment horizontal="center" vertical="center" wrapText="1"/>
    </xf>
    <xf numFmtId="0" fontId="8" fillId="3" borderId="6" xfId="7" applyBorder="1" applyAlignment="1">
      <alignment horizontal="center" vertical="center" wrapText="1"/>
    </xf>
    <xf numFmtId="14" fontId="50" fillId="15" borderId="46" xfId="0" applyNumberFormat="1" applyFont="1" applyFill="1" applyBorder="1" applyAlignment="1">
      <alignment horizontal="center" vertical="center" wrapText="1"/>
    </xf>
    <xf numFmtId="14" fontId="50" fillId="15" borderId="47" xfId="0" applyNumberFormat="1" applyFont="1" applyFill="1" applyBorder="1" applyAlignment="1">
      <alignment horizontal="center" vertical="center" wrapText="1"/>
    </xf>
    <xf numFmtId="14" fontId="50" fillId="15" borderId="48" xfId="0" applyNumberFormat="1" applyFont="1" applyFill="1" applyBorder="1" applyAlignment="1">
      <alignment horizontal="center" vertical="center" wrapText="1"/>
    </xf>
    <xf numFmtId="14" fontId="50" fillId="15" borderId="49" xfId="0" applyNumberFormat="1" applyFont="1" applyFill="1" applyBorder="1" applyAlignment="1">
      <alignment horizontal="center" vertical="center" wrapText="1"/>
    </xf>
    <xf numFmtId="14" fontId="50" fillId="15" borderId="50" xfId="0" applyNumberFormat="1" applyFont="1" applyFill="1" applyBorder="1" applyAlignment="1">
      <alignment horizontal="center" vertical="center" wrapText="1"/>
    </xf>
    <xf numFmtId="14" fontId="50" fillId="15" borderId="51" xfId="0" applyNumberFormat="1" applyFont="1" applyFill="1" applyBorder="1" applyAlignment="1">
      <alignment horizontal="center" vertical="center" wrapText="1"/>
    </xf>
    <xf numFmtId="14" fontId="13" fillId="7" borderId="46" xfId="0" applyNumberFormat="1" applyFont="1" applyFill="1" applyBorder="1" applyAlignment="1">
      <alignment horizontal="center" vertical="center"/>
    </xf>
    <xf numFmtId="14" fontId="13" fillId="7" borderId="47" xfId="0" applyNumberFormat="1" applyFont="1" applyFill="1" applyBorder="1" applyAlignment="1">
      <alignment horizontal="center" vertical="center"/>
    </xf>
    <xf numFmtId="14" fontId="13" fillId="7" borderId="48" xfId="0" applyNumberFormat="1" applyFont="1" applyFill="1" applyBorder="1" applyAlignment="1">
      <alignment horizontal="center" vertical="center"/>
    </xf>
    <xf numFmtId="14" fontId="13" fillId="7" borderId="49" xfId="0" applyNumberFormat="1" applyFont="1" applyFill="1" applyBorder="1" applyAlignment="1">
      <alignment horizontal="center" vertical="center"/>
    </xf>
    <xf numFmtId="14" fontId="13" fillId="7" borderId="50" xfId="0" applyNumberFormat="1" applyFont="1" applyFill="1" applyBorder="1" applyAlignment="1">
      <alignment horizontal="center" vertical="center"/>
    </xf>
    <xf numFmtId="14" fontId="13" fillId="7" borderId="51" xfId="0" applyNumberFormat="1" applyFont="1" applyFill="1" applyBorder="1" applyAlignment="1">
      <alignment horizontal="center" vertical="center"/>
    </xf>
    <xf numFmtId="14" fontId="13" fillId="7" borderId="39" xfId="0" applyNumberFormat="1" applyFont="1" applyFill="1" applyBorder="1" applyAlignment="1">
      <alignment horizontal="center" vertical="center" wrapText="1"/>
    </xf>
    <xf numFmtId="14" fontId="50" fillId="15" borderId="41" xfId="0" applyNumberFormat="1" applyFont="1" applyFill="1" applyBorder="1" applyAlignment="1">
      <alignment horizontal="center" vertical="center" wrapText="1"/>
    </xf>
    <xf numFmtId="14" fontId="50" fillId="15" borderId="42" xfId="0" applyNumberFormat="1" applyFont="1" applyFill="1" applyBorder="1" applyAlignment="1">
      <alignment horizontal="center" vertical="center" wrapText="1"/>
    </xf>
    <xf numFmtId="14" fontId="50" fillId="15" borderId="43" xfId="0" applyNumberFormat="1" applyFont="1" applyFill="1" applyBorder="1" applyAlignment="1">
      <alignment horizontal="center" vertical="center" wrapText="1"/>
    </xf>
    <xf numFmtId="14" fontId="50" fillId="15" borderId="39" xfId="0" applyNumberFormat="1" applyFont="1" applyFill="1" applyBorder="1" applyAlignment="1">
      <alignment horizontal="center" vertical="center" wrapText="1"/>
    </xf>
    <xf numFmtId="14" fontId="13" fillId="0" borderId="39" xfId="0" applyNumberFormat="1" applyFont="1" applyBorder="1" applyAlignment="1">
      <alignment horizontal="center" vertical="center" wrapText="1"/>
    </xf>
    <xf numFmtId="14" fontId="13" fillId="15" borderId="39" xfId="0" applyNumberFormat="1" applyFont="1" applyFill="1" applyBorder="1" applyAlignment="1">
      <alignment horizontal="center" vertical="center" wrapText="1"/>
    </xf>
    <xf numFmtId="0" fontId="13" fillId="5" borderId="0" xfId="0" applyFont="1" applyFill="1" applyAlignment="1">
      <alignment horizontal="left" vertical="top" wrapText="1"/>
    </xf>
    <xf numFmtId="0" fontId="13" fillId="5" borderId="0" xfId="0" applyFont="1" applyFill="1" applyBorder="1" applyAlignment="1">
      <alignment horizontal="left" vertical="top" wrapText="1"/>
    </xf>
    <xf numFmtId="0" fontId="33" fillId="5" borderId="0" xfId="0" applyFont="1" applyFill="1" applyBorder="1" applyAlignment="1">
      <alignment horizontal="left" vertical="center"/>
    </xf>
    <xf numFmtId="0" fontId="33" fillId="5" borderId="0" xfId="0" applyFont="1" applyFill="1" applyAlignment="1">
      <alignment horizontal="left" vertical="center" wrapText="1"/>
    </xf>
    <xf numFmtId="0" fontId="55" fillId="6" borderId="22" xfId="0" applyFont="1" applyFill="1" applyBorder="1" applyAlignment="1">
      <alignment horizontal="center" vertical="center" wrapText="1"/>
    </xf>
    <xf numFmtId="0" fontId="55" fillId="6" borderId="23" xfId="0" applyFont="1" applyFill="1" applyBorder="1" applyAlignment="1">
      <alignment horizontal="center" vertical="center" wrapText="1"/>
    </xf>
    <xf numFmtId="0" fontId="55" fillId="6" borderId="24" xfId="0" applyFont="1" applyFill="1" applyBorder="1" applyAlignment="1">
      <alignment horizontal="center" vertical="center" wrapText="1"/>
    </xf>
    <xf numFmtId="0" fontId="8" fillId="3" borderId="26" xfId="7" applyBorder="1" applyAlignment="1">
      <alignment horizontal="center" vertical="center" wrapText="1"/>
    </xf>
    <xf numFmtId="0" fontId="8" fillId="3" borderId="12" xfId="7" applyBorder="1" applyAlignment="1">
      <alignment horizontal="center" vertical="center" wrapText="1"/>
    </xf>
    <xf numFmtId="0" fontId="8" fillId="3" borderId="9" xfId="7" applyBorder="1" applyAlignment="1">
      <alignment horizontal="center" vertical="center" wrapText="1"/>
    </xf>
    <xf numFmtId="0" fontId="33" fillId="5" borderId="0" xfId="0" applyFont="1" applyFill="1" applyAlignment="1">
      <alignment wrapText="1"/>
    </xf>
    <xf numFmtId="4" fontId="9" fillId="7" borderId="7" xfId="10" applyNumberFormat="1" applyFont="1" applyAlignment="1">
      <alignment horizontal="right"/>
    </xf>
    <xf numFmtId="4" fontId="9" fillId="7" borderId="0" xfId="9" applyNumberFormat="1" applyFont="1" applyFill="1" applyBorder="1" applyAlignment="1">
      <alignment horizontal="right"/>
    </xf>
    <xf numFmtId="0" fontId="11" fillId="5" borderId="11" xfId="0" applyFont="1" applyFill="1" applyBorder="1" applyAlignment="1">
      <alignment horizontal="center" vertical="center"/>
    </xf>
    <xf numFmtId="2" fontId="11" fillId="5" borderId="18" xfId="0" applyNumberFormat="1" applyFont="1" applyFill="1" applyBorder="1" applyAlignment="1">
      <alignment horizontal="center" vertical="center"/>
    </xf>
    <xf numFmtId="0" fontId="11" fillId="5" borderId="18" xfId="0" applyFont="1" applyFill="1" applyBorder="1" applyAlignment="1">
      <alignment horizontal="center" vertical="center"/>
    </xf>
    <xf numFmtId="0" fontId="11" fillId="6" borderId="11" xfId="0" applyFont="1" applyFill="1" applyBorder="1" applyAlignment="1">
      <alignment horizontal="center" vertical="center"/>
    </xf>
    <xf numFmtId="0" fontId="11" fillId="6" borderId="12" xfId="0" applyFont="1" applyFill="1" applyBorder="1" applyAlignment="1">
      <alignment horizontal="center" vertical="center"/>
    </xf>
    <xf numFmtId="0" fontId="11" fillId="6" borderId="0" xfId="0" applyFont="1" applyFill="1" applyAlignment="1">
      <alignment horizontal="center" vertical="center"/>
    </xf>
    <xf numFmtId="166" fontId="10" fillId="7" borderId="9" xfId="1" applyNumberFormat="1" applyFont="1" applyFill="1" applyBorder="1" applyAlignment="1">
      <alignment horizontal="center" vertical="center"/>
    </xf>
    <xf numFmtId="0" fontId="11" fillId="0" borderId="11" xfId="0" applyFont="1" applyBorder="1" applyAlignment="1">
      <alignment horizontal="center" vertical="center"/>
    </xf>
    <xf numFmtId="2" fontId="10" fillId="7" borderId="0" xfId="1" applyNumberFormat="1" applyFont="1" applyFill="1" applyBorder="1" applyAlignment="1">
      <alignment horizontal="center" vertical="center"/>
    </xf>
    <xf numFmtId="2" fontId="11" fillId="0" borderId="0" xfId="0" applyNumberFormat="1" applyFont="1" applyAlignment="1">
      <alignment horizontal="center" vertical="center"/>
    </xf>
    <xf numFmtId="2" fontId="11" fillId="6" borderId="0" xfId="0" applyNumberFormat="1" applyFont="1" applyFill="1" applyAlignment="1">
      <alignment horizontal="center" vertical="center"/>
    </xf>
    <xf numFmtId="0" fontId="64" fillId="5" borderId="0" xfId="0" applyFont="1" applyFill="1" applyAlignment="1">
      <alignment horizontal="left" wrapText="1"/>
    </xf>
    <xf numFmtId="0" fontId="8" fillId="3" borderId="9" xfId="7" applyFont="1" applyBorder="1" applyAlignment="1">
      <alignment horizontal="center" vertical="center" wrapText="1"/>
    </xf>
    <xf numFmtId="0" fontId="8" fillId="3" borderId="11" xfId="7" applyFont="1" applyBorder="1" applyAlignment="1">
      <alignment horizontal="center" vertical="center" wrapText="1"/>
    </xf>
    <xf numFmtId="0" fontId="8" fillId="3" borderId="11" xfId="7" applyBorder="1" applyAlignment="1">
      <alignment horizontal="center" vertical="center" wrapText="1"/>
    </xf>
    <xf numFmtId="0" fontId="7" fillId="10" borderId="10" xfId="0" applyFont="1" applyFill="1" applyBorder="1" applyAlignment="1">
      <alignment horizontal="center" vertical="center"/>
    </xf>
    <xf numFmtId="0" fontId="7" fillId="10" borderId="14" xfId="0" applyFont="1" applyFill="1" applyBorder="1" applyAlignment="1">
      <alignment horizontal="center" vertical="center"/>
    </xf>
    <xf numFmtId="0" fontId="8" fillId="3" borderId="18" xfId="7" applyBorder="1" applyAlignment="1">
      <alignment horizontal="center" vertical="center" wrapText="1"/>
    </xf>
    <xf numFmtId="0" fontId="8" fillId="3" borderId="0" xfId="7" applyBorder="1" applyAlignment="1">
      <alignment horizontal="center" vertical="center" wrapText="1"/>
    </xf>
    <xf numFmtId="0" fontId="64" fillId="8" borderId="0" xfId="0" applyFont="1" applyFill="1" applyAlignment="1">
      <alignment horizontal="left" wrapText="1"/>
    </xf>
    <xf numFmtId="0" fontId="8" fillId="3" borderId="9" xfId="7" applyBorder="1" applyAlignment="1">
      <alignment vertical="center" wrapText="1"/>
    </xf>
    <xf numFmtId="0" fontId="8" fillId="3" borderId="12" xfId="7" applyBorder="1" applyAlignment="1">
      <alignment vertical="center" wrapText="1"/>
    </xf>
    <xf numFmtId="0" fontId="8" fillId="3" borderId="11" xfId="7" applyBorder="1" applyAlignment="1">
      <alignment vertical="center" wrapText="1"/>
    </xf>
    <xf numFmtId="0" fontId="0" fillId="0" borderId="12" xfId="0" applyBorder="1" applyAlignment="1">
      <alignment vertical="center" wrapText="1"/>
    </xf>
    <xf numFmtId="0" fontId="8" fillId="3" borderId="12" xfId="7" applyFont="1" applyBorder="1" applyAlignment="1">
      <alignment horizontal="center" vertical="center" wrapText="1"/>
    </xf>
    <xf numFmtId="0" fontId="8" fillId="10" borderId="20" xfId="7" applyFill="1" applyBorder="1" applyAlignment="1">
      <alignment horizontal="center" vertical="center" wrapText="1"/>
    </xf>
    <xf numFmtId="0" fontId="8" fillId="10" borderId="15" xfId="7" applyFill="1" applyBorder="1" applyAlignment="1">
      <alignment horizontal="center" vertical="center" wrapText="1"/>
    </xf>
    <xf numFmtId="0" fontId="8" fillId="10" borderId="8" xfId="7" applyFill="1" applyBorder="1" applyAlignment="1">
      <alignment horizontal="center" vertical="center" wrapText="1"/>
    </xf>
    <xf numFmtId="0" fontId="8" fillId="3" borderId="21" xfId="7" applyBorder="1" applyAlignment="1">
      <alignment horizontal="center" vertical="center" wrapText="1"/>
    </xf>
    <xf numFmtId="0" fontId="8" fillId="3" borderId="37" xfId="7" applyBorder="1" applyAlignment="1">
      <alignment horizontal="center" vertical="center" wrapText="1"/>
    </xf>
    <xf numFmtId="0" fontId="8" fillId="3" borderId="38" xfId="7" applyBorder="1" applyAlignment="1">
      <alignment horizontal="center" vertical="center" wrapText="1"/>
    </xf>
    <xf numFmtId="0" fontId="8" fillId="3" borderId="31" xfId="7" applyBorder="1" applyAlignment="1">
      <alignment horizontal="center" vertical="center"/>
    </xf>
    <xf numFmtId="0" fontId="8" fillId="3" borderId="32" xfId="7" applyBorder="1" applyAlignment="1">
      <alignment horizontal="center" vertical="center"/>
    </xf>
    <xf numFmtId="0" fontId="8" fillId="3" borderId="16" xfId="7" applyBorder="1" applyAlignment="1">
      <alignment horizontal="center" vertical="center"/>
    </xf>
    <xf numFmtId="0" fontId="8" fillId="3" borderId="29" xfId="7" applyBorder="1" applyAlignment="1">
      <alignment horizontal="center" vertical="center"/>
    </xf>
    <xf numFmtId="0" fontId="8" fillId="3" borderId="30" xfId="7" applyBorder="1" applyAlignment="1">
      <alignment horizontal="center" vertical="center" wrapText="1"/>
    </xf>
    <xf numFmtId="0" fontId="8" fillId="3" borderId="33" xfId="7" applyBorder="1" applyAlignment="1">
      <alignment horizontal="center" vertical="center" wrapText="1"/>
    </xf>
    <xf numFmtId="0" fontId="8" fillId="3" borderId="34" xfId="7" applyBorder="1" applyAlignment="1">
      <alignment horizontal="center" vertical="center"/>
    </xf>
    <xf numFmtId="0" fontId="8" fillId="3" borderId="44" xfId="7" applyBorder="1" applyAlignment="1">
      <alignment horizontal="center" vertical="center"/>
    </xf>
    <xf numFmtId="0" fontId="8" fillId="3" borderId="45" xfId="7" applyBorder="1" applyAlignment="1">
      <alignment horizontal="center" vertical="center"/>
    </xf>
    <xf numFmtId="9" fontId="9" fillId="0" borderId="4" xfId="3" applyNumberFormat="1" applyFont="1" applyBorder="1" applyAlignment="1">
      <alignment horizontal="left" vertical="center"/>
    </xf>
    <xf numFmtId="9" fontId="9" fillId="0" borderId="5" xfId="3" applyNumberFormat="1" applyFont="1" applyBorder="1" applyAlignment="1">
      <alignment horizontal="left" vertical="center"/>
    </xf>
    <xf numFmtId="9" fontId="9" fillId="7" borderId="4" xfId="3" applyNumberFormat="1" applyFont="1" applyFill="1" applyBorder="1" applyAlignment="1">
      <alignment horizontal="left" vertical="center"/>
    </xf>
    <xf numFmtId="9" fontId="9" fillId="7" borderId="5" xfId="3" applyNumberFormat="1" applyFont="1" applyFill="1" applyBorder="1" applyAlignment="1">
      <alignment horizontal="left" vertical="center"/>
    </xf>
    <xf numFmtId="0" fontId="8" fillId="4" borderId="9" xfId="8" applyBorder="1" applyAlignment="1">
      <alignment horizontal="left" vertical="center"/>
    </xf>
    <xf numFmtId="0" fontId="8" fillId="4" borderId="11" xfId="8" applyBorder="1" applyAlignment="1">
      <alignment horizontal="left" vertical="center"/>
    </xf>
    <xf numFmtId="0" fontId="8" fillId="4" borderId="12" xfId="8" applyBorder="1" applyAlignment="1">
      <alignment horizontal="left" vertical="center"/>
    </xf>
    <xf numFmtId="9" fontId="9" fillId="0" borderId="4" xfId="3" applyNumberFormat="1" applyFont="1" applyBorder="1" applyAlignment="1">
      <alignment vertical="center" wrapText="1"/>
    </xf>
    <xf numFmtId="9" fontId="9" fillId="0" borderId="5" xfId="3" applyNumberFormat="1" applyFont="1" applyBorder="1" applyAlignment="1">
      <alignment vertical="center" wrapText="1"/>
    </xf>
    <xf numFmtId="9" fontId="9" fillId="0" borderId="6" xfId="3" applyNumberFormat="1" applyFont="1" applyBorder="1" applyAlignment="1">
      <alignment vertical="center" wrapText="1"/>
    </xf>
    <xf numFmtId="9" fontId="9" fillId="7" borderId="4" xfId="3" applyNumberFormat="1" applyFont="1" applyFill="1" applyBorder="1" applyAlignment="1">
      <alignment vertical="center" wrapText="1"/>
    </xf>
    <xf numFmtId="9" fontId="9" fillId="7" borderId="5" xfId="3" applyNumberFormat="1" applyFont="1" applyFill="1" applyBorder="1" applyAlignment="1">
      <alignment vertical="center" wrapText="1"/>
    </xf>
    <xf numFmtId="9" fontId="9" fillId="7" borderId="6" xfId="3" applyNumberFormat="1" applyFont="1" applyFill="1" applyBorder="1" applyAlignment="1">
      <alignment vertical="center" wrapText="1"/>
    </xf>
    <xf numFmtId="9" fontId="9" fillId="0" borderId="20" xfId="3" applyNumberFormat="1" applyFont="1" applyBorder="1" applyAlignment="1">
      <alignment horizontal="left" vertical="center" wrapText="1"/>
    </xf>
    <xf numFmtId="9" fontId="9" fillId="0" borderId="15" xfId="3" applyNumberFormat="1" applyFont="1" applyBorder="1" applyAlignment="1">
      <alignment horizontal="left" vertical="center" wrapText="1"/>
    </xf>
    <xf numFmtId="9" fontId="9" fillId="0" borderId="8" xfId="3" applyNumberFormat="1" applyFont="1" applyBorder="1" applyAlignment="1">
      <alignment horizontal="left" vertical="center" wrapText="1"/>
    </xf>
    <xf numFmtId="9" fontId="9" fillId="0" borderId="18" xfId="3" applyNumberFormat="1" applyFont="1" applyBorder="1" applyAlignment="1">
      <alignment horizontal="left" vertical="center" wrapText="1"/>
    </xf>
    <xf numFmtId="9" fontId="9" fillId="0" borderId="0" xfId="3" applyNumberFormat="1" applyFont="1" applyBorder="1" applyAlignment="1">
      <alignment horizontal="left" vertical="center" wrapText="1"/>
    </xf>
    <xf numFmtId="9" fontId="9" fillId="0" borderId="10" xfId="3" applyNumberFormat="1" applyFont="1" applyBorder="1" applyAlignment="1">
      <alignment horizontal="left" vertical="center" wrapText="1"/>
    </xf>
    <xf numFmtId="9" fontId="9" fillId="0" borderId="21" xfId="3" applyNumberFormat="1" applyFont="1" applyBorder="1" applyAlignment="1">
      <alignment horizontal="left" vertical="center" wrapText="1"/>
    </xf>
    <xf numFmtId="9" fontId="9" fillId="0" borderId="13" xfId="3" applyNumberFormat="1" applyFont="1" applyBorder="1" applyAlignment="1">
      <alignment horizontal="left" vertical="center" wrapText="1"/>
    </xf>
    <xf numFmtId="9" fontId="9" fillId="0" borderId="14" xfId="3" applyNumberFormat="1" applyFont="1" applyBorder="1" applyAlignment="1">
      <alignment horizontal="left" vertical="center" wrapText="1"/>
    </xf>
    <xf numFmtId="9" fontId="9" fillId="7" borderId="20" xfId="3" applyNumberFormat="1" applyFont="1" applyFill="1" applyBorder="1" applyAlignment="1">
      <alignment horizontal="left" vertical="center" wrapText="1"/>
    </xf>
    <xf numFmtId="9" fontId="9" fillId="7" borderId="15" xfId="3" applyNumberFormat="1" applyFont="1" applyFill="1" applyBorder="1" applyAlignment="1">
      <alignment horizontal="left" vertical="center" wrapText="1"/>
    </xf>
    <xf numFmtId="9" fontId="9" fillId="7" borderId="8" xfId="3" applyNumberFormat="1" applyFont="1" applyFill="1" applyBorder="1" applyAlignment="1">
      <alignment horizontal="left" vertical="center" wrapText="1"/>
    </xf>
    <xf numFmtId="9" fontId="9" fillId="7" borderId="18" xfId="3" applyNumberFormat="1" applyFont="1" applyFill="1" applyBorder="1" applyAlignment="1">
      <alignment horizontal="left" vertical="center" wrapText="1"/>
    </xf>
    <xf numFmtId="9" fontId="9" fillId="7" borderId="0" xfId="3" applyNumberFormat="1" applyFont="1" applyFill="1" applyBorder="1" applyAlignment="1">
      <alignment horizontal="left" vertical="center" wrapText="1"/>
    </xf>
    <xf numFmtId="9" fontId="9" fillId="7" borderId="10" xfId="3" applyNumberFormat="1" applyFont="1" applyFill="1" applyBorder="1" applyAlignment="1">
      <alignment horizontal="left" vertical="center" wrapText="1"/>
    </xf>
    <xf numFmtId="9" fontId="9" fillId="7" borderId="21" xfId="3" applyNumberFormat="1" applyFont="1" applyFill="1" applyBorder="1" applyAlignment="1">
      <alignment horizontal="left" vertical="center" wrapText="1"/>
    </xf>
    <xf numFmtId="9" fontId="9" fillId="7" borderId="13" xfId="3" applyNumberFormat="1" applyFont="1" applyFill="1" applyBorder="1" applyAlignment="1">
      <alignment horizontal="left" vertical="center" wrapText="1"/>
    </xf>
    <xf numFmtId="9" fontId="9" fillId="7" borderId="14" xfId="3" applyNumberFormat="1" applyFont="1" applyFill="1" applyBorder="1" applyAlignment="1">
      <alignment horizontal="left" vertical="center" wrapText="1"/>
    </xf>
    <xf numFmtId="9" fontId="9" fillId="7" borderId="20" xfId="3" applyNumberFormat="1" applyFont="1" applyFill="1" applyBorder="1" applyAlignment="1">
      <alignment horizontal="left" vertical="center"/>
    </xf>
    <xf numFmtId="9" fontId="9" fillId="7" borderId="8" xfId="3" applyNumberFormat="1" applyFont="1" applyFill="1" applyBorder="1" applyAlignment="1">
      <alignment horizontal="left" vertical="center"/>
    </xf>
    <xf numFmtId="9" fontId="9" fillId="7" borderId="21" xfId="3" applyNumberFormat="1" applyFont="1" applyFill="1" applyBorder="1" applyAlignment="1">
      <alignment horizontal="left" vertical="center"/>
    </xf>
    <xf numFmtId="9" fontId="9" fillId="7" borderId="14" xfId="3" applyNumberFormat="1" applyFont="1" applyFill="1" applyBorder="1" applyAlignment="1">
      <alignment horizontal="left" vertical="center"/>
    </xf>
    <xf numFmtId="9" fontId="9" fillId="0" borderId="4" xfId="3" applyNumberFormat="1" applyFont="1" applyBorder="1" applyAlignment="1">
      <alignment horizontal="left" vertical="center" wrapText="1"/>
    </xf>
    <xf numFmtId="9" fontId="9" fillId="0" borderId="5" xfId="3" applyNumberFormat="1" applyFont="1" applyBorder="1" applyAlignment="1">
      <alignment horizontal="left" vertical="center" wrapText="1"/>
    </xf>
    <xf numFmtId="9" fontId="9" fillId="0" borderId="6" xfId="3" applyNumberFormat="1" applyFont="1" applyBorder="1" applyAlignment="1">
      <alignment horizontal="left" vertical="center" wrapText="1"/>
    </xf>
    <xf numFmtId="9" fontId="9" fillId="7" borderId="4" xfId="3" applyNumberFormat="1" applyFont="1" applyFill="1" applyBorder="1" applyAlignment="1">
      <alignment vertical="center"/>
    </xf>
    <xf numFmtId="9" fontId="9" fillId="7" borderId="5" xfId="3" applyNumberFormat="1" applyFont="1" applyFill="1" applyBorder="1" applyAlignment="1">
      <alignment vertical="center"/>
    </xf>
    <xf numFmtId="0" fontId="13" fillId="5" borderId="0" xfId="0" applyFont="1" applyFill="1" applyAlignment="1">
      <alignment wrapText="1"/>
    </xf>
    <xf numFmtId="0" fontId="33" fillId="5" borderId="0" xfId="0" applyFont="1" applyFill="1" applyAlignment="1">
      <alignment horizontal="left" vertical="top" wrapText="1"/>
    </xf>
    <xf numFmtId="0" fontId="31" fillId="5" borderId="0" xfId="0" applyFont="1" applyFill="1" applyAlignment="1">
      <alignment horizontal="left" vertical="top" wrapText="1"/>
    </xf>
    <xf numFmtId="0" fontId="0" fillId="0" borderId="12" xfId="0" applyBorder="1" applyAlignment="1">
      <alignment horizontal="center" vertical="center" wrapText="1"/>
    </xf>
    <xf numFmtId="0" fontId="8" fillId="3" borderId="13" xfId="7" applyBorder="1" applyAlignment="1">
      <alignment horizontal="center" vertical="center" wrapText="1"/>
    </xf>
    <xf numFmtId="0" fontId="8" fillId="3" borderId="14" xfId="7" applyBorder="1" applyAlignment="1">
      <alignment horizontal="center" vertical="center" wrapText="1"/>
    </xf>
    <xf numFmtId="0" fontId="8" fillId="4" borderId="4" xfId="8" applyBorder="1" applyAlignment="1">
      <alignment horizontal="left" wrapText="1"/>
    </xf>
    <xf numFmtId="0" fontId="0" fillId="0" borderId="6" xfId="0" applyBorder="1" applyAlignment="1">
      <alignment horizontal="left" wrapText="1"/>
    </xf>
    <xf numFmtId="173" fontId="13" fillId="5" borderId="0" xfId="0" applyNumberFormat="1" applyFont="1" applyFill="1" applyAlignment="1">
      <alignment horizontal="left" wrapText="1"/>
    </xf>
    <xf numFmtId="173" fontId="13" fillId="5" borderId="0" xfId="0" applyNumberFormat="1" applyFont="1" applyFill="1" applyAlignment="1">
      <alignment horizontal="left" vertical="top" wrapText="1"/>
    </xf>
    <xf numFmtId="0" fontId="0" fillId="0" borderId="0" xfId="0" applyAlignment="1"/>
    <xf numFmtId="0" fontId="0" fillId="5" borderId="1" xfId="0" applyFill="1" applyBorder="1" applyAlignment="1"/>
    <xf numFmtId="0" fontId="13" fillId="5" borderId="15" xfId="0" applyFont="1" applyFill="1" applyBorder="1" applyAlignment="1">
      <alignment horizontal="left" vertical="top" wrapText="1"/>
    </xf>
    <xf numFmtId="0" fontId="53" fillId="5" borderId="0" xfId="20" applyFont="1" applyFill="1" applyAlignment="1">
      <alignment horizontal="left" vertical="top" wrapText="1"/>
    </xf>
    <xf numFmtId="164" fontId="9" fillId="7" borderId="4" xfId="10" quotePrefix="1" applyBorder="1" applyAlignment="1">
      <alignment horizontal="center"/>
    </xf>
    <xf numFmtId="164" fontId="9" fillId="7" borderId="5" xfId="10" quotePrefix="1" applyBorder="1" applyAlignment="1">
      <alignment horizontal="center"/>
    </xf>
    <xf numFmtId="164" fontId="9" fillId="7" borderId="6" xfId="10" quotePrefix="1" applyBorder="1" applyAlignment="1">
      <alignment horizontal="center"/>
    </xf>
    <xf numFmtId="1" fontId="9" fillId="7" borderId="4" xfId="10" quotePrefix="1" applyNumberFormat="1" applyBorder="1" applyAlignment="1">
      <alignment horizontal="center"/>
    </xf>
    <xf numFmtId="1" fontId="9" fillId="7" borderId="5" xfId="10" quotePrefix="1" applyNumberFormat="1" applyBorder="1" applyAlignment="1">
      <alignment horizontal="center"/>
    </xf>
    <xf numFmtId="1" fontId="9" fillId="7" borderId="6" xfId="10" quotePrefix="1" applyNumberFormat="1" applyBorder="1" applyAlignment="1">
      <alignment horizontal="center"/>
    </xf>
    <xf numFmtId="164" fontId="9" fillId="0" borderId="4" xfId="9" quotePrefix="1" applyBorder="1" applyAlignment="1">
      <alignment horizontal="center"/>
    </xf>
    <xf numFmtId="164" fontId="9" fillId="0" borderId="5" xfId="9" quotePrefix="1" applyBorder="1" applyAlignment="1">
      <alignment horizontal="center"/>
    </xf>
    <xf numFmtId="1" fontId="9" fillId="0" borderId="5" xfId="9" quotePrefix="1" applyNumberFormat="1" applyBorder="1" applyAlignment="1">
      <alignment horizontal="center"/>
    </xf>
    <xf numFmtId="1" fontId="9" fillId="0" borderId="6" xfId="9" quotePrefix="1" applyNumberFormat="1" applyBorder="1" applyAlignment="1">
      <alignment horizontal="center"/>
    </xf>
    <xf numFmtId="1" fontId="9" fillId="0" borderId="4" xfId="9" quotePrefix="1" applyNumberFormat="1" applyBorder="1" applyAlignment="1">
      <alignment horizontal="center" vertical="center"/>
    </xf>
    <xf numFmtId="1" fontId="9" fillId="0" borderId="5" xfId="9" quotePrefix="1" applyNumberFormat="1" applyBorder="1" applyAlignment="1">
      <alignment horizontal="center" vertical="center"/>
    </xf>
    <xf numFmtId="0" fontId="6" fillId="5" borderId="0" xfId="0" applyFont="1" applyFill="1" applyAlignment="1">
      <alignment horizontal="center" wrapText="1"/>
    </xf>
    <xf numFmtId="0" fontId="7" fillId="3" borderId="9" xfId="18" applyBorder="1" applyAlignment="1">
      <alignment horizontal="center" vertical="center" wrapText="1"/>
    </xf>
    <xf numFmtId="0" fontId="7" fillId="3" borderId="12" xfId="18" applyBorder="1" applyAlignment="1">
      <alignment horizontal="center" vertical="center" wrapText="1"/>
    </xf>
    <xf numFmtId="0" fontId="7" fillId="3" borderId="4" xfId="18" applyBorder="1" applyAlignment="1">
      <alignment horizontal="center" vertical="center" wrapText="1"/>
    </xf>
    <xf numFmtId="0" fontId="7" fillId="3" borderId="5" xfId="18" applyBorder="1" applyAlignment="1">
      <alignment horizontal="center" vertical="center" wrapText="1"/>
    </xf>
    <xf numFmtId="0" fontId="7" fillId="3" borderId="6" xfId="18" applyBorder="1" applyAlignment="1">
      <alignment horizontal="center" vertical="center" wrapText="1"/>
    </xf>
    <xf numFmtId="164" fontId="9" fillId="0" borderId="6" xfId="9" quotePrefix="1" applyBorder="1" applyAlignment="1">
      <alignment horizontal="center"/>
    </xf>
    <xf numFmtId="0" fontId="33" fillId="5" borderId="0" xfId="12" applyFont="1" applyAlignment="1">
      <alignment horizontal="left" wrapText="1"/>
    </xf>
  </cellXfs>
  <cellStyles count="22">
    <cellStyle name="Accent1" xfId="7" builtinId="29"/>
    <cellStyle name="Accent1 2" xfId="18"/>
    <cellStyle name="Accent2" xfId="8" builtinId="33"/>
    <cellStyle name="Accent2 2" xfId="19"/>
    <cellStyle name="CellNum" xfId="9"/>
    <cellStyle name="CellNumalt" xfId="10"/>
    <cellStyle name="Comma" xfId="1" builtinId="3"/>
    <cellStyle name="Currency" xfId="2" builtinId="4"/>
    <cellStyle name="Explanatory Text" xfId="15" builtinId="53"/>
    <cellStyle name="Footnote" xfId="20"/>
    <cellStyle name="Heading 1" xfId="4" builtinId="16"/>
    <cellStyle name="Heading 2" xfId="5" builtinId="17"/>
    <cellStyle name="Heading 3" xfId="6" builtinId="18"/>
    <cellStyle name="Hyperlink" xfId="11" builtinId="8"/>
    <cellStyle name="Hyperlink 2" xfId="14"/>
    <cellStyle name="Hyperlink 3" xfId="16"/>
    <cellStyle name="Hyperlink 3 2" xfId="17"/>
    <cellStyle name="Normal" xfId="0" builtinId="0"/>
    <cellStyle name="Notes" xfId="13"/>
    <cellStyle name="Percent" xfId="3" builtinId="5"/>
    <cellStyle name="Subtitle" xfId="12"/>
    <cellStyle name="TableTitle" xfId="21"/>
  </cellStyles>
  <dxfs count="0"/>
  <tableStyles count="0" defaultTableStyle="TableStyleMedium2" defaultPivotStyle="PivotStyleLight16"/>
  <colors>
    <mruColors>
      <color rgb="FFE9E7E2"/>
      <color rgb="FFFFFFFF"/>
      <color rgb="FF0064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s>
</file>

<file path=xl/charts/_rels/chart5.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AU"/>
              <a:t>Net</a:t>
            </a:r>
            <a:r>
              <a:rPr lang="en-AU" baseline="0"/>
              <a:t> Residential Charge/Discharge</a:t>
            </a:r>
            <a:endParaRPr lang="en-AU"/>
          </a:p>
        </c:rich>
      </c:tx>
      <c:overlay val="0"/>
    </c:title>
    <c:autoTitleDeleted val="0"/>
    <c:pivotFmts>
      <c:pivotFmt>
        <c:idx val="0"/>
        <c:spPr>
          <a:solidFill>
            <a:schemeClr val="accent1"/>
          </a:solidFill>
          <a:ln w="28575" cap="rnd">
            <a:solidFill>
              <a:schemeClr val="accent2"/>
            </a:solidFill>
            <a:round/>
          </a:ln>
          <a:effectLst/>
        </c:spPr>
        <c:marker>
          <c:symbol val="none"/>
        </c:marker>
      </c:pivotFmt>
      <c:pivotFmt>
        <c:idx val="1"/>
        <c:spPr>
          <a:solidFill>
            <a:schemeClr val="accent1"/>
          </a:solidFill>
          <a:ln w="28575" cap="rnd">
            <a:solidFill>
              <a:schemeClr val="tx2"/>
            </a:solidFill>
            <a:round/>
          </a:ln>
          <a:effectLst/>
        </c:spPr>
        <c:marker>
          <c:symbol val="none"/>
        </c:marker>
      </c:pivotFmt>
      <c:pivotFmt>
        <c:idx val="2"/>
        <c:spPr>
          <a:solidFill>
            <a:schemeClr val="accent1"/>
          </a:solidFill>
          <a:ln w="28575" cap="rnd">
            <a:solidFill>
              <a:schemeClr val="accent1"/>
            </a:solidFill>
            <a:round/>
          </a:ln>
          <a:effectLst/>
        </c:spPr>
        <c:marker>
          <c:symbol val="none"/>
        </c:marker>
      </c:pivotFmt>
      <c:pivotFmt>
        <c:idx val="3"/>
        <c:spPr>
          <a:solidFill>
            <a:schemeClr val="accent1"/>
          </a:solidFill>
          <a:ln w="28575" cap="rnd">
            <a:solidFill>
              <a:schemeClr val="accent3"/>
            </a:solidFill>
            <a:round/>
          </a:ln>
          <a:effectLst/>
        </c:spPr>
        <c:marker>
          <c:symbol val="none"/>
        </c:marker>
      </c:pivotFmt>
      <c:pivotFmt>
        <c:idx val="4"/>
        <c:spPr>
          <a:solidFill>
            <a:schemeClr val="accent1"/>
          </a:solidFill>
          <a:ln w="28575" cap="rnd">
            <a:solidFill>
              <a:schemeClr val="bg2"/>
            </a:solidFill>
            <a:round/>
          </a:ln>
          <a:effectLst/>
        </c:spPr>
        <c:marker>
          <c:symbol val="none"/>
        </c:marker>
      </c:pivotFmt>
      <c:pivotFmt>
        <c:idx val="5"/>
        <c:spPr>
          <a:solidFill>
            <a:schemeClr val="accent1"/>
          </a:solidFill>
          <a:ln w="28575" cap="rnd">
            <a:solidFill>
              <a:schemeClr val="accent2"/>
            </a:solidFill>
            <a:round/>
          </a:ln>
          <a:effectLst/>
        </c:spPr>
        <c:marker>
          <c:symbol val="none"/>
        </c:marker>
      </c:pivotFmt>
      <c:pivotFmt>
        <c:idx val="6"/>
        <c:spPr>
          <a:solidFill>
            <a:schemeClr val="accent1"/>
          </a:solidFill>
          <a:ln w="28575" cap="rnd">
            <a:solidFill>
              <a:schemeClr val="tx2"/>
            </a:solidFill>
            <a:round/>
          </a:ln>
          <a:effectLst/>
        </c:spPr>
        <c:marker>
          <c:symbol val="none"/>
        </c:marker>
      </c:pivotFmt>
      <c:pivotFmt>
        <c:idx val="7"/>
        <c:spPr>
          <a:solidFill>
            <a:schemeClr val="accent1"/>
          </a:solidFill>
          <a:ln w="28575" cap="rnd">
            <a:solidFill>
              <a:schemeClr val="accent1"/>
            </a:solidFill>
            <a:round/>
          </a:ln>
          <a:effectLst/>
        </c:spPr>
        <c:marker>
          <c:symbol val="none"/>
        </c:marker>
      </c:pivotFmt>
      <c:pivotFmt>
        <c:idx val="8"/>
        <c:spPr>
          <a:solidFill>
            <a:schemeClr val="accent1"/>
          </a:solidFill>
          <a:ln w="28575" cap="rnd">
            <a:solidFill>
              <a:schemeClr val="accent3"/>
            </a:solidFill>
            <a:round/>
          </a:ln>
          <a:effectLst/>
        </c:spPr>
        <c:marker>
          <c:symbol val="none"/>
        </c:marker>
      </c:pivotFmt>
      <c:pivotFmt>
        <c:idx val="9"/>
        <c:spPr>
          <a:solidFill>
            <a:schemeClr val="accent1"/>
          </a:solidFill>
          <a:ln w="28575" cap="rnd">
            <a:solidFill>
              <a:schemeClr val="bg2"/>
            </a:solidFill>
            <a:round/>
          </a:ln>
          <a:effectLst/>
        </c:spPr>
        <c:marker>
          <c:symbol val="none"/>
        </c:marker>
      </c:pivotFmt>
    </c:pivotFmts>
    <c:plotArea>
      <c:layout/>
      <c:lineChart>
        <c:grouping val="standard"/>
        <c:varyColors val="0"/>
        <c:ser>
          <c:idx val="1"/>
          <c:order val="0"/>
          <c:tx>
            <c:v>Battery</c:v>
          </c:tx>
          <c:spPr>
            <a:ln w="28575" cap="rnd">
              <a:solidFill>
                <a:schemeClr val="accent1"/>
              </a:solidFill>
              <a:round/>
            </a:ln>
            <a:effectLst/>
          </c:spPr>
          <c:marker>
            <c:symbol val="none"/>
          </c:marker>
          <c:cat>
            <c:numRef>
              <c:f>'Embedded Energy Storages'!$C$106:$AW$106</c:f>
              <c:numCache>
                <c:formatCode>h:mm</c:formatCode>
                <c:ptCount val="47"/>
                <c:pt idx="0">
                  <c:v>0</c:v>
                </c:pt>
                <c:pt idx="1">
                  <c:v>2.0833333333333332E-2</c:v>
                </c:pt>
                <c:pt idx="2">
                  <c:v>4.1666666666666699E-2</c:v>
                </c:pt>
                <c:pt idx="3">
                  <c:v>6.25E-2</c:v>
                </c:pt>
                <c:pt idx="4">
                  <c:v>8.3333333333333301E-2</c:v>
                </c:pt>
                <c:pt idx="5">
                  <c:v>0.104166666666667</c:v>
                </c:pt>
                <c:pt idx="6">
                  <c:v>0.125</c:v>
                </c:pt>
                <c:pt idx="7">
                  <c:v>0.14583333333333301</c:v>
                </c:pt>
                <c:pt idx="8">
                  <c:v>0.16666666666666699</c:v>
                </c:pt>
                <c:pt idx="9">
                  <c:v>0.1875</c:v>
                </c:pt>
                <c:pt idx="10">
                  <c:v>0.20833333333333301</c:v>
                </c:pt>
                <c:pt idx="11">
                  <c:v>0.22916666666666699</c:v>
                </c:pt>
                <c:pt idx="12">
                  <c:v>0.25</c:v>
                </c:pt>
                <c:pt idx="13">
                  <c:v>0.27083333333333298</c:v>
                </c:pt>
                <c:pt idx="14">
                  <c:v>0.29166666666666702</c:v>
                </c:pt>
                <c:pt idx="15">
                  <c:v>0.3125</c:v>
                </c:pt>
                <c:pt idx="16">
                  <c:v>0.33333333333333298</c:v>
                </c:pt>
                <c:pt idx="17">
                  <c:v>0.35416666666666702</c:v>
                </c:pt>
                <c:pt idx="18">
                  <c:v>0.375</c:v>
                </c:pt>
                <c:pt idx="19">
                  <c:v>0.39583333333333298</c:v>
                </c:pt>
                <c:pt idx="20">
                  <c:v>0.41666666666666702</c:v>
                </c:pt>
                <c:pt idx="21">
                  <c:v>0.4375</c:v>
                </c:pt>
                <c:pt idx="22">
                  <c:v>0.45833333333333298</c:v>
                </c:pt>
                <c:pt idx="23">
                  <c:v>0.47916666666666702</c:v>
                </c:pt>
                <c:pt idx="24">
                  <c:v>0.5</c:v>
                </c:pt>
                <c:pt idx="25">
                  <c:v>0.52083333333333304</c:v>
                </c:pt>
                <c:pt idx="26">
                  <c:v>0.54166666666666696</c:v>
                </c:pt>
                <c:pt idx="27">
                  <c:v>0.5625</c:v>
                </c:pt>
                <c:pt idx="28">
                  <c:v>0.58333333333333304</c:v>
                </c:pt>
                <c:pt idx="29">
                  <c:v>0.60416666666666696</c:v>
                </c:pt>
                <c:pt idx="30">
                  <c:v>0.625</c:v>
                </c:pt>
                <c:pt idx="31">
                  <c:v>0.64583333333333304</c:v>
                </c:pt>
                <c:pt idx="32">
                  <c:v>0.66666666666666696</c:v>
                </c:pt>
                <c:pt idx="33">
                  <c:v>0.6875</c:v>
                </c:pt>
                <c:pt idx="34">
                  <c:v>0.70833333333333304</c:v>
                </c:pt>
                <c:pt idx="35">
                  <c:v>0.72916666666666696</c:v>
                </c:pt>
                <c:pt idx="36">
                  <c:v>0.75</c:v>
                </c:pt>
                <c:pt idx="37">
                  <c:v>0.77083333333333304</c:v>
                </c:pt>
                <c:pt idx="38">
                  <c:v>0.79166666666666696</c:v>
                </c:pt>
                <c:pt idx="39">
                  <c:v>0.8125</c:v>
                </c:pt>
                <c:pt idx="40">
                  <c:v>0.83333333333333304</c:v>
                </c:pt>
                <c:pt idx="41">
                  <c:v>0.85416666666666696</c:v>
                </c:pt>
                <c:pt idx="42">
                  <c:v>0.875</c:v>
                </c:pt>
                <c:pt idx="43">
                  <c:v>0.89583333333333304</c:v>
                </c:pt>
                <c:pt idx="44">
                  <c:v>0.91666666666666696</c:v>
                </c:pt>
                <c:pt idx="45">
                  <c:v>0.9375</c:v>
                </c:pt>
                <c:pt idx="46">
                  <c:v>0.95833333333333304</c:v>
                </c:pt>
              </c:numCache>
            </c:numRef>
          </c:cat>
          <c:val>
            <c:numRef>
              <c:f>'Embedded Energy Storages'!$C$107:$AX$107</c:f>
              <c:numCache>
                <c:formatCode>_(* #,##0.00_);_(* \(#,##0.00\);_(* "-"??_);_(@_)</c:formatCode>
                <c:ptCount val="48"/>
                <c:pt idx="0">
                  <c:v>-0.122323880821696</c:v>
                </c:pt>
                <c:pt idx="1">
                  <c:v>-0.12202882541849927</c:v>
                </c:pt>
                <c:pt idx="2">
                  <c:v>-0.12236319292385435</c:v>
                </c:pt>
                <c:pt idx="3">
                  <c:v>-0.11965110347867572</c:v>
                </c:pt>
                <c:pt idx="4">
                  <c:v>-0.12016424281099695</c:v>
                </c:pt>
                <c:pt idx="5">
                  <c:v>-0.1186498263338486</c:v>
                </c:pt>
                <c:pt idx="6">
                  <c:v>-0.12442695554163177</c:v>
                </c:pt>
                <c:pt idx="7">
                  <c:v>-0.12527769966421945</c:v>
                </c:pt>
                <c:pt idx="8">
                  <c:v>-0.13413646885633593</c:v>
                </c:pt>
                <c:pt idx="9">
                  <c:v>-0.1438478368340167</c:v>
                </c:pt>
                <c:pt idx="10">
                  <c:v>-0.15668523040480115</c:v>
                </c:pt>
                <c:pt idx="11">
                  <c:v>-0.16837231410470921</c:v>
                </c:pt>
                <c:pt idx="12">
                  <c:v>-0.14404885340776497</c:v>
                </c:pt>
                <c:pt idx="13">
                  <c:v>-5.8907348102139517E-2</c:v>
                </c:pt>
                <c:pt idx="14">
                  <c:v>2.1688307611508705E-2</c:v>
                </c:pt>
                <c:pt idx="15">
                  <c:v>7.5287792776277479E-2</c:v>
                </c:pt>
                <c:pt idx="16">
                  <c:v>9.6664108937158655E-2</c:v>
                </c:pt>
                <c:pt idx="17">
                  <c:v>0.1021993882538097</c:v>
                </c:pt>
                <c:pt idx="18">
                  <c:v>0.11790386889962441</c:v>
                </c:pt>
                <c:pt idx="19">
                  <c:v>0.13299947045907928</c:v>
                </c:pt>
                <c:pt idx="20">
                  <c:v>0.14534502560284832</c:v>
                </c:pt>
                <c:pt idx="21">
                  <c:v>0.15665633912049728</c:v>
                </c:pt>
                <c:pt idx="22">
                  <c:v>0.16129222712750985</c:v>
                </c:pt>
                <c:pt idx="23">
                  <c:v>0.16865836477536436</c:v>
                </c:pt>
                <c:pt idx="24">
                  <c:v>0.17585924236496039</c:v>
                </c:pt>
                <c:pt idx="25">
                  <c:v>0.18176198373899219</c:v>
                </c:pt>
                <c:pt idx="26">
                  <c:v>0.18127280583516645</c:v>
                </c:pt>
                <c:pt idx="27">
                  <c:v>0.17160940587612553</c:v>
                </c:pt>
                <c:pt idx="28">
                  <c:v>0.16173437116394759</c:v>
                </c:pt>
                <c:pt idx="29">
                  <c:v>0.16163952871477699</c:v>
                </c:pt>
                <c:pt idx="30">
                  <c:v>0.14952558689741868</c:v>
                </c:pt>
                <c:pt idx="31">
                  <c:v>0.13955197965794383</c:v>
                </c:pt>
                <c:pt idx="32">
                  <c:v>0.12897902388414428</c:v>
                </c:pt>
                <c:pt idx="33">
                  <c:v>0.11050176298726221</c:v>
                </c:pt>
                <c:pt idx="34">
                  <c:v>8.5467432060122001E-2</c:v>
                </c:pt>
                <c:pt idx="35">
                  <c:v>4.6187026318025952E-2</c:v>
                </c:pt>
                <c:pt idx="36">
                  <c:v>1.234925494113921E-2</c:v>
                </c:pt>
                <c:pt idx="37">
                  <c:v>-3.4490358307706394E-2</c:v>
                </c:pt>
                <c:pt idx="38">
                  <c:v>-0.10166194067726798</c:v>
                </c:pt>
                <c:pt idx="39">
                  <c:v>-0.1029580002114341</c:v>
                </c:pt>
                <c:pt idx="40">
                  <c:v>-0.11182814894054285</c:v>
                </c:pt>
                <c:pt idx="41">
                  <c:v>-0.10820980604166421</c:v>
                </c:pt>
                <c:pt idx="42">
                  <c:v>-9.9774049963218717E-2</c:v>
                </c:pt>
                <c:pt idx="43">
                  <c:v>-0.10241046747094974</c:v>
                </c:pt>
                <c:pt idx="44">
                  <c:v>-0.10142681681989452</c:v>
                </c:pt>
                <c:pt idx="45">
                  <c:v>-0.10583833033871587</c:v>
                </c:pt>
                <c:pt idx="46">
                  <c:v>-0.11103416712164177</c:v>
                </c:pt>
                <c:pt idx="47">
                  <c:v>-0.12143232646488032</c:v>
                </c:pt>
              </c:numCache>
            </c:numRef>
          </c:val>
          <c:smooth val="0"/>
          <c:extLst>
            <c:ext xmlns:c16="http://schemas.microsoft.com/office/drawing/2014/chart" uri="{C3380CC4-5D6E-409C-BE32-E72D297353CC}">
              <c16:uniqueId val="{00000000-F79D-4EAE-B5F7-463A4520B626}"/>
            </c:ext>
          </c:extLst>
        </c:ser>
        <c:ser>
          <c:idx val="0"/>
          <c:order val="1"/>
          <c:tx>
            <c:v>Solar</c:v>
          </c:tx>
          <c:spPr>
            <a:ln w="28575" cap="rnd">
              <a:solidFill>
                <a:schemeClr val="accent4"/>
              </a:solidFill>
              <a:round/>
            </a:ln>
            <a:effectLst/>
          </c:spPr>
          <c:marker>
            <c:symbol val="none"/>
          </c:marker>
          <c:cat>
            <c:numRef>
              <c:f>'Embedded Energy Storages'!$C$106:$AW$106</c:f>
              <c:numCache>
                <c:formatCode>h:mm</c:formatCode>
                <c:ptCount val="47"/>
                <c:pt idx="0">
                  <c:v>0</c:v>
                </c:pt>
                <c:pt idx="1">
                  <c:v>2.0833333333333332E-2</c:v>
                </c:pt>
                <c:pt idx="2">
                  <c:v>4.1666666666666699E-2</c:v>
                </c:pt>
                <c:pt idx="3">
                  <c:v>6.25E-2</c:v>
                </c:pt>
                <c:pt idx="4">
                  <c:v>8.3333333333333301E-2</c:v>
                </c:pt>
                <c:pt idx="5">
                  <c:v>0.104166666666667</c:v>
                </c:pt>
                <c:pt idx="6">
                  <c:v>0.125</c:v>
                </c:pt>
                <c:pt idx="7">
                  <c:v>0.14583333333333301</c:v>
                </c:pt>
                <c:pt idx="8">
                  <c:v>0.16666666666666699</c:v>
                </c:pt>
                <c:pt idx="9">
                  <c:v>0.1875</c:v>
                </c:pt>
                <c:pt idx="10">
                  <c:v>0.20833333333333301</c:v>
                </c:pt>
                <c:pt idx="11">
                  <c:v>0.22916666666666699</c:v>
                </c:pt>
                <c:pt idx="12">
                  <c:v>0.25</c:v>
                </c:pt>
                <c:pt idx="13">
                  <c:v>0.27083333333333298</c:v>
                </c:pt>
                <c:pt idx="14">
                  <c:v>0.29166666666666702</c:v>
                </c:pt>
                <c:pt idx="15">
                  <c:v>0.3125</c:v>
                </c:pt>
                <c:pt idx="16">
                  <c:v>0.33333333333333298</c:v>
                </c:pt>
                <c:pt idx="17">
                  <c:v>0.35416666666666702</c:v>
                </c:pt>
                <c:pt idx="18">
                  <c:v>0.375</c:v>
                </c:pt>
                <c:pt idx="19">
                  <c:v>0.39583333333333298</c:v>
                </c:pt>
                <c:pt idx="20">
                  <c:v>0.41666666666666702</c:v>
                </c:pt>
                <c:pt idx="21">
                  <c:v>0.4375</c:v>
                </c:pt>
                <c:pt idx="22">
                  <c:v>0.45833333333333298</c:v>
                </c:pt>
                <c:pt idx="23">
                  <c:v>0.47916666666666702</c:v>
                </c:pt>
                <c:pt idx="24">
                  <c:v>0.5</c:v>
                </c:pt>
                <c:pt idx="25">
                  <c:v>0.52083333333333304</c:v>
                </c:pt>
                <c:pt idx="26">
                  <c:v>0.54166666666666696</c:v>
                </c:pt>
                <c:pt idx="27">
                  <c:v>0.5625</c:v>
                </c:pt>
                <c:pt idx="28">
                  <c:v>0.58333333333333304</c:v>
                </c:pt>
                <c:pt idx="29">
                  <c:v>0.60416666666666696</c:v>
                </c:pt>
                <c:pt idx="30">
                  <c:v>0.625</c:v>
                </c:pt>
                <c:pt idx="31">
                  <c:v>0.64583333333333304</c:v>
                </c:pt>
                <c:pt idx="32">
                  <c:v>0.66666666666666696</c:v>
                </c:pt>
                <c:pt idx="33">
                  <c:v>0.6875</c:v>
                </c:pt>
                <c:pt idx="34">
                  <c:v>0.70833333333333304</c:v>
                </c:pt>
                <c:pt idx="35">
                  <c:v>0.72916666666666696</c:v>
                </c:pt>
                <c:pt idx="36">
                  <c:v>0.75</c:v>
                </c:pt>
                <c:pt idx="37">
                  <c:v>0.77083333333333304</c:v>
                </c:pt>
                <c:pt idx="38">
                  <c:v>0.79166666666666696</c:v>
                </c:pt>
                <c:pt idx="39">
                  <c:v>0.8125</c:v>
                </c:pt>
                <c:pt idx="40">
                  <c:v>0.83333333333333304</c:v>
                </c:pt>
                <c:pt idx="41">
                  <c:v>0.85416666666666696</c:v>
                </c:pt>
                <c:pt idx="42">
                  <c:v>0.875</c:v>
                </c:pt>
                <c:pt idx="43">
                  <c:v>0.89583333333333304</c:v>
                </c:pt>
                <c:pt idx="44">
                  <c:v>0.91666666666666696</c:v>
                </c:pt>
                <c:pt idx="45">
                  <c:v>0.9375</c:v>
                </c:pt>
                <c:pt idx="46">
                  <c:v>0.95833333333333304</c:v>
                </c:pt>
              </c:numCache>
            </c:numRef>
          </c:cat>
          <c:val>
            <c:numRef>
              <c:f>'Embedded Energy Storages'!$C$108:$AX$108</c:f>
              <c:numCache>
                <c:formatCode>_(* #,##0.00_);_(* \(#,##0.00\);_(* "-"??_);_(@_)</c:formatCode>
                <c:ptCount val="48"/>
                <c:pt idx="0">
                  <c:v>0</c:v>
                </c:pt>
                <c:pt idx="1">
                  <c:v>0</c:v>
                </c:pt>
                <c:pt idx="2">
                  <c:v>0</c:v>
                </c:pt>
                <c:pt idx="3">
                  <c:v>0</c:v>
                </c:pt>
                <c:pt idx="4">
                  <c:v>0</c:v>
                </c:pt>
                <c:pt idx="5">
                  <c:v>0</c:v>
                </c:pt>
                <c:pt idx="6">
                  <c:v>0</c:v>
                </c:pt>
                <c:pt idx="7">
                  <c:v>0</c:v>
                </c:pt>
                <c:pt idx="8">
                  <c:v>0</c:v>
                </c:pt>
                <c:pt idx="9">
                  <c:v>0</c:v>
                </c:pt>
                <c:pt idx="10">
                  <c:v>6.2278978388998022E-5</c:v>
                </c:pt>
                <c:pt idx="11">
                  <c:v>3.192534381139489E-4</c:v>
                </c:pt>
                <c:pt idx="12">
                  <c:v>9.6415268964636543E-3</c:v>
                </c:pt>
                <c:pt idx="13">
                  <c:v>4.8410273285658147E-2</c:v>
                </c:pt>
                <c:pt idx="14">
                  <c:v>0.10329154239194489</c:v>
                </c:pt>
                <c:pt idx="15">
                  <c:v>0.17203408186286834</c:v>
                </c:pt>
                <c:pt idx="16">
                  <c:v>0.24005207187544203</c:v>
                </c:pt>
                <c:pt idx="17">
                  <c:v>0.3023174183550098</c:v>
                </c:pt>
                <c:pt idx="18">
                  <c:v>0.3564476257351672</c:v>
                </c:pt>
                <c:pt idx="19">
                  <c:v>0.40002537290117912</c:v>
                </c:pt>
                <c:pt idx="20">
                  <c:v>0.43937176568860542</c:v>
                </c:pt>
                <c:pt idx="21">
                  <c:v>0.47466536071414572</c:v>
                </c:pt>
                <c:pt idx="22">
                  <c:v>0.49874092107524548</c:v>
                </c:pt>
                <c:pt idx="23">
                  <c:v>0.51563425187524636</c:v>
                </c:pt>
                <c:pt idx="24">
                  <c:v>0.52468596158330072</c:v>
                </c:pt>
                <c:pt idx="25">
                  <c:v>0.52356985509115916</c:v>
                </c:pt>
                <c:pt idx="26">
                  <c:v>0.51491928080216087</c:v>
                </c:pt>
                <c:pt idx="27">
                  <c:v>0.49623004912848717</c:v>
                </c:pt>
                <c:pt idx="28">
                  <c:v>0.47140724501669956</c:v>
                </c:pt>
                <c:pt idx="29">
                  <c:v>0.43771555839882137</c:v>
                </c:pt>
                <c:pt idx="30">
                  <c:v>0.39716317868487233</c:v>
                </c:pt>
                <c:pt idx="31">
                  <c:v>0.35050129025068782</c:v>
                </c:pt>
                <c:pt idx="32">
                  <c:v>0.30063768058821227</c:v>
                </c:pt>
                <c:pt idx="33">
                  <c:v>0.24479544388251484</c:v>
                </c:pt>
                <c:pt idx="34">
                  <c:v>0.18404307038192558</c:v>
                </c:pt>
                <c:pt idx="35">
                  <c:v>0.11938732469744601</c:v>
                </c:pt>
                <c:pt idx="36">
                  <c:v>6.2291128413359528E-2</c:v>
                </c:pt>
                <c:pt idx="37">
                  <c:v>2.3337443127308472E-2</c:v>
                </c:pt>
                <c:pt idx="38">
                  <c:v>5.5333708585461648E-4</c:v>
                </c:pt>
                <c:pt idx="39">
                  <c:v>4.2049515127701335E-5</c:v>
                </c:pt>
                <c:pt idx="40">
                  <c:v>0</c:v>
                </c:pt>
                <c:pt idx="41">
                  <c:v>0</c:v>
                </c:pt>
                <c:pt idx="42">
                  <c:v>0</c:v>
                </c:pt>
                <c:pt idx="43">
                  <c:v>0</c:v>
                </c:pt>
                <c:pt idx="44">
                  <c:v>0</c:v>
                </c:pt>
                <c:pt idx="45">
                  <c:v>0</c:v>
                </c:pt>
                <c:pt idx="46">
                  <c:v>0</c:v>
                </c:pt>
                <c:pt idx="47">
                  <c:v>0</c:v>
                </c:pt>
              </c:numCache>
            </c:numRef>
          </c:val>
          <c:smooth val="0"/>
          <c:extLst>
            <c:ext xmlns:c16="http://schemas.microsoft.com/office/drawing/2014/chart" uri="{C3380CC4-5D6E-409C-BE32-E72D297353CC}">
              <c16:uniqueId val="{00000001-F79D-4EAE-B5F7-463A4520B626}"/>
            </c:ext>
          </c:extLst>
        </c:ser>
        <c:dLbls>
          <c:showLegendKey val="0"/>
          <c:showVal val="0"/>
          <c:showCatName val="0"/>
          <c:showSerName val="0"/>
          <c:showPercent val="0"/>
          <c:showBubbleSize val="0"/>
        </c:dLbls>
        <c:smooth val="0"/>
        <c:axId val="100663504"/>
        <c:axId val="349653400"/>
      </c:lineChart>
      <c:catAx>
        <c:axId val="100663504"/>
        <c:scaling>
          <c:orientation val="minMax"/>
        </c:scaling>
        <c:delete val="0"/>
        <c:axPos val="b"/>
        <c:title>
          <c:tx>
            <c:rich>
              <a:bodyPr rot="0" spcFirstLastPara="1" vertOverflow="ellipsis" vert="horz" wrap="square" anchor="ctr" anchorCtr="1"/>
              <a:lstStyle/>
              <a:p>
                <a:pPr>
                  <a:defRPr sz="8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t>Time of day</a:t>
                </a:r>
              </a:p>
            </c:rich>
          </c:tx>
          <c:overlay val="0"/>
          <c:spPr>
            <a:noFill/>
            <a:ln>
              <a:noFill/>
            </a:ln>
            <a:effectLst/>
          </c:spPr>
        </c:title>
        <c:numFmt formatCode="h:mm" sourceLinked="1"/>
        <c:majorTickMark val="out"/>
        <c:minorTickMark val="none"/>
        <c:tickLblPos val="nextTo"/>
        <c:spPr>
          <a:noFill/>
          <a:ln w="6350" cap="flat" cmpd="sng" algn="ctr">
            <a:solidFill>
              <a:sysClr val="windowText" lastClr="000000"/>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49653400"/>
        <c:crosses val="autoZero"/>
        <c:auto val="1"/>
        <c:lblAlgn val="ctr"/>
        <c:lblOffset val="100"/>
        <c:noMultiLvlLbl val="0"/>
      </c:catAx>
      <c:valAx>
        <c:axId val="34965340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8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t>Output (kW)</a:t>
                </a:r>
              </a:p>
            </c:rich>
          </c:tx>
          <c:overlay val="0"/>
          <c:spPr>
            <a:noFill/>
            <a:ln>
              <a:noFill/>
            </a:ln>
            <a:effectLst/>
          </c:spPr>
        </c:title>
        <c:numFmt formatCode="#,##0.0" sourceLinked="0"/>
        <c:majorTickMark val="out"/>
        <c:minorTickMark val="none"/>
        <c:tickLblPos val="nextTo"/>
        <c:spPr>
          <a:noFill/>
          <a:ln w="6350">
            <a:solidFill>
              <a:sysClr val="windowText" lastClr="000000"/>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00663504"/>
        <c:crosses val="autoZero"/>
        <c:crossBetween val="between"/>
        <c:minorUnit val="0.1"/>
      </c:valAx>
      <c:spPr>
        <a:noFill/>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rgbClr val="F9F9F9"/>
    </a:solidFill>
    <a:ln w="9525" cap="flat" cmpd="sng" algn="ctr">
      <a:noFill/>
      <a:round/>
    </a:ln>
    <a:effectLst/>
  </c:spPr>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AU"/>
              <a:t>Net</a:t>
            </a:r>
            <a:r>
              <a:rPr lang="en-AU" baseline="0"/>
              <a:t> Residential Charge/Discharge</a:t>
            </a:r>
            <a:endParaRPr lang="en-AU"/>
          </a:p>
        </c:rich>
      </c:tx>
      <c:overlay val="0"/>
    </c:title>
    <c:autoTitleDeleted val="0"/>
    <c:pivotFmts>
      <c:pivotFmt>
        <c:idx val="0"/>
        <c:spPr>
          <a:solidFill>
            <a:schemeClr val="accent1"/>
          </a:solidFill>
          <a:ln w="28575" cap="rnd">
            <a:solidFill>
              <a:schemeClr val="accent2"/>
            </a:solidFill>
            <a:round/>
          </a:ln>
          <a:effectLst/>
        </c:spPr>
        <c:marker>
          <c:symbol val="none"/>
        </c:marker>
      </c:pivotFmt>
      <c:pivotFmt>
        <c:idx val="1"/>
        <c:spPr>
          <a:solidFill>
            <a:schemeClr val="accent1"/>
          </a:solidFill>
          <a:ln w="28575" cap="rnd">
            <a:solidFill>
              <a:schemeClr val="tx2"/>
            </a:solidFill>
            <a:round/>
          </a:ln>
          <a:effectLst/>
        </c:spPr>
        <c:marker>
          <c:symbol val="none"/>
        </c:marker>
      </c:pivotFmt>
      <c:pivotFmt>
        <c:idx val="2"/>
        <c:spPr>
          <a:solidFill>
            <a:schemeClr val="accent1"/>
          </a:solidFill>
          <a:ln w="28575" cap="rnd">
            <a:solidFill>
              <a:schemeClr val="accent1"/>
            </a:solidFill>
            <a:round/>
          </a:ln>
          <a:effectLst/>
        </c:spPr>
        <c:marker>
          <c:symbol val="none"/>
        </c:marker>
      </c:pivotFmt>
      <c:pivotFmt>
        <c:idx val="3"/>
        <c:spPr>
          <a:solidFill>
            <a:schemeClr val="accent1"/>
          </a:solidFill>
          <a:ln w="28575" cap="rnd">
            <a:solidFill>
              <a:schemeClr val="accent3"/>
            </a:solidFill>
            <a:round/>
          </a:ln>
          <a:effectLst/>
        </c:spPr>
        <c:marker>
          <c:symbol val="none"/>
        </c:marker>
      </c:pivotFmt>
      <c:pivotFmt>
        <c:idx val="4"/>
        <c:spPr>
          <a:solidFill>
            <a:schemeClr val="accent1"/>
          </a:solidFill>
          <a:ln w="28575" cap="rnd">
            <a:solidFill>
              <a:schemeClr val="bg2"/>
            </a:solidFill>
            <a:round/>
          </a:ln>
          <a:effectLst/>
        </c:spPr>
        <c:marker>
          <c:symbol val="none"/>
        </c:marker>
      </c:pivotFmt>
      <c:pivotFmt>
        <c:idx val="5"/>
        <c:spPr>
          <a:solidFill>
            <a:schemeClr val="accent1"/>
          </a:solidFill>
          <a:ln w="28575" cap="rnd">
            <a:solidFill>
              <a:schemeClr val="accent2"/>
            </a:solidFill>
            <a:round/>
          </a:ln>
          <a:effectLst/>
        </c:spPr>
        <c:marker>
          <c:symbol val="none"/>
        </c:marker>
      </c:pivotFmt>
      <c:pivotFmt>
        <c:idx val="6"/>
        <c:spPr>
          <a:solidFill>
            <a:schemeClr val="accent1"/>
          </a:solidFill>
          <a:ln w="28575" cap="rnd">
            <a:solidFill>
              <a:schemeClr val="tx2"/>
            </a:solidFill>
            <a:round/>
          </a:ln>
          <a:effectLst/>
        </c:spPr>
        <c:marker>
          <c:symbol val="none"/>
        </c:marker>
      </c:pivotFmt>
      <c:pivotFmt>
        <c:idx val="7"/>
        <c:spPr>
          <a:solidFill>
            <a:schemeClr val="accent1"/>
          </a:solidFill>
          <a:ln w="28575" cap="rnd">
            <a:solidFill>
              <a:schemeClr val="accent1"/>
            </a:solidFill>
            <a:round/>
          </a:ln>
          <a:effectLst/>
        </c:spPr>
        <c:marker>
          <c:symbol val="none"/>
        </c:marker>
      </c:pivotFmt>
      <c:pivotFmt>
        <c:idx val="8"/>
        <c:spPr>
          <a:solidFill>
            <a:schemeClr val="accent1"/>
          </a:solidFill>
          <a:ln w="28575" cap="rnd">
            <a:solidFill>
              <a:schemeClr val="accent3"/>
            </a:solidFill>
            <a:round/>
          </a:ln>
          <a:effectLst/>
        </c:spPr>
        <c:marker>
          <c:symbol val="none"/>
        </c:marker>
      </c:pivotFmt>
      <c:pivotFmt>
        <c:idx val="9"/>
        <c:spPr>
          <a:solidFill>
            <a:schemeClr val="accent1"/>
          </a:solidFill>
          <a:ln w="28575" cap="rnd">
            <a:solidFill>
              <a:schemeClr val="bg2"/>
            </a:solidFill>
            <a:round/>
          </a:ln>
          <a:effectLst/>
        </c:spPr>
        <c:marker>
          <c:symbol val="none"/>
        </c:marker>
      </c:pivotFmt>
    </c:pivotFmts>
    <c:plotArea>
      <c:layout/>
      <c:lineChart>
        <c:grouping val="standard"/>
        <c:varyColors val="0"/>
        <c:ser>
          <c:idx val="1"/>
          <c:order val="0"/>
          <c:tx>
            <c:v>Battery</c:v>
          </c:tx>
          <c:spPr>
            <a:ln w="28575" cap="rnd">
              <a:solidFill>
                <a:schemeClr val="accent1"/>
              </a:solidFill>
              <a:round/>
            </a:ln>
            <a:effectLst/>
          </c:spPr>
          <c:marker>
            <c:symbol val="none"/>
          </c:marker>
          <c:cat>
            <c:numRef>
              <c:f>'Embedded Energy Storages'!$C$112:$AW$112</c:f>
              <c:numCache>
                <c:formatCode>h:mm</c:formatCode>
                <c:ptCount val="47"/>
                <c:pt idx="0">
                  <c:v>0</c:v>
                </c:pt>
                <c:pt idx="1">
                  <c:v>2.0833333333333332E-2</c:v>
                </c:pt>
                <c:pt idx="2">
                  <c:v>4.1666666666666699E-2</c:v>
                </c:pt>
                <c:pt idx="3">
                  <c:v>6.25E-2</c:v>
                </c:pt>
                <c:pt idx="4">
                  <c:v>8.3333333333333301E-2</c:v>
                </c:pt>
                <c:pt idx="5">
                  <c:v>0.104166666666667</c:v>
                </c:pt>
                <c:pt idx="6">
                  <c:v>0.125</c:v>
                </c:pt>
                <c:pt idx="7">
                  <c:v>0.14583333333333301</c:v>
                </c:pt>
                <c:pt idx="8">
                  <c:v>0.16666666666666699</c:v>
                </c:pt>
                <c:pt idx="9">
                  <c:v>0.1875</c:v>
                </c:pt>
                <c:pt idx="10">
                  <c:v>0.20833333333333301</c:v>
                </c:pt>
                <c:pt idx="11">
                  <c:v>0.22916666666666699</c:v>
                </c:pt>
                <c:pt idx="12">
                  <c:v>0.25</c:v>
                </c:pt>
                <c:pt idx="13">
                  <c:v>0.27083333333333298</c:v>
                </c:pt>
                <c:pt idx="14">
                  <c:v>0.29166666666666702</c:v>
                </c:pt>
                <c:pt idx="15">
                  <c:v>0.3125</c:v>
                </c:pt>
                <c:pt idx="16">
                  <c:v>0.33333333333333298</c:v>
                </c:pt>
                <c:pt idx="17">
                  <c:v>0.35416666666666702</c:v>
                </c:pt>
                <c:pt idx="18">
                  <c:v>0.375</c:v>
                </c:pt>
                <c:pt idx="19">
                  <c:v>0.39583333333333298</c:v>
                </c:pt>
                <c:pt idx="20">
                  <c:v>0.41666666666666702</c:v>
                </c:pt>
                <c:pt idx="21">
                  <c:v>0.4375</c:v>
                </c:pt>
                <c:pt idx="22">
                  <c:v>0.45833333333333298</c:v>
                </c:pt>
                <c:pt idx="23">
                  <c:v>0.47916666666666702</c:v>
                </c:pt>
                <c:pt idx="24">
                  <c:v>0.5</c:v>
                </c:pt>
                <c:pt idx="25">
                  <c:v>0.52083333333333304</c:v>
                </c:pt>
                <c:pt idx="26">
                  <c:v>0.54166666666666696</c:v>
                </c:pt>
                <c:pt idx="27">
                  <c:v>0.5625</c:v>
                </c:pt>
                <c:pt idx="28">
                  <c:v>0.58333333333333304</c:v>
                </c:pt>
                <c:pt idx="29">
                  <c:v>0.60416666666666696</c:v>
                </c:pt>
                <c:pt idx="30">
                  <c:v>0.625</c:v>
                </c:pt>
                <c:pt idx="31">
                  <c:v>0.64583333333333304</c:v>
                </c:pt>
                <c:pt idx="32">
                  <c:v>0.66666666666666696</c:v>
                </c:pt>
                <c:pt idx="33">
                  <c:v>0.6875</c:v>
                </c:pt>
                <c:pt idx="34">
                  <c:v>0.70833333333333304</c:v>
                </c:pt>
                <c:pt idx="35">
                  <c:v>0.72916666666666696</c:v>
                </c:pt>
                <c:pt idx="36">
                  <c:v>0.75</c:v>
                </c:pt>
                <c:pt idx="37">
                  <c:v>0.77083333333333304</c:v>
                </c:pt>
                <c:pt idx="38">
                  <c:v>0.79166666666666696</c:v>
                </c:pt>
                <c:pt idx="39">
                  <c:v>0.8125</c:v>
                </c:pt>
                <c:pt idx="40">
                  <c:v>0.83333333333333304</c:v>
                </c:pt>
                <c:pt idx="41">
                  <c:v>0.85416666666666696</c:v>
                </c:pt>
                <c:pt idx="42">
                  <c:v>0.875</c:v>
                </c:pt>
                <c:pt idx="43">
                  <c:v>0.89583333333333304</c:v>
                </c:pt>
                <c:pt idx="44">
                  <c:v>0.91666666666666696</c:v>
                </c:pt>
                <c:pt idx="45">
                  <c:v>0.9375</c:v>
                </c:pt>
                <c:pt idx="46">
                  <c:v>0.95833333333333304</c:v>
                </c:pt>
              </c:numCache>
            </c:numRef>
          </c:cat>
          <c:val>
            <c:numRef>
              <c:f>'Embedded Energy Storages'!$C$113:$AX$113</c:f>
              <c:numCache>
                <c:formatCode>_(* #,##0.00_);_(* \(#,##0.00\);_(* "-"??_);_(@_)</c:formatCode>
                <c:ptCount val="48"/>
                <c:pt idx="0">
                  <c:v>-0.11958801797551516</c:v>
                </c:pt>
                <c:pt idx="1">
                  <c:v>-0.10201451479894805</c:v>
                </c:pt>
                <c:pt idx="2">
                  <c:v>-8.3386951982388685E-2</c:v>
                </c:pt>
                <c:pt idx="3">
                  <c:v>-7.7430952878365197E-2</c:v>
                </c:pt>
                <c:pt idx="4">
                  <c:v>-7.5476152072839059E-2</c:v>
                </c:pt>
                <c:pt idx="5">
                  <c:v>-7.1127041819292469E-2</c:v>
                </c:pt>
                <c:pt idx="6">
                  <c:v>-6.8154665915570511E-2</c:v>
                </c:pt>
                <c:pt idx="7">
                  <c:v>-6.4321539517476142E-2</c:v>
                </c:pt>
                <c:pt idx="8">
                  <c:v>-6.4390646421548237E-2</c:v>
                </c:pt>
                <c:pt idx="9">
                  <c:v>-6.3327204920319957E-2</c:v>
                </c:pt>
                <c:pt idx="10">
                  <c:v>-6.5761729914336708E-2</c:v>
                </c:pt>
                <c:pt idx="11">
                  <c:v>-7.0250768191052304E-2</c:v>
                </c:pt>
                <c:pt idx="12">
                  <c:v>-7.4717585886283272E-2</c:v>
                </c:pt>
                <c:pt idx="13">
                  <c:v>-8.1111436593739539E-2</c:v>
                </c:pt>
                <c:pt idx="14">
                  <c:v>-5.8392232658892852E-2</c:v>
                </c:pt>
                <c:pt idx="15">
                  <c:v>2.1887485777023093E-2</c:v>
                </c:pt>
                <c:pt idx="16">
                  <c:v>7.6013456594806267E-2</c:v>
                </c:pt>
                <c:pt idx="17">
                  <c:v>0.12467704236664458</c:v>
                </c:pt>
                <c:pt idx="18">
                  <c:v>0.15643087971360026</c:v>
                </c:pt>
                <c:pt idx="19">
                  <c:v>0.17527478276914782</c:v>
                </c:pt>
                <c:pt idx="20">
                  <c:v>0.20461195320733414</c:v>
                </c:pt>
                <c:pt idx="21">
                  <c:v>0.2298734276429229</c:v>
                </c:pt>
                <c:pt idx="22">
                  <c:v>0.24178755228480814</c:v>
                </c:pt>
                <c:pt idx="23">
                  <c:v>0.24710957617590432</c:v>
                </c:pt>
                <c:pt idx="24">
                  <c:v>0.24618761862258789</c:v>
                </c:pt>
                <c:pt idx="25">
                  <c:v>0.25083509014134342</c:v>
                </c:pt>
                <c:pt idx="26">
                  <c:v>0.24539961348375161</c:v>
                </c:pt>
                <c:pt idx="27">
                  <c:v>0.23881315817713622</c:v>
                </c:pt>
                <c:pt idx="28">
                  <c:v>0.23595524798396419</c:v>
                </c:pt>
                <c:pt idx="29">
                  <c:v>0.21068747406058697</c:v>
                </c:pt>
                <c:pt idx="30">
                  <c:v>0.19719842605056301</c:v>
                </c:pt>
                <c:pt idx="31">
                  <c:v>0.17000884669067592</c:v>
                </c:pt>
                <c:pt idx="32">
                  <c:v>0.1196483825532416</c:v>
                </c:pt>
                <c:pt idx="33">
                  <c:v>4.6012770482083014E-2</c:v>
                </c:pt>
                <c:pt idx="34">
                  <c:v>-4.9774262157690485E-2</c:v>
                </c:pt>
                <c:pt idx="35">
                  <c:v>-0.12150330973344788</c:v>
                </c:pt>
                <c:pt idx="36">
                  <c:v>-0.17329631730264292</c:v>
                </c:pt>
                <c:pt idx="37">
                  <c:v>-0.20246009626961534</c:v>
                </c:pt>
                <c:pt idx="38">
                  <c:v>-0.21169654664600626</c:v>
                </c:pt>
                <c:pt idx="39">
                  <c:v>-0.20836843384671708</c:v>
                </c:pt>
                <c:pt idx="40">
                  <c:v>-0.20112312901000243</c:v>
                </c:pt>
                <c:pt idx="41">
                  <c:v>-0.19076875700722304</c:v>
                </c:pt>
                <c:pt idx="42">
                  <c:v>-0.18289701716560408</c:v>
                </c:pt>
                <c:pt idx="43">
                  <c:v>-0.17820346906910914</c:v>
                </c:pt>
                <c:pt idx="44">
                  <c:v>-0.17295273801728711</c:v>
                </c:pt>
                <c:pt idx="45">
                  <c:v>-0.15709804705683861</c:v>
                </c:pt>
                <c:pt idx="46">
                  <c:v>-0.15029112318226595</c:v>
                </c:pt>
                <c:pt idx="47">
                  <c:v>-0.13321226590394816</c:v>
                </c:pt>
              </c:numCache>
            </c:numRef>
          </c:val>
          <c:smooth val="0"/>
          <c:extLst>
            <c:ext xmlns:c16="http://schemas.microsoft.com/office/drawing/2014/chart" uri="{C3380CC4-5D6E-409C-BE32-E72D297353CC}">
              <c16:uniqueId val="{00000000-E605-43A0-85D0-E9D4809B617A}"/>
            </c:ext>
          </c:extLst>
        </c:ser>
        <c:ser>
          <c:idx val="0"/>
          <c:order val="1"/>
          <c:tx>
            <c:v>Solar</c:v>
          </c:tx>
          <c:spPr>
            <a:ln w="28575" cap="rnd">
              <a:solidFill>
                <a:schemeClr val="accent4"/>
              </a:solidFill>
              <a:round/>
            </a:ln>
            <a:effectLst/>
          </c:spPr>
          <c:marker>
            <c:symbol val="none"/>
          </c:marker>
          <c:cat>
            <c:numRef>
              <c:f>'Embedded Energy Storages'!$C$112:$AW$112</c:f>
              <c:numCache>
                <c:formatCode>h:mm</c:formatCode>
                <c:ptCount val="47"/>
                <c:pt idx="0">
                  <c:v>0</c:v>
                </c:pt>
                <c:pt idx="1">
                  <c:v>2.0833333333333332E-2</c:v>
                </c:pt>
                <c:pt idx="2">
                  <c:v>4.1666666666666699E-2</c:v>
                </c:pt>
                <c:pt idx="3">
                  <c:v>6.25E-2</c:v>
                </c:pt>
                <c:pt idx="4">
                  <c:v>8.3333333333333301E-2</c:v>
                </c:pt>
                <c:pt idx="5">
                  <c:v>0.104166666666667</c:v>
                </c:pt>
                <c:pt idx="6">
                  <c:v>0.125</c:v>
                </c:pt>
                <c:pt idx="7">
                  <c:v>0.14583333333333301</c:v>
                </c:pt>
                <c:pt idx="8">
                  <c:v>0.16666666666666699</c:v>
                </c:pt>
                <c:pt idx="9">
                  <c:v>0.1875</c:v>
                </c:pt>
                <c:pt idx="10">
                  <c:v>0.20833333333333301</c:v>
                </c:pt>
                <c:pt idx="11">
                  <c:v>0.22916666666666699</c:v>
                </c:pt>
                <c:pt idx="12">
                  <c:v>0.25</c:v>
                </c:pt>
                <c:pt idx="13">
                  <c:v>0.27083333333333298</c:v>
                </c:pt>
                <c:pt idx="14">
                  <c:v>0.29166666666666702</c:v>
                </c:pt>
                <c:pt idx="15">
                  <c:v>0.3125</c:v>
                </c:pt>
                <c:pt idx="16">
                  <c:v>0.33333333333333298</c:v>
                </c:pt>
                <c:pt idx="17">
                  <c:v>0.35416666666666702</c:v>
                </c:pt>
                <c:pt idx="18">
                  <c:v>0.375</c:v>
                </c:pt>
                <c:pt idx="19">
                  <c:v>0.39583333333333298</c:v>
                </c:pt>
                <c:pt idx="20">
                  <c:v>0.41666666666666702</c:v>
                </c:pt>
                <c:pt idx="21">
                  <c:v>0.4375</c:v>
                </c:pt>
                <c:pt idx="22">
                  <c:v>0.45833333333333298</c:v>
                </c:pt>
                <c:pt idx="23">
                  <c:v>0.47916666666666702</c:v>
                </c:pt>
                <c:pt idx="24">
                  <c:v>0.5</c:v>
                </c:pt>
                <c:pt idx="25">
                  <c:v>0.52083333333333304</c:v>
                </c:pt>
                <c:pt idx="26">
                  <c:v>0.54166666666666696</c:v>
                </c:pt>
                <c:pt idx="27">
                  <c:v>0.5625</c:v>
                </c:pt>
                <c:pt idx="28">
                  <c:v>0.58333333333333304</c:v>
                </c:pt>
                <c:pt idx="29">
                  <c:v>0.60416666666666696</c:v>
                </c:pt>
                <c:pt idx="30">
                  <c:v>0.625</c:v>
                </c:pt>
                <c:pt idx="31">
                  <c:v>0.64583333333333304</c:v>
                </c:pt>
                <c:pt idx="32">
                  <c:v>0.66666666666666696</c:v>
                </c:pt>
                <c:pt idx="33">
                  <c:v>0.6875</c:v>
                </c:pt>
                <c:pt idx="34">
                  <c:v>0.70833333333333304</c:v>
                </c:pt>
                <c:pt idx="35">
                  <c:v>0.72916666666666696</c:v>
                </c:pt>
                <c:pt idx="36">
                  <c:v>0.75</c:v>
                </c:pt>
                <c:pt idx="37">
                  <c:v>0.77083333333333304</c:v>
                </c:pt>
                <c:pt idx="38">
                  <c:v>0.79166666666666696</c:v>
                </c:pt>
                <c:pt idx="39">
                  <c:v>0.8125</c:v>
                </c:pt>
                <c:pt idx="40">
                  <c:v>0.83333333333333304</c:v>
                </c:pt>
                <c:pt idx="41">
                  <c:v>0.85416666666666696</c:v>
                </c:pt>
                <c:pt idx="42">
                  <c:v>0.875</c:v>
                </c:pt>
                <c:pt idx="43">
                  <c:v>0.89583333333333304</c:v>
                </c:pt>
                <c:pt idx="44">
                  <c:v>0.91666666666666696</c:v>
                </c:pt>
                <c:pt idx="45">
                  <c:v>0.9375</c:v>
                </c:pt>
                <c:pt idx="46">
                  <c:v>0.95833333333333304</c:v>
                </c:pt>
              </c:numCache>
            </c:numRef>
          </c:cat>
          <c:val>
            <c:numRef>
              <c:f>'Embedded Energy Storages'!$C$108:$AX$108</c:f>
              <c:numCache>
                <c:formatCode>_(* #,##0.00_);_(* \(#,##0.00\);_(* "-"??_);_(@_)</c:formatCode>
                <c:ptCount val="48"/>
                <c:pt idx="0">
                  <c:v>0</c:v>
                </c:pt>
                <c:pt idx="1">
                  <c:v>0</c:v>
                </c:pt>
                <c:pt idx="2">
                  <c:v>0</c:v>
                </c:pt>
                <c:pt idx="3">
                  <c:v>0</c:v>
                </c:pt>
                <c:pt idx="4">
                  <c:v>0</c:v>
                </c:pt>
                <c:pt idx="5">
                  <c:v>0</c:v>
                </c:pt>
                <c:pt idx="6">
                  <c:v>0</c:v>
                </c:pt>
                <c:pt idx="7">
                  <c:v>0</c:v>
                </c:pt>
                <c:pt idx="8">
                  <c:v>0</c:v>
                </c:pt>
                <c:pt idx="9">
                  <c:v>0</c:v>
                </c:pt>
                <c:pt idx="10">
                  <c:v>6.2278978388998022E-5</c:v>
                </c:pt>
                <c:pt idx="11">
                  <c:v>3.192534381139489E-4</c:v>
                </c:pt>
                <c:pt idx="12">
                  <c:v>9.6415268964636543E-3</c:v>
                </c:pt>
                <c:pt idx="13">
                  <c:v>4.8410273285658147E-2</c:v>
                </c:pt>
                <c:pt idx="14">
                  <c:v>0.10329154239194489</c:v>
                </c:pt>
                <c:pt idx="15">
                  <c:v>0.17203408186286834</c:v>
                </c:pt>
                <c:pt idx="16">
                  <c:v>0.24005207187544203</c:v>
                </c:pt>
                <c:pt idx="17">
                  <c:v>0.3023174183550098</c:v>
                </c:pt>
                <c:pt idx="18">
                  <c:v>0.3564476257351672</c:v>
                </c:pt>
                <c:pt idx="19">
                  <c:v>0.40002537290117912</c:v>
                </c:pt>
                <c:pt idx="20">
                  <c:v>0.43937176568860542</c:v>
                </c:pt>
                <c:pt idx="21">
                  <c:v>0.47466536071414572</c:v>
                </c:pt>
                <c:pt idx="22">
                  <c:v>0.49874092107524548</c:v>
                </c:pt>
                <c:pt idx="23">
                  <c:v>0.51563425187524636</c:v>
                </c:pt>
                <c:pt idx="24">
                  <c:v>0.52468596158330072</c:v>
                </c:pt>
                <c:pt idx="25">
                  <c:v>0.52356985509115916</c:v>
                </c:pt>
                <c:pt idx="26">
                  <c:v>0.51491928080216087</c:v>
                </c:pt>
                <c:pt idx="27">
                  <c:v>0.49623004912848717</c:v>
                </c:pt>
                <c:pt idx="28">
                  <c:v>0.47140724501669956</c:v>
                </c:pt>
                <c:pt idx="29">
                  <c:v>0.43771555839882137</c:v>
                </c:pt>
                <c:pt idx="30">
                  <c:v>0.39716317868487233</c:v>
                </c:pt>
                <c:pt idx="31">
                  <c:v>0.35050129025068782</c:v>
                </c:pt>
                <c:pt idx="32">
                  <c:v>0.30063768058821227</c:v>
                </c:pt>
                <c:pt idx="33">
                  <c:v>0.24479544388251484</c:v>
                </c:pt>
                <c:pt idx="34">
                  <c:v>0.18404307038192558</c:v>
                </c:pt>
                <c:pt idx="35">
                  <c:v>0.11938732469744601</c:v>
                </c:pt>
                <c:pt idx="36">
                  <c:v>6.2291128413359528E-2</c:v>
                </c:pt>
                <c:pt idx="37">
                  <c:v>2.3337443127308472E-2</c:v>
                </c:pt>
                <c:pt idx="38">
                  <c:v>5.5333708585461648E-4</c:v>
                </c:pt>
                <c:pt idx="39">
                  <c:v>4.2049515127701335E-5</c:v>
                </c:pt>
                <c:pt idx="40">
                  <c:v>0</c:v>
                </c:pt>
                <c:pt idx="41">
                  <c:v>0</c:v>
                </c:pt>
                <c:pt idx="42">
                  <c:v>0</c:v>
                </c:pt>
                <c:pt idx="43">
                  <c:v>0</c:v>
                </c:pt>
                <c:pt idx="44">
                  <c:v>0</c:v>
                </c:pt>
                <c:pt idx="45">
                  <c:v>0</c:v>
                </c:pt>
                <c:pt idx="46">
                  <c:v>0</c:v>
                </c:pt>
                <c:pt idx="47">
                  <c:v>0</c:v>
                </c:pt>
              </c:numCache>
            </c:numRef>
          </c:val>
          <c:smooth val="0"/>
          <c:extLst>
            <c:ext xmlns:c16="http://schemas.microsoft.com/office/drawing/2014/chart" uri="{C3380CC4-5D6E-409C-BE32-E72D297353CC}">
              <c16:uniqueId val="{00000001-E605-43A0-85D0-E9D4809B617A}"/>
            </c:ext>
          </c:extLst>
        </c:ser>
        <c:dLbls>
          <c:showLegendKey val="0"/>
          <c:showVal val="0"/>
          <c:showCatName val="0"/>
          <c:showSerName val="0"/>
          <c:showPercent val="0"/>
          <c:showBubbleSize val="0"/>
        </c:dLbls>
        <c:smooth val="0"/>
        <c:axId val="100663504"/>
        <c:axId val="349653400"/>
      </c:lineChart>
      <c:catAx>
        <c:axId val="100663504"/>
        <c:scaling>
          <c:orientation val="minMax"/>
        </c:scaling>
        <c:delete val="0"/>
        <c:axPos val="b"/>
        <c:title>
          <c:tx>
            <c:rich>
              <a:bodyPr rot="0" spcFirstLastPara="1" vertOverflow="ellipsis" vert="horz" wrap="square" anchor="ctr" anchorCtr="1"/>
              <a:lstStyle/>
              <a:p>
                <a:pPr>
                  <a:defRPr sz="8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t>Time of day</a:t>
                </a:r>
              </a:p>
            </c:rich>
          </c:tx>
          <c:overlay val="0"/>
          <c:spPr>
            <a:noFill/>
            <a:ln>
              <a:noFill/>
            </a:ln>
            <a:effectLst/>
          </c:spPr>
        </c:title>
        <c:numFmt formatCode="h:mm" sourceLinked="1"/>
        <c:majorTickMark val="out"/>
        <c:minorTickMark val="none"/>
        <c:tickLblPos val="nextTo"/>
        <c:spPr>
          <a:noFill/>
          <a:ln w="6350" cap="flat" cmpd="sng" algn="ctr">
            <a:solidFill>
              <a:sysClr val="windowText" lastClr="000000"/>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49653400"/>
        <c:crosses val="autoZero"/>
        <c:auto val="1"/>
        <c:lblAlgn val="ctr"/>
        <c:lblOffset val="100"/>
        <c:noMultiLvlLbl val="0"/>
      </c:catAx>
      <c:valAx>
        <c:axId val="34965340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8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t>Output (kW)</a:t>
                </a:r>
              </a:p>
            </c:rich>
          </c:tx>
          <c:overlay val="0"/>
          <c:spPr>
            <a:noFill/>
            <a:ln>
              <a:noFill/>
            </a:ln>
            <a:effectLst/>
          </c:spPr>
        </c:title>
        <c:numFmt formatCode="#,##0.0" sourceLinked="0"/>
        <c:majorTickMark val="out"/>
        <c:minorTickMark val="none"/>
        <c:tickLblPos val="nextTo"/>
        <c:spPr>
          <a:noFill/>
          <a:ln w="6350">
            <a:solidFill>
              <a:sysClr val="windowText" lastClr="000000"/>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00663504"/>
        <c:crosses val="autoZero"/>
        <c:crossBetween val="between"/>
        <c:majorUnit val="0.1"/>
        <c:minorUnit val="0.1"/>
      </c:valAx>
      <c:spPr>
        <a:noFill/>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rgbClr val="F9F9F9"/>
    </a:solidFill>
    <a:ln w="9525" cap="flat" cmpd="sng" algn="ctr">
      <a:noFill/>
      <a:round/>
    </a:ln>
    <a:effectLst/>
  </c:spPr>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solidFill>
            <a:schemeClr val="accent1"/>
          </a:solidFill>
          <a:ln w="28575" cap="rnd">
            <a:solidFill>
              <a:schemeClr val="accent2"/>
            </a:solidFill>
            <a:round/>
          </a:ln>
          <a:effectLst/>
        </c:spPr>
        <c:marker>
          <c:symbol val="none"/>
        </c:marker>
      </c:pivotFmt>
      <c:pivotFmt>
        <c:idx val="1"/>
        <c:spPr>
          <a:solidFill>
            <a:schemeClr val="accent1"/>
          </a:solidFill>
          <a:ln w="28575" cap="rnd">
            <a:solidFill>
              <a:schemeClr val="tx2"/>
            </a:solidFill>
            <a:round/>
          </a:ln>
          <a:effectLst/>
        </c:spPr>
        <c:marker>
          <c:symbol val="none"/>
        </c:marker>
      </c:pivotFmt>
      <c:pivotFmt>
        <c:idx val="2"/>
        <c:spPr>
          <a:solidFill>
            <a:schemeClr val="accent1"/>
          </a:solidFill>
          <a:ln w="28575" cap="rnd">
            <a:solidFill>
              <a:schemeClr val="accent1"/>
            </a:solidFill>
            <a:round/>
          </a:ln>
          <a:effectLst/>
        </c:spPr>
        <c:marker>
          <c:symbol val="none"/>
        </c:marker>
      </c:pivotFmt>
      <c:pivotFmt>
        <c:idx val="3"/>
        <c:spPr>
          <a:solidFill>
            <a:schemeClr val="accent1"/>
          </a:solidFill>
          <a:ln w="28575" cap="rnd">
            <a:solidFill>
              <a:schemeClr val="accent3"/>
            </a:solidFill>
            <a:round/>
          </a:ln>
          <a:effectLst/>
        </c:spPr>
        <c:marker>
          <c:symbol val="none"/>
        </c:marker>
      </c:pivotFmt>
      <c:pivotFmt>
        <c:idx val="4"/>
        <c:spPr>
          <a:solidFill>
            <a:schemeClr val="accent1"/>
          </a:solidFill>
          <a:ln w="28575" cap="rnd">
            <a:solidFill>
              <a:schemeClr val="bg2"/>
            </a:solidFill>
            <a:round/>
          </a:ln>
          <a:effectLst/>
        </c:spPr>
        <c:marker>
          <c:symbol val="none"/>
        </c:marker>
      </c:pivotFmt>
      <c:pivotFmt>
        <c:idx val="5"/>
        <c:spPr>
          <a:solidFill>
            <a:schemeClr val="accent1"/>
          </a:solidFill>
          <a:ln w="28575" cap="rnd">
            <a:solidFill>
              <a:schemeClr val="accent2"/>
            </a:solidFill>
            <a:round/>
          </a:ln>
          <a:effectLst/>
        </c:spPr>
        <c:marker>
          <c:symbol val="none"/>
        </c:marker>
      </c:pivotFmt>
      <c:pivotFmt>
        <c:idx val="6"/>
        <c:spPr>
          <a:solidFill>
            <a:schemeClr val="accent1"/>
          </a:solidFill>
          <a:ln w="28575" cap="rnd">
            <a:solidFill>
              <a:schemeClr val="tx2"/>
            </a:solidFill>
            <a:round/>
          </a:ln>
          <a:effectLst/>
        </c:spPr>
        <c:marker>
          <c:symbol val="none"/>
        </c:marker>
      </c:pivotFmt>
      <c:pivotFmt>
        <c:idx val="7"/>
        <c:spPr>
          <a:solidFill>
            <a:schemeClr val="accent1"/>
          </a:solidFill>
          <a:ln w="28575" cap="rnd">
            <a:solidFill>
              <a:schemeClr val="accent1"/>
            </a:solidFill>
            <a:round/>
          </a:ln>
          <a:effectLst/>
        </c:spPr>
        <c:marker>
          <c:symbol val="none"/>
        </c:marker>
      </c:pivotFmt>
      <c:pivotFmt>
        <c:idx val="8"/>
        <c:spPr>
          <a:solidFill>
            <a:schemeClr val="accent1"/>
          </a:solidFill>
          <a:ln w="28575" cap="rnd">
            <a:solidFill>
              <a:schemeClr val="accent3"/>
            </a:solidFill>
            <a:round/>
          </a:ln>
          <a:effectLst/>
        </c:spPr>
        <c:marker>
          <c:symbol val="none"/>
        </c:marker>
      </c:pivotFmt>
      <c:pivotFmt>
        <c:idx val="9"/>
        <c:spPr>
          <a:solidFill>
            <a:schemeClr val="accent1"/>
          </a:solidFill>
          <a:ln w="28575" cap="rnd">
            <a:solidFill>
              <a:schemeClr val="bg2"/>
            </a:solidFill>
            <a:round/>
          </a:ln>
          <a:effectLst/>
        </c:spPr>
        <c:marker>
          <c:symbol val="none"/>
        </c:marker>
      </c:pivotFmt>
    </c:pivotFmts>
    <c:plotArea>
      <c:layout/>
      <c:lineChart>
        <c:grouping val="standard"/>
        <c:varyColors val="0"/>
        <c:ser>
          <c:idx val="1"/>
          <c:order val="0"/>
          <c:tx>
            <c:v>Battery</c:v>
          </c:tx>
          <c:spPr>
            <a:ln w="28575" cap="rnd">
              <a:solidFill>
                <a:schemeClr val="accent1"/>
              </a:solidFill>
              <a:round/>
            </a:ln>
            <a:effectLst/>
          </c:spPr>
          <c:marker>
            <c:symbol val="none"/>
          </c:marker>
          <c:cat>
            <c:numRef>
              <c:f>'Embedded Energy Storages'!$C$106:$AX$106</c:f>
              <c:numCache>
                <c:formatCode>h:mm</c:formatCode>
                <c:ptCount val="48"/>
                <c:pt idx="0">
                  <c:v>0</c:v>
                </c:pt>
                <c:pt idx="1">
                  <c:v>2.0833333333333332E-2</c:v>
                </c:pt>
                <c:pt idx="2">
                  <c:v>4.1666666666666699E-2</c:v>
                </c:pt>
                <c:pt idx="3">
                  <c:v>6.25E-2</c:v>
                </c:pt>
                <c:pt idx="4">
                  <c:v>8.3333333333333301E-2</c:v>
                </c:pt>
                <c:pt idx="5">
                  <c:v>0.104166666666667</c:v>
                </c:pt>
                <c:pt idx="6">
                  <c:v>0.125</c:v>
                </c:pt>
                <c:pt idx="7">
                  <c:v>0.14583333333333301</c:v>
                </c:pt>
                <c:pt idx="8">
                  <c:v>0.16666666666666699</c:v>
                </c:pt>
                <c:pt idx="9">
                  <c:v>0.1875</c:v>
                </c:pt>
                <c:pt idx="10">
                  <c:v>0.20833333333333301</c:v>
                </c:pt>
                <c:pt idx="11">
                  <c:v>0.22916666666666699</c:v>
                </c:pt>
                <c:pt idx="12">
                  <c:v>0.25</c:v>
                </c:pt>
                <c:pt idx="13">
                  <c:v>0.27083333333333298</c:v>
                </c:pt>
                <c:pt idx="14">
                  <c:v>0.29166666666666702</c:v>
                </c:pt>
                <c:pt idx="15">
                  <c:v>0.3125</c:v>
                </c:pt>
                <c:pt idx="16">
                  <c:v>0.33333333333333298</c:v>
                </c:pt>
                <c:pt idx="17">
                  <c:v>0.35416666666666702</c:v>
                </c:pt>
                <c:pt idx="18">
                  <c:v>0.375</c:v>
                </c:pt>
                <c:pt idx="19">
                  <c:v>0.39583333333333298</c:v>
                </c:pt>
                <c:pt idx="20">
                  <c:v>0.41666666666666702</c:v>
                </c:pt>
                <c:pt idx="21">
                  <c:v>0.4375</c:v>
                </c:pt>
                <c:pt idx="22">
                  <c:v>0.45833333333333298</c:v>
                </c:pt>
                <c:pt idx="23">
                  <c:v>0.47916666666666702</c:v>
                </c:pt>
                <c:pt idx="24">
                  <c:v>0.5</c:v>
                </c:pt>
                <c:pt idx="25">
                  <c:v>0.52083333333333304</c:v>
                </c:pt>
                <c:pt idx="26">
                  <c:v>0.54166666666666696</c:v>
                </c:pt>
                <c:pt idx="27">
                  <c:v>0.5625</c:v>
                </c:pt>
                <c:pt idx="28">
                  <c:v>0.58333333333333304</c:v>
                </c:pt>
                <c:pt idx="29">
                  <c:v>0.60416666666666696</c:v>
                </c:pt>
                <c:pt idx="30">
                  <c:v>0.625</c:v>
                </c:pt>
                <c:pt idx="31">
                  <c:v>0.64583333333333304</c:v>
                </c:pt>
                <c:pt idx="32">
                  <c:v>0.66666666666666696</c:v>
                </c:pt>
                <c:pt idx="33">
                  <c:v>0.6875</c:v>
                </c:pt>
                <c:pt idx="34">
                  <c:v>0.70833333333333304</c:v>
                </c:pt>
                <c:pt idx="35">
                  <c:v>0.72916666666666696</c:v>
                </c:pt>
                <c:pt idx="36">
                  <c:v>0.75</c:v>
                </c:pt>
                <c:pt idx="37">
                  <c:v>0.77083333333333304</c:v>
                </c:pt>
                <c:pt idx="38">
                  <c:v>0.79166666666666696</c:v>
                </c:pt>
                <c:pt idx="39">
                  <c:v>0.8125</c:v>
                </c:pt>
                <c:pt idx="40">
                  <c:v>0.83333333333333304</c:v>
                </c:pt>
                <c:pt idx="41">
                  <c:v>0.85416666666666696</c:v>
                </c:pt>
                <c:pt idx="42">
                  <c:v>0.875</c:v>
                </c:pt>
                <c:pt idx="43">
                  <c:v>0.89583333333333304</c:v>
                </c:pt>
                <c:pt idx="44">
                  <c:v>0.91666666666666696</c:v>
                </c:pt>
                <c:pt idx="45">
                  <c:v>0.9375</c:v>
                </c:pt>
                <c:pt idx="46">
                  <c:v>0.95833333333333304</c:v>
                </c:pt>
                <c:pt idx="47">
                  <c:v>0.97916666666666696</c:v>
                </c:pt>
              </c:numCache>
            </c:numRef>
          </c:cat>
          <c:val>
            <c:numRef>
              <c:f>'Embedded Energy Storages'!$C$107:$AX$107</c:f>
              <c:numCache>
                <c:formatCode>_(* #,##0.00_);_(* \(#,##0.00\);_(* "-"??_);_(@_)</c:formatCode>
                <c:ptCount val="48"/>
                <c:pt idx="0">
                  <c:v>-0.122323880821696</c:v>
                </c:pt>
                <c:pt idx="1">
                  <c:v>-0.12202882541849927</c:v>
                </c:pt>
                <c:pt idx="2">
                  <c:v>-0.12236319292385435</c:v>
                </c:pt>
                <c:pt idx="3">
                  <c:v>-0.11965110347867572</c:v>
                </c:pt>
                <c:pt idx="4">
                  <c:v>-0.12016424281099695</c:v>
                </c:pt>
                <c:pt idx="5">
                  <c:v>-0.1186498263338486</c:v>
                </c:pt>
                <c:pt idx="6">
                  <c:v>-0.12442695554163177</c:v>
                </c:pt>
                <c:pt idx="7">
                  <c:v>-0.12527769966421945</c:v>
                </c:pt>
                <c:pt idx="8">
                  <c:v>-0.13413646885633593</c:v>
                </c:pt>
                <c:pt idx="9">
                  <c:v>-0.1438478368340167</c:v>
                </c:pt>
                <c:pt idx="10">
                  <c:v>-0.15668523040480115</c:v>
                </c:pt>
                <c:pt idx="11">
                  <c:v>-0.16837231410470921</c:v>
                </c:pt>
                <c:pt idx="12">
                  <c:v>-0.14404885340776497</c:v>
                </c:pt>
                <c:pt idx="13">
                  <c:v>-5.8907348102139517E-2</c:v>
                </c:pt>
                <c:pt idx="14">
                  <c:v>2.1688307611508705E-2</c:v>
                </c:pt>
                <c:pt idx="15">
                  <c:v>7.5287792776277479E-2</c:v>
                </c:pt>
                <c:pt idx="16">
                  <c:v>9.6664108937158655E-2</c:v>
                </c:pt>
                <c:pt idx="17">
                  <c:v>0.1021993882538097</c:v>
                </c:pt>
                <c:pt idx="18">
                  <c:v>0.11790386889962441</c:v>
                </c:pt>
                <c:pt idx="19">
                  <c:v>0.13299947045907928</c:v>
                </c:pt>
                <c:pt idx="20">
                  <c:v>0.14534502560284832</c:v>
                </c:pt>
                <c:pt idx="21">
                  <c:v>0.15665633912049728</c:v>
                </c:pt>
                <c:pt idx="22">
                  <c:v>0.16129222712750985</c:v>
                </c:pt>
                <c:pt idx="23">
                  <c:v>0.16865836477536436</c:v>
                </c:pt>
                <c:pt idx="24">
                  <c:v>0.17585924236496039</c:v>
                </c:pt>
                <c:pt idx="25">
                  <c:v>0.18176198373899219</c:v>
                </c:pt>
                <c:pt idx="26">
                  <c:v>0.18127280583516645</c:v>
                </c:pt>
                <c:pt idx="27">
                  <c:v>0.17160940587612553</c:v>
                </c:pt>
                <c:pt idx="28">
                  <c:v>0.16173437116394759</c:v>
                </c:pt>
                <c:pt idx="29">
                  <c:v>0.16163952871477699</c:v>
                </c:pt>
                <c:pt idx="30">
                  <c:v>0.14952558689741868</c:v>
                </c:pt>
                <c:pt idx="31">
                  <c:v>0.13955197965794383</c:v>
                </c:pt>
                <c:pt idx="32">
                  <c:v>0.12897902388414428</c:v>
                </c:pt>
                <c:pt idx="33">
                  <c:v>0.11050176298726221</c:v>
                </c:pt>
                <c:pt idx="34">
                  <c:v>8.5467432060122001E-2</c:v>
                </c:pt>
                <c:pt idx="35">
                  <c:v>4.6187026318025952E-2</c:v>
                </c:pt>
                <c:pt idx="36">
                  <c:v>1.234925494113921E-2</c:v>
                </c:pt>
                <c:pt idx="37">
                  <c:v>-3.4490358307706394E-2</c:v>
                </c:pt>
                <c:pt idx="38">
                  <c:v>-0.10166194067726798</c:v>
                </c:pt>
                <c:pt idx="39">
                  <c:v>-0.1029580002114341</c:v>
                </c:pt>
                <c:pt idx="40">
                  <c:v>-0.11182814894054285</c:v>
                </c:pt>
                <c:pt idx="41">
                  <c:v>-0.10820980604166421</c:v>
                </c:pt>
                <c:pt idx="42">
                  <c:v>-9.9774049963218717E-2</c:v>
                </c:pt>
                <c:pt idx="43">
                  <c:v>-0.10241046747094974</c:v>
                </c:pt>
                <c:pt idx="44">
                  <c:v>-0.10142681681989452</c:v>
                </c:pt>
                <c:pt idx="45">
                  <c:v>-0.10583833033871587</c:v>
                </c:pt>
                <c:pt idx="46">
                  <c:v>-0.11103416712164177</c:v>
                </c:pt>
                <c:pt idx="47">
                  <c:v>-0.12143232646488032</c:v>
                </c:pt>
              </c:numCache>
            </c:numRef>
          </c:val>
          <c:smooth val="0"/>
          <c:extLst>
            <c:ext xmlns:c16="http://schemas.microsoft.com/office/drawing/2014/chart" uri="{C3380CC4-5D6E-409C-BE32-E72D297353CC}">
              <c16:uniqueId val="{00000000-E88C-4353-A8E0-581011F8A032}"/>
            </c:ext>
          </c:extLst>
        </c:ser>
        <c:ser>
          <c:idx val="0"/>
          <c:order val="1"/>
          <c:tx>
            <c:v>Solar</c:v>
          </c:tx>
          <c:spPr>
            <a:ln w="28575" cap="rnd">
              <a:solidFill>
                <a:schemeClr val="accent4"/>
              </a:solidFill>
              <a:round/>
            </a:ln>
            <a:effectLst/>
          </c:spPr>
          <c:marker>
            <c:symbol val="none"/>
          </c:marker>
          <c:cat>
            <c:numRef>
              <c:f>'Embedded Energy Storages'!$C$106:$AX$106</c:f>
              <c:numCache>
                <c:formatCode>h:mm</c:formatCode>
                <c:ptCount val="48"/>
                <c:pt idx="0">
                  <c:v>0</c:v>
                </c:pt>
                <c:pt idx="1">
                  <c:v>2.0833333333333332E-2</c:v>
                </c:pt>
                <c:pt idx="2">
                  <c:v>4.1666666666666699E-2</c:v>
                </c:pt>
                <c:pt idx="3">
                  <c:v>6.25E-2</c:v>
                </c:pt>
                <c:pt idx="4">
                  <c:v>8.3333333333333301E-2</c:v>
                </c:pt>
                <c:pt idx="5">
                  <c:v>0.104166666666667</c:v>
                </c:pt>
                <c:pt idx="6">
                  <c:v>0.125</c:v>
                </c:pt>
                <c:pt idx="7">
                  <c:v>0.14583333333333301</c:v>
                </c:pt>
                <c:pt idx="8">
                  <c:v>0.16666666666666699</c:v>
                </c:pt>
                <c:pt idx="9">
                  <c:v>0.1875</c:v>
                </c:pt>
                <c:pt idx="10">
                  <c:v>0.20833333333333301</c:v>
                </c:pt>
                <c:pt idx="11">
                  <c:v>0.22916666666666699</c:v>
                </c:pt>
                <c:pt idx="12">
                  <c:v>0.25</c:v>
                </c:pt>
                <c:pt idx="13">
                  <c:v>0.27083333333333298</c:v>
                </c:pt>
                <c:pt idx="14">
                  <c:v>0.29166666666666702</c:v>
                </c:pt>
                <c:pt idx="15">
                  <c:v>0.3125</c:v>
                </c:pt>
                <c:pt idx="16">
                  <c:v>0.33333333333333298</c:v>
                </c:pt>
                <c:pt idx="17">
                  <c:v>0.35416666666666702</c:v>
                </c:pt>
                <c:pt idx="18">
                  <c:v>0.375</c:v>
                </c:pt>
                <c:pt idx="19">
                  <c:v>0.39583333333333298</c:v>
                </c:pt>
                <c:pt idx="20">
                  <c:v>0.41666666666666702</c:v>
                </c:pt>
                <c:pt idx="21">
                  <c:v>0.4375</c:v>
                </c:pt>
                <c:pt idx="22">
                  <c:v>0.45833333333333298</c:v>
                </c:pt>
                <c:pt idx="23">
                  <c:v>0.47916666666666702</c:v>
                </c:pt>
                <c:pt idx="24">
                  <c:v>0.5</c:v>
                </c:pt>
                <c:pt idx="25">
                  <c:v>0.52083333333333304</c:v>
                </c:pt>
                <c:pt idx="26">
                  <c:v>0.54166666666666696</c:v>
                </c:pt>
                <c:pt idx="27">
                  <c:v>0.5625</c:v>
                </c:pt>
                <c:pt idx="28">
                  <c:v>0.58333333333333304</c:v>
                </c:pt>
                <c:pt idx="29">
                  <c:v>0.60416666666666696</c:v>
                </c:pt>
                <c:pt idx="30">
                  <c:v>0.625</c:v>
                </c:pt>
                <c:pt idx="31">
                  <c:v>0.64583333333333304</c:v>
                </c:pt>
                <c:pt idx="32">
                  <c:v>0.66666666666666696</c:v>
                </c:pt>
                <c:pt idx="33">
                  <c:v>0.6875</c:v>
                </c:pt>
                <c:pt idx="34">
                  <c:v>0.70833333333333304</c:v>
                </c:pt>
                <c:pt idx="35">
                  <c:v>0.72916666666666696</c:v>
                </c:pt>
                <c:pt idx="36">
                  <c:v>0.75</c:v>
                </c:pt>
                <c:pt idx="37">
                  <c:v>0.77083333333333304</c:v>
                </c:pt>
                <c:pt idx="38">
                  <c:v>0.79166666666666696</c:v>
                </c:pt>
                <c:pt idx="39">
                  <c:v>0.8125</c:v>
                </c:pt>
                <c:pt idx="40">
                  <c:v>0.83333333333333304</c:v>
                </c:pt>
                <c:pt idx="41">
                  <c:v>0.85416666666666696</c:v>
                </c:pt>
                <c:pt idx="42">
                  <c:v>0.875</c:v>
                </c:pt>
                <c:pt idx="43">
                  <c:v>0.89583333333333304</c:v>
                </c:pt>
                <c:pt idx="44">
                  <c:v>0.91666666666666696</c:v>
                </c:pt>
                <c:pt idx="45">
                  <c:v>0.9375</c:v>
                </c:pt>
                <c:pt idx="46">
                  <c:v>0.95833333333333304</c:v>
                </c:pt>
                <c:pt idx="47">
                  <c:v>0.97916666666666696</c:v>
                </c:pt>
              </c:numCache>
            </c:numRef>
          </c:cat>
          <c:val>
            <c:numRef>
              <c:f>'Embedded Energy Storages'!$C$108:$AX$108</c:f>
              <c:numCache>
                <c:formatCode>_(* #,##0.00_);_(* \(#,##0.00\);_(* "-"??_);_(@_)</c:formatCode>
                <c:ptCount val="48"/>
                <c:pt idx="0">
                  <c:v>0</c:v>
                </c:pt>
                <c:pt idx="1">
                  <c:v>0</c:v>
                </c:pt>
                <c:pt idx="2">
                  <c:v>0</c:v>
                </c:pt>
                <c:pt idx="3">
                  <c:v>0</c:v>
                </c:pt>
                <c:pt idx="4">
                  <c:v>0</c:v>
                </c:pt>
                <c:pt idx="5">
                  <c:v>0</c:v>
                </c:pt>
                <c:pt idx="6">
                  <c:v>0</c:v>
                </c:pt>
                <c:pt idx="7">
                  <c:v>0</c:v>
                </c:pt>
                <c:pt idx="8">
                  <c:v>0</c:v>
                </c:pt>
                <c:pt idx="9">
                  <c:v>0</c:v>
                </c:pt>
                <c:pt idx="10">
                  <c:v>6.2278978388998022E-5</c:v>
                </c:pt>
                <c:pt idx="11">
                  <c:v>3.192534381139489E-4</c:v>
                </c:pt>
                <c:pt idx="12">
                  <c:v>9.6415268964636543E-3</c:v>
                </c:pt>
                <c:pt idx="13">
                  <c:v>4.8410273285658147E-2</c:v>
                </c:pt>
                <c:pt idx="14">
                  <c:v>0.10329154239194489</c:v>
                </c:pt>
                <c:pt idx="15">
                  <c:v>0.17203408186286834</c:v>
                </c:pt>
                <c:pt idx="16">
                  <c:v>0.24005207187544203</c:v>
                </c:pt>
                <c:pt idx="17">
                  <c:v>0.3023174183550098</c:v>
                </c:pt>
                <c:pt idx="18">
                  <c:v>0.3564476257351672</c:v>
                </c:pt>
                <c:pt idx="19">
                  <c:v>0.40002537290117912</c:v>
                </c:pt>
                <c:pt idx="20">
                  <c:v>0.43937176568860542</c:v>
                </c:pt>
                <c:pt idx="21">
                  <c:v>0.47466536071414572</c:v>
                </c:pt>
                <c:pt idx="22">
                  <c:v>0.49874092107524548</c:v>
                </c:pt>
                <c:pt idx="23">
                  <c:v>0.51563425187524636</c:v>
                </c:pt>
                <c:pt idx="24">
                  <c:v>0.52468596158330072</c:v>
                </c:pt>
                <c:pt idx="25">
                  <c:v>0.52356985509115916</c:v>
                </c:pt>
                <c:pt idx="26">
                  <c:v>0.51491928080216087</c:v>
                </c:pt>
                <c:pt idx="27">
                  <c:v>0.49623004912848717</c:v>
                </c:pt>
                <c:pt idx="28">
                  <c:v>0.47140724501669956</c:v>
                </c:pt>
                <c:pt idx="29">
                  <c:v>0.43771555839882137</c:v>
                </c:pt>
                <c:pt idx="30">
                  <c:v>0.39716317868487233</c:v>
                </c:pt>
                <c:pt idx="31">
                  <c:v>0.35050129025068782</c:v>
                </c:pt>
                <c:pt idx="32">
                  <c:v>0.30063768058821227</c:v>
                </c:pt>
                <c:pt idx="33">
                  <c:v>0.24479544388251484</c:v>
                </c:pt>
                <c:pt idx="34">
                  <c:v>0.18404307038192558</c:v>
                </c:pt>
                <c:pt idx="35">
                  <c:v>0.11938732469744601</c:v>
                </c:pt>
                <c:pt idx="36">
                  <c:v>6.2291128413359528E-2</c:v>
                </c:pt>
                <c:pt idx="37">
                  <c:v>2.3337443127308472E-2</c:v>
                </c:pt>
                <c:pt idx="38">
                  <c:v>5.5333708585461648E-4</c:v>
                </c:pt>
                <c:pt idx="39">
                  <c:v>4.2049515127701335E-5</c:v>
                </c:pt>
                <c:pt idx="40">
                  <c:v>0</c:v>
                </c:pt>
                <c:pt idx="41">
                  <c:v>0</c:v>
                </c:pt>
                <c:pt idx="42">
                  <c:v>0</c:v>
                </c:pt>
                <c:pt idx="43">
                  <c:v>0</c:v>
                </c:pt>
                <c:pt idx="44">
                  <c:v>0</c:v>
                </c:pt>
                <c:pt idx="45">
                  <c:v>0</c:v>
                </c:pt>
                <c:pt idx="46">
                  <c:v>0</c:v>
                </c:pt>
                <c:pt idx="47">
                  <c:v>0</c:v>
                </c:pt>
              </c:numCache>
            </c:numRef>
          </c:val>
          <c:smooth val="0"/>
          <c:extLst>
            <c:ext xmlns:c16="http://schemas.microsoft.com/office/drawing/2014/chart" uri="{C3380CC4-5D6E-409C-BE32-E72D297353CC}">
              <c16:uniqueId val="{00000001-E88C-4353-A8E0-581011F8A032}"/>
            </c:ext>
          </c:extLst>
        </c:ser>
        <c:dLbls>
          <c:showLegendKey val="0"/>
          <c:showVal val="0"/>
          <c:showCatName val="0"/>
          <c:showSerName val="0"/>
          <c:showPercent val="0"/>
          <c:showBubbleSize val="0"/>
        </c:dLbls>
        <c:smooth val="0"/>
        <c:axId val="100663504"/>
        <c:axId val="349653400"/>
      </c:lineChart>
      <c:catAx>
        <c:axId val="100663504"/>
        <c:scaling>
          <c:orientation val="minMax"/>
        </c:scaling>
        <c:delete val="0"/>
        <c:axPos val="b"/>
        <c:title>
          <c:tx>
            <c:rich>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Arial" panose="020B0604020202020204" pitchFamily="34" charset="0"/>
                  </a:defRPr>
                </a:pPr>
                <a:r>
                  <a:rPr lang="en-US" sz="900" b="1">
                    <a:latin typeface="+mn-lt"/>
                  </a:rPr>
                  <a:t>Time of day</a:t>
                </a:r>
              </a:p>
            </c:rich>
          </c:tx>
          <c:overlay val="0"/>
          <c:spPr>
            <a:noFill/>
            <a:ln>
              <a:noFill/>
            </a:ln>
            <a:effectLst/>
          </c:spPr>
        </c:title>
        <c:numFmt formatCode="h:mm" sourceLinked="1"/>
        <c:majorTickMark val="out"/>
        <c:minorTickMark val="none"/>
        <c:tickLblPos val="nextTo"/>
        <c:spPr>
          <a:noFill/>
          <a:ln w="6350" cap="flat" cmpd="sng" algn="ctr">
            <a:solidFill>
              <a:sysClr val="windowText" lastClr="000000"/>
            </a:solidFill>
            <a:round/>
          </a:ln>
          <a:effectLst/>
        </c:spPr>
        <c:txPr>
          <a:bodyPr rot="-27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Arial" panose="020B0604020202020204" pitchFamily="34" charset="0"/>
              </a:defRPr>
            </a:pPr>
            <a:endParaRPr lang="en-US"/>
          </a:p>
        </c:txPr>
        <c:crossAx val="349653400"/>
        <c:crosses val="autoZero"/>
        <c:auto val="1"/>
        <c:lblAlgn val="ctr"/>
        <c:lblOffset val="100"/>
        <c:noMultiLvlLbl val="0"/>
      </c:catAx>
      <c:valAx>
        <c:axId val="34965340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Arial" panose="020B0604020202020204" pitchFamily="34" charset="0"/>
                  </a:defRPr>
                </a:pPr>
                <a:r>
                  <a:rPr lang="en-US" sz="900" b="1">
                    <a:latin typeface="+mn-lt"/>
                  </a:rPr>
                  <a:t>Output (kW per kW)</a:t>
                </a:r>
              </a:p>
            </c:rich>
          </c:tx>
          <c:overlay val="0"/>
          <c:spPr>
            <a:noFill/>
            <a:ln>
              <a:noFill/>
            </a:ln>
            <a:effectLst/>
          </c:spPr>
        </c:title>
        <c:numFmt formatCode="#,##0.0" sourceLinked="0"/>
        <c:majorTickMark val="out"/>
        <c:minorTickMark val="none"/>
        <c:tickLblPos val="nextTo"/>
        <c:spPr>
          <a:noFill/>
          <a:ln w="6350">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Arial" panose="020B0604020202020204" pitchFamily="34" charset="0"/>
              </a:defRPr>
            </a:pPr>
            <a:endParaRPr lang="en-US"/>
          </a:p>
        </c:txPr>
        <c:crossAx val="100663504"/>
        <c:crosses val="autoZero"/>
        <c:crossBetween val="between"/>
        <c:minorUnit val="0.1"/>
      </c:valAx>
      <c:spPr>
        <a:noFill/>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Arial" panose="020B0604020202020204" pitchFamily="34" charset="0"/>
            </a:defRPr>
          </a:pPr>
          <a:endParaRPr lang="en-US"/>
        </a:p>
      </c:txPr>
    </c:legend>
    <c:plotVisOnly val="1"/>
    <c:dispBlanksAs val="gap"/>
    <c:showDLblsOverMax val="0"/>
  </c:chart>
  <c:spPr>
    <a:solidFill>
      <a:srgbClr val="F9F9F9"/>
    </a:solidFill>
    <a:ln w="9525" cap="flat" cmpd="sng" algn="ctr">
      <a:noFill/>
      <a:round/>
    </a:ln>
    <a:effectLst/>
  </c:spPr>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AU"/>
              <a:t>Net</a:t>
            </a:r>
            <a:r>
              <a:rPr lang="en-AU" baseline="0"/>
              <a:t> Residential Charge/Discharge</a:t>
            </a:r>
            <a:endParaRPr lang="en-AU"/>
          </a:p>
        </c:rich>
      </c:tx>
      <c:overlay val="0"/>
    </c:title>
    <c:autoTitleDeleted val="0"/>
    <c:pivotFmts>
      <c:pivotFmt>
        <c:idx val="0"/>
        <c:spPr>
          <a:solidFill>
            <a:schemeClr val="accent1"/>
          </a:solidFill>
          <a:ln w="28575" cap="rnd">
            <a:solidFill>
              <a:schemeClr val="accent2"/>
            </a:solidFill>
            <a:round/>
          </a:ln>
          <a:effectLst/>
        </c:spPr>
        <c:marker>
          <c:symbol val="none"/>
        </c:marker>
      </c:pivotFmt>
      <c:pivotFmt>
        <c:idx val="1"/>
        <c:spPr>
          <a:solidFill>
            <a:schemeClr val="accent1"/>
          </a:solidFill>
          <a:ln w="28575" cap="rnd">
            <a:solidFill>
              <a:schemeClr val="tx2"/>
            </a:solidFill>
            <a:round/>
          </a:ln>
          <a:effectLst/>
        </c:spPr>
        <c:marker>
          <c:symbol val="none"/>
        </c:marker>
      </c:pivotFmt>
      <c:pivotFmt>
        <c:idx val="2"/>
        <c:spPr>
          <a:solidFill>
            <a:schemeClr val="accent1"/>
          </a:solidFill>
          <a:ln w="28575" cap="rnd">
            <a:solidFill>
              <a:schemeClr val="accent1"/>
            </a:solidFill>
            <a:round/>
          </a:ln>
          <a:effectLst/>
        </c:spPr>
        <c:marker>
          <c:symbol val="none"/>
        </c:marker>
      </c:pivotFmt>
      <c:pivotFmt>
        <c:idx val="3"/>
        <c:spPr>
          <a:solidFill>
            <a:schemeClr val="accent1"/>
          </a:solidFill>
          <a:ln w="28575" cap="rnd">
            <a:solidFill>
              <a:schemeClr val="accent3"/>
            </a:solidFill>
            <a:round/>
          </a:ln>
          <a:effectLst/>
        </c:spPr>
        <c:marker>
          <c:symbol val="none"/>
        </c:marker>
      </c:pivotFmt>
      <c:pivotFmt>
        <c:idx val="4"/>
        <c:spPr>
          <a:solidFill>
            <a:schemeClr val="accent1"/>
          </a:solidFill>
          <a:ln w="28575" cap="rnd">
            <a:solidFill>
              <a:schemeClr val="bg2"/>
            </a:solidFill>
            <a:round/>
          </a:ln>
          <a:effectLst/>
        </c:spPr>
        <c:marker>
          <c:symbol val="none"/>
        </c:marker>
      </c:pivotFmt>
      <c:pivotFmt>
        <c:idx val="5"/>
        <c:spPr>
          <a:solidFill>
            <a:schemeClr val="accent1"/>
          </a:solidFill>
          <a:ln w="28575" cap="rnd">
            <a:solidFill>
              <a:schemeClr val="accent2"/>
            </a:solidFill>
            <a:round/>
          </a:ln>
          <a:effectLst/>
        </c:spPr>
        <c:marker>
          <c:symbol val="none"/>
        </c:marker>
      </c:pivotFmt>
      <c:pivotFmt>
        <c:idx val="6"/>
        <c:spPr>
          <a:solidFill>
            <a:schemeClr val="accent1"/>
          </a:solidFill>
          <a:ln w="28575" cap="rnd">
            <a:solidFill>
              <a:schemeClr val="tx2"/>
            </a:solidFill>
            <a:round/>
          </a:ln>
          <a:effectLst/>
        </c:spPr>
        <c:marker>
          <c:symbol val="none"/>
        </c:marker>
      </c:pivotFmt>
      <c:pivotFmt>
        <c:idx val="7"/>
        <c:spPr>
          <a:solidFill>
            <a:schemeClr val="accent1"/>
          </a:solidFill>
          <a:ln w="28575" cap="rnd">
            <a:solidFill>
              <a:schemeClr val="accent1"/>
            </a:solidFill>
            <a:round/>
          </a:ln>
          <a:effectLst/>
        </c:spPr>
        <c:marker>
          <c:symbol val="none"/>
        </c:marker>
      </c:pivotFmt>
      <c:pivotFmt>
        <c:idx val="8"/>
        <c:spPr>
          <a:solidFill>
            <a:schemeClr val="accent1"/>
          </a:solidFill>
          <a:ln w="28575" cap="rnd">
            <a:solidFill>
              <a:schemeClr val="accent3"/>
            </a:solidFill>
            <a:round/>
          </a:ln>
          <a:effectLst/>
        </c:spPr>
        <c:marker>
          <c:symbol val="none"/>
        </c:marker>
      </c:pivotFmt>
      <c:pivotFmt>
        <c:idx val="9"/>
        <c:spPr>
          <a:solidFill>
            <a:schemeClr val="accent1"/>
          </a:solidFill>
          <a:ln w="28575" cap="rnd">
            <a:solidFill>
              <a:schemeClr val="bg2"/>
            </a:solidFill>
            <a:round/>
          </a:ln>
          <a:effectLst/>
        </c:spPr>
        <c:marker>
          <c:symbol val="none"/>
        </c:marker>
      </c:pivotFmt>
    </c:pivotFmts>
    <c:plotArea>
      <c:layout/>
      <c:lineChart>
        <c:grouping val="standard"/>
        <c:varyColors val="0"/>
        <c:ser>
          <c:idx val="1"/>
          <c:order val="0"/>
          <c:tx>
            <c:v>Battery</c:v>
          </c:tx>
          <c:spPr>
            <a:ln w="28575" cap="rnd">
              <a:solidFill>
                <a:schemeClr val="accent1"/>
              </a:solidFill>
              <a:round/>
            </a:ln>
            <a:effectLst/>
          </c:spPr>
          <c:marker>
            <c:symbol val="none"/>
          </c:marker>
          <c:cat>
            <c:numRef>
              <c:f>'Embedded Energy Storages'!$C$112:$AX$112</c:f>
              <c:numCache>
                <c:formatCode>h:mm</c:formatCode>
                <c:ptCount val="48"/>
                <c:pt idx="0">
                  <c:v>0</c:v>
                </c:pt>
                <c:pt idx="1">
                  <c:v>2.0833333333333332E-2</c:v>
                </c:pt>
                <c:pt idx="2">
                  <c:v>4.1666666666666699E-2</c:v>
                </c:pt>
                <c:pt idx="3">
                  <c:v>6.25E-2</c:v>
                </c:pt>
                <c:pt idx="4">
                  <c:v>8.3333333333333301E-2</c:v>
                </c:pt>
                <c:pt idx="5">
                  <c:v>0.104166666666667</c:v>
                </c:pt>
                <c:pt idx="6">
                  <c:v>0.125</c:v>
                </c:pt>
                <c:pt idx="7">
                  <c:v>0.14583333333333301</c:v>
                </c:pt>
                <c:pt idx="8">
                  <c:v>0.16666666666666699</c:v>
                </c:pt>
                <c:pt idx="9">
                  <c:v>0.1875</c:v>
                </c:pt>
                <c:pt idx="10">
                  <c:v>0.20833333333333301</c:v>
                </c:pt>
                <c:pt idx="11">
                  <c:v>0.22916666666666699</c:v>
                </c:pt>
                <c:pt idx="12">
                  <c:v>0.25</c:v>
                </c:pt>
                <c:pt idx="13">
                  <c:v>0.27083333333333298</c:v>
                </c:pt>
                <c:pt idx="14">
                  <c:v>0.29166666666666702</c:v>
                </c:pt>
                <c:pt idx="15">
                  <c:v>0.3125</c:v>
                </c:pt>
                <c:pt idx="16">
                  <c:v>0.33333333333333298</c:v>
                </c:pt>
                <c:pt idx="17">
                  <c:v>0.35416666666666702</c:v>
                </c:pt>
                <c:pt idx="18">
                  <c:v>0.375</c:v>
                </c:pt>
                <c:pt idx="19">
                  <c:v>0.39583333333333298</c:v>
                </c:pt>
                <c:pt idx="20">
                  <c:v>0.41666666666666702</c:v>
                </c:pt>
                <c:pt idx="21">
                  <c:v>0.4375</c:v>
                </c:pt>
                <c:pt idx="22">
                  <c:v>0.45833333333333298</c:v>
                </c:pt>
                <c:pt idx="23">
                  <c:v>0.47916666666666702</c:v>
                </c:pt>
                <c:pt idx="24">
                  <c:v>0.5</c:v>
                </c:pt>
                <c:pt idx="25">
                  <c:v>0.52083333333333304</c:v>
                </c:pt>
                <c:pt idx="26">
                  <c:v>0.54166666666666696</c:v>
                </c:pt>
                <c:pt idx="27">
                  <c:v>0.5625</c:v>
                </c:pt>
                <c:pt idx="28">
                  <c:v>0.58333333333333304</c:v>
                </c:pt>
                <c:pt idx="29">
                  <c:v>0.60416666666666696</c:v>
                </c:pt>
                <c:pt idx="30">
                  <c:v>0.625</c:v>
                </c:pt>
                <c:pt idx="31">
                  <c:v>0.64583333333333304</c:v>
                </c:pt>
                <c:pt idx="32">
                  <c:v>0.66666666666666696</c:v>
                </c:pt>
                <c:pt idx="33">
                  <c:v>0.6875</c:v>
                </c:pt>
                <c:pt idx="34">
                  <c:v>0.70833333333333304</c:v>
                </c:pt>
                <c:pt idx="35">
                  <c:v>0.72916666666666696</c:v>
                </c:pt>
                <c:pt idx="36">
                  <c:v>0.75</c:v>
                </c:pt>
                <c:pt idx="37">
                  <c:v>0.77083333333333304</c:v>
                </c:pt>
                <c:pt idx="38">
                  <c:v>0.79166666666666696</c:v>
                </c:pt>
                <c:pt idx="39">
                  <c:v>0.8125</c:v>
                </c:pt>
                <c:pt idx="40">
                  <c:v>0.83333333333333304</c:v>
                </c:pt>
                <c:pt idx="41">
                  <c:v>0.85416666666666696</c:v>
                </c:pt>
                <c:pt idx="42">
                  <c:v>0.875</c:v>
                </c:pt>
                <c:pt idx="43">
                  <c:v>0.89583333333333304</c:v>
                </c:pt>
                <c:pt idx="44">
                  <c:v>0.91666666666666696</c:v>
                </c:pt>
                <c:pt idx="45">
                  <c:v>0.9375</c:v>
                </c:pt>
                <c:pt idx="46">
                  <c:v>0.95833333333333304</c:v>
                </c:pt>
                <c:pt idx="47">
                  <c:v>0.97916666666666696</c:v>
                </c:pt>
              </c:numCache>
            </c:numRef>
          </c:cat>
          <c:val>
            <c:numRef>
              <c:f>'Embedded Energy Storages'!$C$113:$AX$113</c:f>
              <c:numCache>
                <c:formatCode>_(* #,##0.00_);_(* \(#,##0.00\);_(* "-"??_);_(@_)</c:formatCode>
                <c:ptCount val="48"/>
                <c:pt idx="0">
                  <c:v>-0.11958801797551516</c:v>
                </c:pt>
                <c:pt idx="1">
                  <c:v>-0.10201451479894805</c:v>
                </c:pt>
                <c:pt idx="2">
                  <c:v>-8.3386951982388685E-2</c:v>
                </c:pt>
                <c:pt idx="3">
                  <c:v>-7.7430952878365197E-2</c:v>
                </c:pt>
                <c:pt idx="4">
                  <c:v>-7.5476152072839059E-2</c:v>
                </c:pt>
                <c:pt idx="5">
                  <c:v>-7.1127041819292469E-2</c:v>
                </c:pt>
                <c:pt idx="6">
                  <c:v>-6.8154665915570511E-2</c:v>
                </c:pt>
                <c:pt idx="7">
                  <c:v>-6.4321539517476142E-2</c:v>
                </c:pt>
                <c:pt idx="8">
                  <c:v>-6.4390646421548237E-2</c:v>
                </c:pt>
                <c:pt idx="9">
                  <c:v>-6.3327204920319957E-2</c:v>
                </c:pt>
                <c:pt idx="10">
                  <c:v>-6.5761729914336708E-2</c:v>
                </c:pt>
                <c:pt idx="11">
                  <c:v>-7.0250768191052304E-2</c:v>
                </c:pt>
                <c:pt idx="12">
                  <c:v>-7.4717585886283272E-2</c:v>
                </c:pt>
                <c:pt idx="13">
                  <c:v>-8.1111436593739539E-2</c:v>
                </c:pt>
                <c:pt idx="14">
                  <c:v>-5.8392232658892852E-2</c:v>
                </c:pt>
                <c:pt idx="15">
                  <c:v>2.1887485777023093E-2</c:v>
                </c:pt>
                <c:pt idx="16">
                  <c:v>7.6013456594806267E-2</c:v>
                </c:pt>
                <c:pt idx="17">
                  <c:v>0.12467704236664458</c:v>
                </c:pt>
                <c:pt idx="18">
                  <c:v>0.15643087971360026</c:v>
                </c:pt>
                <c:pt idx="19">
                  <c:v>0.17527478276914782</c:v>
                </c:pt>
                <c:pt idx="20">
                  <c:v>0.20461195320733414</c:v>
                </c:pt>
                <c:pt idx="21">
                  <c:v>0.2298734276429229</c:v>
                </c:pt>
                <c:pt idx="22">
                  <c:v>0.24178755228480814</c:v>
                </c:pt>
                <c:pt idx="23">
                  <c:v>0.24710957617590432</c:v>
                </c:pt>
                <c:pt idx="24">
                  <c:v>0.24618761862258789</c:v>
                </c:pt>
                <c:pt idx="25">
                  <c:v>0.25083509014134342</c:v>
                </c:pt>
                <c:pt idx="26">
                  <c:v>0.24539961348375161</c:v>
                </c:pt>
                <c:pt idx="27">
                  <c:v>0.23881315817713622</c:v>
                </c:pt>
                <c:pt idx="28">
                  <c:v>0.23595524798396419</c:v>
                </c:pt>
                <c:pt idx="29">
                  <c:v>0.21068747406058697</c:v>
                </c:pt>
                <c:pt idx="30">
                  <c:v>0.19719842605056301</c:v>
                </c:pt>
                <c:pt idx="31">
                  <c:v>0.17000884669067592</c:v>
                </c:pt>
                <c:pt idx="32">
                  <c:v>0.1196483825532416</c:v>
                </c:pt>
                <c:pt idx="33">
                  <c:v>4.6012770482083014E-2</c:v>
                </c:pt>
                <c:pt idx="34">
                  <c:v>-4.9774262157690485E-2</c:v>
                </c:pt>
                <c:pt idx="35">
                  <c:v>-0.12150330973344788</c:v>
                </c:pt>
                <c:pt idx="36">
                  <c:v>-0.17329631730264292</c:v>
                </c:pt>
                <c:pt idx="37">
                  <c:v>-0.20246009626961534</c:v>
                </c:pt>
                <c:pt idx="38">
                  <c:v>-0.21169654664600626</c:v>
                </c:pt>
                <c:pt idx="39">
                  <c:v>-0.20836843384671708</c:v>
                </c:pt>
                <c:pt idx="40">
                  <c:v>-0.20112312901000243</c:v>
                </c:pt>
                <c:pt idx="41">
                  <c:v>-0.19076875700722304</c:v>
                </c:pt>
                <c:pt idx="42">
                  <c:v>-0.18289701716560408</c:v>
                </c:pt>
                <c:pt idx="43">
                  <c:v>-0.17820346906910914</c:v>
                </c:pt>
                <c:pt idx="44">
                  <c:v>-0.17295273801728711</c:v>
                </c:pt>
                <c:pt idx="45">
                  <c:v>-0.15709804705683861</c:v>
                </c:pt>
                <c:pt idx="46">
                  <c:v>-0.15029112318226595</c:v>
                </c:pt>
                <c:pt idx="47">
                  <c:v>-0.13321226590394816</c:v>
                </c:pt>
              </c:numCache>
            </c:numRef>
          </c:val>
          <c:smooth val="0"/>
          <c:extLst>
            <c:ext xmlns:c16="http://schemas.microsoft.com/office/drawing/2014/chart" uri="{C3380CC4-5D6E-409C-BE32-E72D297353CC}">
              <c16:uniqueId val="{00000000-D593-4CB9-A16B-E1412F4DE533}"/>
            </c:ext>
          </c:extLst>
        </c:ser>
        <c:ser>
          <c:idx val="0"/>
          <c:order val="1"/>
          <c:tx>
            <c:v>Solar</c:v>
          </c:tx>
          <c:spPr>
            <a:ln w="28575" cap="rnd">
              <a:solidFill>
                <a:schemeClr val="accent4"/>
              </a:solidFill>
              <a:round/>
            </a:ln>
            <a:effectLst/>
          </c:spPr>
          <c:marker>
            <c:symbol val="none"/>
          </c:marker>
          <c:cat>
            <c:numRef>
              <c:f>'Embedded Energy Storages'!$C$112:$AX$112</c:f>
              <c:numCache>
                <c:formatCode>h:mm</c:formatCode>
                <c:ptCount val="48"/>
                <c:pt idx="0">
                  <c:v>0</c:v>
                </c:pt>
                <c:pt idx="1">
                  <c:v>2.0833333333333332E-2</c:v>
                </c:pt>
                <c:pt idx="2">
                  <c:v>4.1666666666666699E-2</c:v>
                </c:pt>
                <c:pt idx="3">
                  <c:v>6.25E-2</c:v>
                </c:pt>
                <c:pt idx="4">
                  <c:v>8.3333333333333301E-2</c:v>
                </c:pt>
                <c:pt idx="5">
                  <c:v>0.104166666666667</c:v>
                </c:pt>
                <c:pt idx="6">
                  <c:v>0.125</c:v>
                </c:pt>
                <c:pt idx="7">
                  <c:v>0.14583333333333301</c:v>
                </c:pt>
                <c:pt idx="8">
                  <c:v>0.16666666666666699</c:v>
                </c:pt>
                <c:pt idx="9">
                  <c:v>0.1875</c:v>
                </c:pt>
                <c:pt idx="10">
                  <c:v>0.20833333333333301</c:v>
                </c:pt>
                <c:pt idx="11">
                  <c:v>0.22916666666666699</c:v>
                </c:pt>
                <c:pt idx="12">
                  <c:v>0.25</c:v>
                </c:pt>
                <c:pt idx="13">
                  <c:v>0.27083333333333298</c:v>
                </c:pt>
                <c:pt idx="14">
                  <c:v>0.29166666666666702</c:v>
                </c:pt>
                <c:pt idx="15">
                  <c:v>0.3125</c:v>
                </c:pt>
                <c:pt idx="16">
                  <c:v>0.33333333333333298</c:v>
                </c:pt>
                <c:pt idx="17">
                  <c:v>0.35416666666666702</c:v>
                </c:pt>
                <c:pt idx="18">
                  <c:v>0.375</c:v>
                </c:pt>
                <c:pt idx="19">
                  <c:v>0.39583333333333298</c:v>
                </c:pt>
                <c:pt idx="20">
                  <c:v>0.41666666666666702</c:v>
                </c:pt>
                <c:pt idx="21">
                  <c:v>0.4375</c:v>
                </c:pt>
                <c:pt idx="22">
                  <c:v>0.45833333333333298</c:v>
                </c:pt>
                <c:pt idx="23">
                  <c:v>0.47916666666666702</c:v>
                </c:pt>
                <c:pt idx="24">
                  <c:v>0.5</c:v>
                </c:pt>
                <c:pt idx="25">
                  <c:v>0.52083333333333304</c:v>
                </c:pt>
                <c:pt idx="26">
                  <c:v>0.54166666666666696</c:v>
                </c:pt>
                <c:pt idx="27">
                  <c:v>0.5625</c:v>
                </c:pt>
                <c:pt idx="28">
                  <c:v>0.58333333333333304</c:v>
                </c:pt>
                <c:pt idx="29">
                  <c:v>0.60416666666666696</c:v>
                </c:pt>
                <c:pt idx="30">
                  <c:v>0.625</c:v>
                </c:pt>
                <c:pt idx="31">
                  <c:v>0.64583333333333304</c:v>
                </c:pt>
                <c:pt idx="32">
                  <c:v>0.66666666666666696</c:v>
                </c:pt>
                <c:pt idx="33">
                  <c:v>0.6875</c:v>
                </c:pt>
                <c:pt idx="34">
                  <c:v>0.70833333333333304</c:v>
                </c:pt>
                <c:pt idx="35">
                  <c:v>0.72916666666666696</c:v>
                </c:pt>
                <c:pt idx="36">
                  <c:v>0.75</c:v>
                </c:pt>
                <c:pt idx="37">
                  <c:v>0.77083333333333304</c:v>
                </c:pt>
                <c:pt idx="38">
                  <c:v>0.79166666666666696</c:v>
                </c:pt>
                <c:pt idx="39">
                  <c:v>0.8125</c:v>
                </c:pt>
                <c:pt idx="40">
                  <c:v>0.83333333333333304</c:v>
                </c:pt>
                <c:pt idx="41">
                  <c:v>0.85416666666666696</c:v>
                </c:pt>
                <c:pt idx="42">
                  <c:v>0.875</c:v>
                </c:pt>
                <c:pt idx="43">
                  <c:v>0.89583333333333304</c:v>
                </c:pt>
                <c:pt idx="44">
                  <c:v>0.91666666666666696</c:v>
                </c:pt>
                <c:pt idx="45">
                  <c:v>0.9375</c:v>
                </c:pt>
                <c:pt idx="46">
                  <c:v>0.95833333333333304</c:v>
                </c:pt>
                <c:pt idx="47">
                  <c:v>0.97916666666666696</c:v>
                </c:pt>
              </c:numCache>
            </c:numRef>
          </c:cat>
          <c:val>
            <c:numRef>
              <c:f>'Embedded Energy Storages'!$C$114:$AX$114</c:f>
              <c:numCache>
                <c:formatCode>_(* #,##0.00_);_(* \(#,##0.00\);_(* "-"??_);_(@_)</c:formatCode>
                <c:ptCount val="48"/>
                <c:pt idx="0">
                  <c:v>0</c:v>
                </c:pt>
                <c:pt idx="1">
                  <c:v>0</c:v>
                </c:pt>
                <c:pt idx="2">
                  <c:v>0</c:v>
                </c:pt>
                <c:pt idx="3">
                  <c:v>0</c:v>
                </c:pt>
                <c:pt idx="4">
                  <c:v>0</c:v>
                </c:pt>
                <c:pt idx="5">
                  <c:v>0</c:v>
                </c:pt>
                <c:pt idx="6">
                  <c:v>0</c:v>
                </c:pt>
                <c:pt idx="7">
                  <c:v>0</c:v>
                </c:pt>
                <c:pt idx="8">
                  <c:v>0</c:v>
                </c:pt>
                <c:pt idx="9">
                  <c:v>0</c:v>
                </c:pt>
                <c:pt idx="10">
                  <c:v>0</c:v>
                </c:pt>
                <c:pt idx="11">
                  <c:v>0</c:v>
                </c:pt>
                <c:pt idx="12">
                  <c:v>4.6057347670250841E-5</c:v>
                </c:pt>
                <c:pt idx="13">
                  <c:v>3.8709677419354838E-4</c:v>
                </c:pt>
                <c:pt idx="14">
                  <c:v>1.2693727598566311E-2</c:v>
                </c:pt>
                <c:pt idx="15">
                  <c:v>7.1840527120609329E-2</c:v>
                </c:pt>
                <c:pt idx="16">
                  <c:v>0.14334859969139799</c:v>
                </c:pt>
                <c:pt idx="17">
                  <c:v>0.21836283362437262</c:v>
                </c:pt>
                <c:pt idx="18">
                  <c:v>0.28665492676666648</c:v>
                </c:pt>
                <c:pt idx="19">
                  <c:v>0.3429820763127237</c:v>
                </c:pt>
                <c:pt idx="20">
                  <c:v>0.39473410227688127</c:v>
                </c:pt>
                <c:pt idx="21">
                  <c:v>0.43590461312634377</c:v>
                </c:pt>
                <c:pt idx="22">
                  <c:v>0.46724987717347644</c:v>
                </c:pt>
                <c:pt idx="23">
                  <c:v>0.47855543743620088</c:v>
                </c:pt>
                <c:pt idx="24">
                  <c:v>0.48147847627329721</c:v>
                </c:pt>
                <c:pt idx="25">
                  <c:v>0.47437504111792134</c:v>
                </c:pt>
                <c:pt idx="26">
                  <c:v>0.460310864617204</c:v>
                </c:pt>
                <c:pt idx="27">
                  <c:v>0.43500826275609306</c:v>
                </c:pt>
                <c:pt idx="28">
                  <c:v>0.40499226720752668</c:v>
                </c:pt>
                <c:pt idx="29">
                  <c:v>0.36663599187706075</c:v>
                </c:pt>
                <c:pt idx="30">
                  <c:v>0.32572095010412178</c:v>
                </c:pt>
                <c:pt idx="31">
                  <c:v>0.26624123918243714</c:v>
                </c:pt>
                <c:pt idx="32">
                  <c:v>0.19918215009641571</c:v>
                </c:pt>
                <c:pt idx="33">
                  <c:v>0.1150481892569893</c:v>
                </c:pt>
                <c:pt idx="34">
                  <c:v>4.4414278992293915E-2</c:v>
                </c:pt>
                <c:pt idx="35">
                  <c:v>1.1266441932258061E-2</c:v>
                </c:pt>
                <c:pt idx="36">
                  <c:v>1.5412186379928314E-5</c:v>
                </c:pt>
                <c:pt idx="37">
                  <c:v>0</c:v>
                </c:pt>
                <c:pt idx="38">
                  <c:v>0</c:v>
                </c:pt>
                <c:pt idx="39">
                  <c:v>0</c:v>
                </c:pt>
                <c:pt idx="40">
                  <c:v>0</c:v>
                </c:pt>
                <c:pt idx="41">
                  <c:v>0</c:v>
                </c:pt>
                <c:pt idx="42">
                  <c:v>0</c:v>
                </c:pt>
                <c:pt idx="43">
                  <c:v>0</c:v>
                </c:pt>
                <c:pt idx="44">
                  <c:v>0</c:v>
                </c:pt>
                <c:pt idx="45">
                  <c:v>0</c:v>
                </c:pt>
                <c:pt idx="46">
                  <c:v>0</c:v>
                </c:pt>
                <c:pt idx="47">
                  <c:v>0</c:v>
                </c:pt>
              </c:numCache>
            </c:numRef>
          </c:val>
          <c:smooth val="0"/>
          <c:extLst>
            <c:ext xmlns:c16="http://schemas.microsoft.com/office/drawing/2014/chart" uri="{C3380CC4-5D6E-409C-BE32-E72D297353CC}">
              <c16:uniqueId val="{00000001-D593-4CB9-A16B-E1412F4DE533}"/>
            </c:ext>
          </c:extLst>
        </c:ser>
        <c:dLbls>
          <c:showLegendKey val="0"/>
          <c:showVal val="0"/>
          <c:showCatName val="0"/>
          <c:showSerName val="0"/>
          <c:showPercent val="0"/>
          <c:showBubbleSize val="0"/>
        </c:dLbls>
        <c:smooth val="0"/>
        <c:axId val="100663504"/>
        <c:axId val="349653400"/>
      </c:lineChart>
      <c:catAx>
        <c:axId val="100663504"/>
        <c:scaling>
          <c:orientation val="minMax"/>
        </c:scaling>
        <c:delete val="0"/>
        <c:axPos val="b"/>
        <c:title>
          <c:tx>
            <c:rich>
              <a:bodyPr rot="0" spcFirstLastPara="1" vertOverflow="ellipsis" vert="horz" wrap="square" anchor="ctr" anchorCtr="1"/>
              <a:lstStyle/>
              <a:p>
                <a:pPr>
                  <a:defRPr sz="8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t>Time of day</a:t>
                </a:r>
              </a:p>
            </c:rich>
          </c:tx>
          <c:overlay val="0"/>
          <c:spPr>
            <a:noFill/>
            <a:ln>
              <a:noFill/>
            </a:ln>
            <a:effectLst/>
          </c:spPr>
        </c:title>
        <c:numFmt formatCode="h:mm" sourceLinked="1"/>
        <c:majorTickMark val="out"/>
        <c:minorTickMark val="none"/>
        <c:tickLblPos val="nextTo"/>
        <c:spPr>
          <a:noFill/>
          <a:ln w="6350" cap="flat" cmpd="sng" algn="ctr">
            <a:solidFill>
              <a:sysClr val="windowText" lastClr="000000"/>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49653400"/>
        <c:crosses val="autoZero"/>
        <c:auto val="0"/>
        <c:lblAlgn val="ctr"/>
        <c:lblOffset val="100"/>
        <c:noMultiLvlLbl val="0"/>
      </c:catAx>
      <c:valAx>
        <c:axId val="34965340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8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t>Output (kW per kW)</a:t>
                </a:r>
              </a:p>
            </c:rich>
          </c:tx>
          <c:overlay val="0"/>
          <c:spPr>
            <a:noFill/>
            <a:ln>
              <a:noFill/>
            </a:ln>
            <a:effectLst/>
          </c:spPr>
        </c:title>
        <c:numFmt formatCode="#,##0.0" sourceLinked="0"/>
        <c:majorTickMark val="out"/>
        <c:minorTickMark val="none"/>
        <c:tickLblPos val="nextTo"/>
        <c:spPr>
          <a:noFill/>
          <a:ln w="6350">
            <a:solidFill>
              <a:sysClr val="windowText" lastClr="000000"/>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00663504"/>
        <c:crosses val="autoZero"/>
        <c:crossBetween val="between"/>
      </c:valAx>
      <c:spPr>
        <a:noFill/>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rgbClr val="F9F9F9"/>
    </a:solidFill>
    <a:ln w="9525" cap="flat" cmpd="sng" algn="ctr">
      <a:noFill/>
      <a:round/>
    </a:ln>
    <a:effectLst/>
  </c:spPr>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b="1">
                <a:solidFill>
                  <a:sysClr val="windowText" lastClr="000000"/>
                </a:solidFill>
              </a:rPr>
              <a:t>Aggregation trajectory</a:t>
            </a:r>
          </a:p>
        </c:rich>
      </c:tx>
      <c:overlay val="0"/>
      <c:spPr>
        <a:noFill/>
        <a:ln>
          <a:noFill/>
        </a:ln>
        <a:effectLst/>
      </c:spPr>
      <c:txPr>
        <a:bodyPr rot="0" spcFirstLastPara="1" vertOverflow="ellipsis" vert="horz" wrap="square" anchor="ctr" anchorCtr="1"/>
        <a:lstStyle/>
        <a:p>
          <a:pPr>
            <a:defRPr sz="96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lineChart>
        <c:grouping val="standard"/>
        <c:varyColors val="0"/>
        <c:ser>
          <c:idx val="0"/>
          <c:order val="0"/>
          <c:tx>
            <c:strRef>
              <c:f>'Aggregated Energy Storages'!$B$98</c:f>
              <c:strCache>
                <c:ptCount val="1"/>
                <c:pt idx="0">
                  <c:v>Slow Change</c:v>
                </c:pt>
              </c:strCache>
            </c:strRef>
          </c:tx>
          <c:spPr>
            <a:ln w="19050" cap="rnd">
              <a:solidFill>
                <a:schemeClr val="accent4"/>
              </a:solidFill>
              <a:round/>
            </a:ln>
            <a:effectLst/>
          </c:spPr>
          <c:marker>
            <c:symbol val="none"/>
          </c:marker>
          <c:cat>
            <c:strRef>
              <c:f>'Aggregated Energy Storages'!$C$97:$AE$97</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'Aggregated Energy Storages'!$C$98:$AE$98</c:f>
              <c:numCache>
                <c:formatCode>_-* #,##0.0_-;\-* #,##0.0_-;_-* "-"??_-;_-@_-</c:formatCode>
                <c:ptCount val="29"/>
                <c:pt idx="0">
                  <c:v>16.663999999999998</c:v>
                </c:pt>
                <c:pt idx="1">
                  <c:v>23.783999999999999</c:v>
                </c:pt>
                <c:pt idx="2">
                  <c:v>29.264000000000003</c:v>
                </c:pt>
                <c:pt idx="3">
                  <c:v>39.576000000000001</c:v>
                </c:pt>
                <c:pt idx="4">
                  <c:v>51.966999999999999</c:v>
                </c:pt>
                <c:pt idx="5">
                  <c:v>65.293000000000006</c:v>
                </c:pt>
                <c:pt idx="6">
                  <c:v>79.86</c:v>
                </c:pt>
                <c:pt idx="7">
                  <c:v>94.305999999999983</c:v>
                </c:pt>
                <c:pt idx="8">
                  <c:v>109.74099999999999</c:v>
                </c:pt>
                <c:pt idx="9">
                  <c:v>119.148</c:v>
                </c:pt>
                <c:pt idx="10">
                  <c:v>146.679</c:v>
                </c:pt>
                <c:pt idx="11">
                  <c:v>164.37899999999999</c:v>
                </c:pt>
                <c:pt idx="12">
                  <c:v>187.38500000000002</c:v>
                </c:pt>
                <c:pt idx="13">
                  <c:v>202.89999999999998</c:v>
                </c:pt>
                <c:pt idx="14">
                  <c:v>213.63299999999998</c:v>
                </c:pt>
                <c:pt idx="15">
                  <c:v>223.149</c:v>
                </c:pt>
                <c:pt idx="16">
                  <c:v>232.423</c:v>
                </c:pt>
                <c:pt idx="17">
                  <c:v>242.16899999999998</c:v>
                </c:pt>
                <c:pt idx="18">
                  <c:v>252.81700000000001</c:v>
                </c:pt>
                <c:pt idx="19">
                  <c:v>263.66700000000003</c:v>
                </c:pt>
                <c:pt idx="20">
                  <c:v>274.38200000000001</c:v>
                </c:pt>
                <c:pt idx="21">
                  <c:v>285.46600000000001</c:v>
                </c:pt>
                <c:pt idx="22">
                  <c:v>297.33800000000002</c:v>
                </c:pt>
                <c:pt idx="23">
                  <c:v>309.26300000000003</c:v>
                </c:pt>
                <c:pt idx="24">
                  <c:v>321.06399999999996</c:v>
                </c:pt>
                <c:pt idx="25">
                  <c:v>332.77099999999996</c:v>
                </c:pt>
                <c:pt idx="26">
                  <c:v>344.39499999999998</c:v>
                </c:pt>
                <c:pt idx="27">
                  <c:v>356.26100000000002</c:v>
                </c:pt>
                <c:pt idx="28">
                  <c:v>368.47899999999998</c:v>
                </c:pt>
              </c:numCache>
            </c:numRef>
          </c:val>
          <c:smooth val="0"/>
          <c:extLst>
            <c:ext xmlns:c16="http://schemas.microsoft.com/office/drawing/2014/chart" uri="{C3380CC4-5D6E-409C-BE32-E72D297353CC}">
              <c16:uniqueId val="{00000000-1E76-49C6-8ED6-5D28BEFA26CF}"/>
            </c:ext>
          </c:extLst>
        </c:ser>
        <c:ser>
          <c:idx val="1"/>
          <c:order val="1"/>
          <c:tx>
            <c:strRef>
              <c:f>'Aggregated Energy Storages'!$B$99</c:f>
              <c:strCache>
                <c:ptCount val="1"/>
                <c:pt idx="0">
                  <c:v>Central</c:v>
                </c:pt>
              </c:strCache>
            </c:strRef>
          </c:tx>
          <c:spPr>
            <a:ln w="19050" cap="rnd">
              <a:solidFill>
                <a:schemeClr val="accent2"/>
              </a:solidFill>
              <a:round/>
            </a:ln>
            <a:effectLst/>
          </c:spPr>
          <c:marker>
            <c:symbol val="none"/>
          </c:marker>
          <c:cat>
            <c:strRef>
              <c:f>'Aggregated Energy Storages'!$C$97:$AE$97</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'Aggregated Energy Storages'!$C$99:$AE$99</c:f>
              <c:numCache>
                <c:formatCode>_-* #,##0.0_-;\-* #,##0.0_-;_-* "-"??_-;_-@_-</c:formatCode>
                <c:ptCount val="29"/>
                <c:pt idx="0">
                  <c:v>36.545000000000002</c:v>
                </c:pt>
                <c:pt idx="1">
                  <c:v>54.908999999999999</c:v>
                </c:pt>
                <c:pt idx="2">
                  <c:v>79.222000000000008</c:v>
                </c:pt>
                <c:pt idx="3">
                  <c:v>111.71599999999999</c:v>
                </c:pt>
                <c:pt idx="4">
                  <c:v>155.47499999999999</c:v>
                </c:pt>
                <c:pt idx="5">
                  <c:v>212.94799999999998</c:v>
                </c:pt>
                <c:pt idx="6">
                  <c:v>274.21199999999999</c:v>
                </c:pt>
                <c:pt idx="7">
                  <c:v>348.483</c:v>
                </c:pt>
                <c:pt idx="8">
                  <c:v>458.20499999999993</c:v>
                </c:pt>
                <c:pt idx="9">
                  <c:v>557.37900000000002</c:v>
                </c:pt>
                <c:pt idx="10">
                  <c:v>708.54700000000003</c:v>
                </c:pt>
                <c:pt idx="11">
                  <c:v>823.447</c:v>
                </c:pt>
                <c:pt idx="12">
                  <c:v>953.29200000000003</c:v>
                </c:pt>
                <c:pt idx="13">
                  <c:v>1081.03</c:v>
                </c:pt>
                <c:pt idx="14">
                  <c:v>1214.0790000000002</c:v>
                </c:pt>
                <c:pt idx="15">
                  <c:v>1346.365</c:v>
                </c:pt>
                <c:pt idx="16">
                  <c:v>1479.6770000000001</c:v>
                </c:pt>
                <c:pt idx="17">
                  <c:v>1613.9160000000002</c:v>
                </c:pt>
                <c:pt idx="18">
                  <c:v>1747.3689999999997</c:v>
                </c:pt>
                <c:pt idx="19">
                  <c:v>1881.8849999999998</c:v>
                </c:pt>
                <c:pt idx="20">
                  <c:v>2021.6949999999997</c:v>
                </c:pt>
                <c:pt idx="21">
                  <c:v>2168.384</c:v>
                </c:pt>
                <c:pt idx="22">
                  <c:v>2317.9879999999998</c:v>
                </c:pt>
                <c:pt idx="23">
                  <c:v>2433.0839999999998</c:v>
                </c:pt>
                <c:pt idx="24">
                  <c:v>2551.4769999999999</c:v>
                </c:pt>
                <c:pt idx="25">
                  <c:v>2673.029</c:v>
                </c:pt>
                <c:pt idx="26">
                  <c:v>2797.3969999999999</c:v>
                </c:pt>
                <c:pt idx="27">
                  <c:v>2923.2750000000001</c:v>
                </c:pt>
                <c:pt idx="28">
                  <c:v>3050.7690000000002</c:v>
                </c:pt>
              </c:numCache>
            </c:numRef>
          </c:val>
          <c:smooth val="0"/>
          <c:extLst>
            <c:ext xmlns:c16="http://schemas.microsoft.com/office/drawing/2014/chart" uri="{C3380CC4-5D6E-409C-BE32-E72D297353CC}">
              <c16:uniqueId val="{00000001-1E76-49C6-8ED6-5D28BEFA26CF}"/>
            </c:ext>
          </c:extLst>
        </c:ser>
        <c:ser>
          <c:idx val="2"/>
          <c:order val="2"/>
          <c:tx>
            <c:strRef>
              <c:f>'Aggregated Energy Storages'!$B$100</c:f>
              <c:strCache>
                <c:ptCount val="1"/>
                <c:pt idx="0">
                  <c:v>High DER</c:v>
                </c:pt>
              </c:strCache>
            </c:strRef>
          </c:tx>
          <c:spPr>
            <a:ln w="19050" cap="rnd">
              <a:solidFill>
                <a:schemeClr val="accent3"/>
              </a:solidFill>
              <a:round/>
            </a:ln>
            <a:effectLst/>
          </c:spPr>
          <c:marker>
            <c:symbol val="none"/>
          </c:marker>
          <c:cat>
            <c:strRef>
              <c:f>'Aggregated Energy Storages'!$C$97:$AE$97</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'Aggregated Energy Storages'!$C$100:$AE$100</c:f>
              <c:numCache>
                <c:formatCode>_-* #,##0.0_-;\-* #,##0.0_-;_-* "-"??_-;_-@_-</c:formatCode>
                <c:ptCount val="29"/>
                <c:pt idx="0">
                  <c:v>86.531000000000006</c:v>
                </c:pt>
                <c:pt idx="1">
                  <c:v>212.47800000000001</c:v>
                </c:pt>
                <c:pt idx="2">
                  <c:v>422.08</c:v>
                </c:pt>
                <c:pt idx="3">
                  <c:v>710.88100000000009</c:v>
                </c:pt>
                <c:pt idx="4">
                  <c:v>1092.0590000000002</c:v>
                </c:pt>
                <c:pt idx="5">
                  <c:v>1530.3139999999999</c:v>
                </c:pt>
                <c:pt idx="6">
                  <c:v>2056.2019999999998</c:v>
                </c:pt>
                <c:pt idx="7">
                  <c:v>2653.451</c:v>
                </c:pt>
                <c:pt idx="8">
                  <c:v>3326.2559999999994</c:v>
                </c:pt>
                <c:pt idx="9">
                  <c:v>3835.3649999999998</c:v>
                </c:pt>
                <c:pt idx="10">
                  <c:v>4409.5619999999999</c:v>
                </c:pt>
                <c:pt idx="11">
                  <c:v>5038.9189999999999</c:v>
                </c:pt>
                <c:pt idx="12">
                  <c:v>5723.1939999999995</c:v>
                </c:pt>
                <c:pt idx="13">
                  <c:v>6362.1369999999997</c:v>
                </c:pt>
                <c:pt idx="14">
                  <c:v>7028.8680000000004</c:v>
                </c:pt>
                <c:pt idx="15">
                  <c:v>7398.2730000000001</c:v>
                </c:pt>
                <c:pt idx="16">
                  <c:v>7780.5079999999998</c:v>
                </c:pt>
                <c:pt idx="17">
                  <c:v>8173.1060000000007</c:v>
                </c:pt>
                <c:pt idx="18">
                  <c:v>8577.2819999999992</c:v>
                </c:pt>
                <c:pt idx="19">
                  <c:v>8995.402</c:v>
                </c:pt>
                <c:pt idx="20">
                  <c:v>9423.6350000000002</c:v>
                </c:pt>
                <c:pt idx="21">
                  <c:v>9861.3989999999994</c:v>
                </c:pt>
                <c:pt idx="22">
                  <c:v>10313.446</c:v>
                </c:pt>
                <c:pt idx="23">
                  <c:v>10780.428999999998</c:v>
                </c:pt>
                <c:pt idx="24">
                  <c:v>11257.704</c:v>
                </c:pt>
                <c:pt idx="25">
                  <c:v>11749.379000000001</c:v>
                </c:pt>
                <c:pt idx="26">
                  <c:v>12256.289999999999</c:v>
                </c:pt>
                <c:pt idx="27">
                  <c:v>12769.825000000001</c:v>
                </c:pt>
                <c:pt idx="28">
                  <c:v>13296.025</c:v>
                </c:pt>
              </c:numCache>
            </c:numRef>
          </c:val>
          <c:smooth val="0"/>
          <c:extLst>
            <c:ext xmlns:c16="http://schemas.microsoft.com/office/drawing/2014/chart" uri="{C3380CC4-5D6E-409C-BE32-E72D297353CC}">
              <c16:uniqueId val="{00000002-1E76-49C6-8ED6-5D28BEFA26CF}"/>
            </c:ext>
          </c:extLst>
        </c:ser>
        <c:ser>
          <c:idx val="3"/>
          <c:order val="3"/>
          <c:tx>
            <c:strRef>
              <c:f>'Aggregated Energy Storages'!$B$101</c:f>
              <c:strCache>
                <c:ptCount val="1"/>
                <c:pt idx="0">
                  <c:v>Fast Change</c:v>
                </c:pt>
              </c:strCache>
            </c:strRef>
          </c:tx>
          <c:spPr>
            <a:ln w="19050" cap="rnd">
              <a:solidFill>
                <a:schemeClr val="accent1"/>
              </a:solidFill>
              <a:round/>
            </a:ln>
            <a:effectLst/>
          </c:spPr>
          <c:marker>
            <c:symbol val="none"/>
          </c:marker>
          <c:cat>
            <c:strRef>
              <c:f>'Aggregated Energy Storages'!$C$97:$AE$97</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'Aggregated Energy Storages'!$C$101:$AE$101</c:f>
              <c:numCache>
                <c:formatCode>_-* #,##0.0_-;\-* #,##0.0_-;_-* "-"??_-;_-@_-</c:formatCode>
                <c:ptCount val="29"/>
                <c:pt idx="0">
                  <c:v>65.02</c:v>
                </c:pt>
                <c:pt idx="1">
                  <c:v>105.22400000000002</c:v>
                </c:pt>
                <c:pt idx="2">
                  <c:v>157.14099999999999</c:v>
                </c:pt>
                <c:pt idx="3">
                  <c:v>231.20099999999999</c:v>
                </c:pt>
                <c:pt idx="4">
                  <c:v>336.61299999999994</c:v>
                </c:pt>
                <c:pt idx="5">
                  <c:v>482.41499999999996</c:v>
                </c:pt>
                <c:pt idx="6">
                  <c:v>666.08</c:v>
                </c:pt>
                <c:pt idx="7">
                  <c:v>887.3950000000001</c:v>
                </c:pt>
                <c:pt idx="8">
                  <c:v>1169.7170000000001</c:v>
                </c:pt>
                <c:pt idx="9">
                  <c:v>1451.489</c:v>
                </c:pt>
                <c:pt idx="10">
                  <c:v>1835.4960000000001</c:v>
                </c:pt>
                <c:pt idx="11">
                  <c:v>2195.8230000000003</c:v>
                </c:pt>
                <c:pt idx="12">
                  <c:v>2552.027</c:v>
                </c:pt>
                <c:pt idx="13">
                  <c:v>2864.5329999999999</c:v>
                </c:pt>
                <c:pt idx="14">
                  <c:v>3151.8629999999998</c:v>
                </c:pt>
                <c:pt idx="15">
                  <c:v>3412.5540000000001</c:v>
                </c:pt>
                <c:pt idx="16">
                  <c:v>3667.4700000000003</c:v>
                </c:pt>
                <c:pt idx="17">
                  <c:v>3928.2169999999996</c:v>
                </c:pt>
                <c:pt idx="18">
                  <c:v>4202.2190000000001</c:v>
                </c:pt>
                <c:pt idx="19">
                  <c:v>4515.6949999999997</c:v>
                </c:pt>
                <c:pt idx="20">
                  <c:v>4833.8080000000009</c:v>
                </c:pt>
                <c:pt idx="21">
                  <c:v>5159.9120000000003</c:v>
                </c:pt>
                <c:pt idx="22">
                  <c:v>5494.0650000000005</c:v>
                </c:pt>
                <c:pt idx="23">
                  <c:v>5756.598</c:v>
                </c:pt>
                <c:pt idx="24">
                  <c:v>6027.8209999999999</c:v>
                </c:pt>
                <c:pt idx="25">
                  <c:v>6305.7779999999993</c:v>
                </c:pt>
                <c:pt idx="26">
                  <c:v>6596.7569999999996</c:v>
                </c:pt>
                <c:pt idx="27">
                  <c:v>6891.152</c:v>
                </c:pt>
                <c:pt idx="28">
                  <c:v>7188.889000000001</c:v>
                </c:pt>
              </c:numCache>
            </c:numRef>
          </c:val>
          <c:smooth val="0"/>
          <c:extLst>
            <c:ext xmlns:c16="http://schemas.microsoft.com/office/drawing/2014/chart" uri="{C3380CC4-5D6E-409C-BE32-E72D297353CC}">
              <c16:uniqueId val="{00000003-1E76-49C6-8ED6-5D28BEFA26CF}"/>
            </c:ext>
          </c:extLst>
        </c:ser>
        <c:ser>
          <c:idx val="4"/>
          <c:order val="4"/>
          <c:tx>
            <c:strRef>
              <c:f>'Aggregated Energy Storages'!$B$102</c:f>
              <c:strCache>
                <c:ptCount val="1"/>
                <c:pt idx="0">
                  <c:v>Step Change</c:v>
                </c:pt>
              </c:strCache>
            </c:strRef>
          </c:tx>
          <c:spPr>
            <a:ln w="19050" cap="rnd">
              <a:solidFill>
                <a:schemeClr val="accent5"/>
              </a:solidFill>
              <a:round/>
            </a:ln>
            <a:effectLst/>
          </c:spPr>
          <c:marker>
            <c:symbol val="none"/>
          </c:marker>
          <c:cat>
            <c:strRef>
              <c:f>'Aggregated Energy Storages'!$C$97:$AE$97</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'Aggregated Energy Storages'!$C$102:$AE$102</c:f>
              <c:numCache>
                <c:formatCode>_-* #,##0.0_-;\-* #,##0.0_-;_-* "-"??_-;_-@_-</c:formatCode>
                <c:ptCount val="29"/>
                <c:pt idx="0">
                  <c:v>95.565000000000012</c:v>
                </c:pt>
                <c:pt idx="1">
                  <c:v>222.304</c:v>
                </c:pt>
                <c:pt idx="2">
                  <c:v>472.72400000000005</c:v>
                </c:pt>
                <c:pt idx="3">
                  <c:v>827.3889999999999</c:v>
                </c:pt>
                <c:pt idx="4">
                  <c:v>1275.4639999999999</c:v>
                </c:pt>
                <c:pt idx="5">
                  <c:v>1796.0029999999997</c:v>
                </c:pt>
                <c:pt idx="6">
                  <c:v>2438.3960000000002</c:v>
                </c:pt>
                <c:pt idx="7">
                  <c:v>3184.4369999999999</c:v>
                </c:pt>
                <c:pt idx="8">
                  <c:v>4042.5659999999998</c:v>
                </c:pt>
                <c:pt idx="9">
                  <c:v>4718.5469999999996</c:v>
                </c:pt>
                <c:pt idx="10">
                  <c:v>5463.8919999999998</c:v>
                </c:pt>
                <c:pt idx="11">
                  <c:v>6261.2279999999992</c:v>
                </c:pt>
                <c:pt idx="12">
                  <c:v>7107.5969999999998</c:v>
                </c:pt>
                <c:pt idx="13">
                  <c:v>7905.5150000000012</c:v>
                </c:pt>
                <c:pt idx="14">
                  <c:v>8730.1270000000004</c:v>
                </c:pt>
                <c:pt idx="15">
                  <c:v>9162.6489999999994</c:v>
                </c:pt>
                <c:pt idx="16">
                  <c:v>9618.3369999999995</c:v>
                </c:pt>
                <c:pt idx="17">
                  <c:v>10079.153999999999</c:v>
                </c:pt>
                <c:pt idx="18">
                  <c:v>10567.066000000001</c:v>
                </c:pt>
                <c:pt idx="19">
                  <c:v>11065.494999999999</c:v>
                </c:pt>
                <c:pt idx="20">
                  <c:v>11575.233999999999</c:v>
                </c:pt>
                <c:pt idx="21">
                  <c:v>12098.769</c:v>
                </c:pt>
                <c:pt idx="22">
                  <c:v>12640.389000000001</c:v>
                </c:pt>
                <c:pt idx="23">
                  <c:v>13204.069</c:v>
                </c:pt>
                <c:pt idx="24">
                  <c:v>13783.858</c:v>
                </c:pt>
                <c:pt idx="25">
                  <c:v>14380.364000000001</c:v>
                </c:pt>
                <c:pt idx="26">
                  <c:v>14988.576000000001</c:v>
                </c:pt>
                <c:pt idx="27">
                  <c:v>15603.097999999998</c:v>
                </c:pt>
                <c:pt idx="28">
                  <c:v>16225.748</c:v>
                </c:pt>
              </c:numCache>
            </c:numRef>
          </c:val>
          <c:smooth val="0"/>
          <c:extLst>
            <c:ext xmlns:c16="http://schemas.microsoft.com/office/drawing/2014/chart" uri="{C3380CC4-5D6E-409C-BE32-E72D297353CC}">
              <c16:uniqueId val="{00000004-1E76-49C6-8ED6-5D28BEFA26CF}"/>
            </c:ext>
          </c:extLst>
        </c:ser>
        <c:dLbls>
          <c:showLegendKey val="0"/>
          <c:showVal val="0"/>
          <c:showCatName val="0"/>
          <c:showSerName val="0"/>
          <c:showPercent val="0"/>
          <c:showBubbleSize val="0"/>
        </c:dLbls>
        <c:smooth val="0"/>
        <c:axId val="350742032"/>
        <c:axId val="350743600"/>
      </c:lineChart>
      <c:catAx>
        <c:axId val="350742032"/>
        <c:scaling>
          <c:orientation val="minMax"/>
        </c:scaling>
        <c:delete val="0"/>
        <c:axPos val="b"/>
        <c:title>
          <c:tx>
            <c:rich>
              <a:bodyPr rot="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Financial Year</a:t>
                </a:r>
              </a:p>
            </c:rich>
          </c:tx>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w="6350" cap="flat" cmpd="sng" algn="ctr">
            <a:solidFill>
              <a:sysClr val="windowText" lastClr="000000"/>
            </a:solidFill>
            <a:round/>
          </a:ln>
          <a:effectLst/>
        </c:spPr>
        <c:txPr>
          <a:bodyPr rot="-5400000" spcFirstLastPara="1" vertOverflow="ellipsis"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50743600"/>
        <c:crosses val="autoZero"/>
        <c:auto val="1"/>
        <c:lblAlgn val="ctr"/>
        <c:lblOffset val="100"/>
        <c:noMultiLvlLbl val="0"/>
      </c:catAx>
      <c:valAx>
        <c:axId val="35074360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8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t>Aggregation</a:t>
                </a:r>
                <a:r>
                  <a:rPr lang="en-US" b="1" baseline="0"/>
                  <a:t> of Batteries (MW of capacity)</a:t>
                </a:r>
              </a:p>
            </c:rich>
          </c:tx>
          <c:overlay val="0"/>
          <c:spPr>
            <a:noFill/>
            <a:ln>
              <a:noFill/>
            </a:ln>
            <a:effectLst/>
          </c:spPr>
          <c:txPr>
            <a:bodyPr rot="-5400000" spcFirstLastPara="1" vertOverflow="ellipsis" vert="horz" wrap="square" anchor="ctr" anchorCtr="1"/>
            <a:lstStyle/>
            <a:p>
              <a:pPr>
                <a:defRPr sz="8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0_-;\-* #,##0.0_-;_-* &quot;-&quot;??_-;_-@_-" sourceLinked="1"/>
        <c:majorTickMark val="out"/>
        <c:minorTickMark val="none"/>
        <c:tickLblPos val="nextTo"/>
        <c:spPr>
          <a:noFill/>
          <a:ln w="6350">
            <a:solidFill>
              <a:sysClr val="windowText" lastClr="000000"/>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507420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rgbClr val="F9F9F9"/>
    </a:solidFill>
    <a:ln w="9525" cap="flat" cmpd="sng" algn="ctr">
      <a:noFill/>
      <a:round/>
    </a:ln>
    <a:effectLst/>
  </c:spPr>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'Mainland Hydro Inflows'!$B$12</c:f>
              <c:strCache>
                <c:ptCount val="1"/>
                <c:pt idx="0">
                  <c:v>Eildon</c:v>
                </c:pt>
              </c:strCache>
            </c:strRef>
          </c:tx>
          <c:marker>
            <c:symbol val="none"/>
          </c:marker>
          <c:cat>
            <c:strRef>
              <c:f>'Mainland Hydro Inflows'!$C$9:$N$9</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'Mainland Hydro Inflows'!$C$12:$N$12</c:f>
              <c:numCache>
                <c:formatCode>_-* #,##0.0_-;\-* #,##0.0_-;_-* "-"??_-;_-@_-</c:formatCode>
                <c:ptCount val="12"/>
                <c:pt idx="0">
                  <c:v>33.700000000000003</c:v>
                </c:pt>
                <c:pt idx="1">
                  <c:v>45.7</c:v>
                </c:pt>
                <c:pt idx="2">
                  <c:v>48.6</c:v>
                </c:pt>
                <c:pt idx="3">
                  <c:v>33.4</c:v>
                </c:pt>
                <c:pt idx="4">
                  <c:v>16.5</c:v>
                </c:pt>
                <c:pt idx="5">
                  <c:v>6.5</c:v>
                </c:pt>
                <c:pt idx="6">
                  <c:v>3.8</c:v>
                </c:pt>
                <c:pt idx="7">
                  <c:v>1.8</c:v>
                </c:pt>
                <c:pt idx="8">
                  <c:v>1.9</c:v>
                </c:pt>
                <c:pt idx="9">
                  <c:v>3.4</c:v>
                </c:pt>
                <c:pt idx="10">
                  <c:v>5.5</c:v>
                </c:pt>
                <c:pt idx="11">
                  <c:v>18.8</c:v>
                </c:pt>
              </c:numCache>
            </c:numRef>
          </c:val>
          <c:smooth val="1"/>
          <c:extLst>
            <c:ext xmlns:c16="http://schemas.microsoft.com/office/drawing/2014/chart" uri="{C3380CC4-5D6E-409C-BE32-E72D297353CC}">
              <c16:uniqueId val="{00000000-B279-4EE1-BF15-EEFD7308CDA3}"/>
            </c:ext>
          </c:extLst>
        </c:ser>
        <c:ser>
          <c:idx val="1"/>
          <c:order val="1"/>
          <c:tx>
            <c:strRef>
              <c:f>'Mainland Hydro Inflows'!$B$13</c:f>
              <c:strCache>
                <c:ptCount val="1"/>
                <c:pt idx="0">
                  <c:v>Dartmouth</c:v>
                </c:pt>
              </c:strCache>
            </c:strRef>
          </c:tx>
          <c:marker>
            <c:symbol val="none"/>
          </c:marker>
          <c:cat>
            <c:strRef>
              <c:f>'Mainland Hydro Inflows'!$C$9:$N$9</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'Mainland Hydro Inflows'!$C$13:$N$13</c:f>
              <c:numCache>
                <c:formatCode>_-* #,##0.0_-;\-* #,##0.0_-;_-* "-"??_-;_-@_-</c:formatCode>
                <c:ptCount val="12"/>
                <c:pt idx="0">
                  <c:v>32.1</c:v>
                </c:pt>
                <c:pt idx="1">
                  <c:v>42.7</c:v>
                </c:pt>
                <c:pt idx="2">
                  <c:v>58.8</c:v>
                </c:pt>
                <c:pt idx="3">
                  <c:v>50.8</c:v>
                </c:pt>
                <c:pt idx="4">
                  <c:v>26.4</c:v>
                </c:pt>
                <c:pt idx="5">
                  <c:v>16.7</c:v>
                </c:pt>
                <c:pt idx="6">
                  <c:v>10.1</c:v>
                </c:pt>
                <c:pt idx="7">
                  <c:v>7.7</c:v>
                </c:pt>
                <c:pt idx="8">
                  <c:v>4.0999999999999996</c:v>
                </c:pt>
                <c:pt idx="9">
                  <c:v>5</c:v>
                </c:pt>
                <c:pt idx="10">
                  <c:v>9.6999999999999993</c:v>
                </c:pt>
                <c:pt idx="11">
                  <c:v>20.9</c:v>
                </c:pt>
              </c:numCache>
            </c:numRef>
          </c:val>
          <c:smooth val="1"/>
          <c:extLst>
            <c:ext xmlns:c16="http://schemas.microsoft.com/office/drawing/2014/chart" uri="{C3380CC4-5D6E-409C-BE32-E72D297353CC}">
              <c16:uniqueId val="{00000001-B279-4EE1-BF15-EEFD7308CDA3}"/>
            </c:ext>
          </c:extLst>
        </c:ser>
        <c:dLbls>
          <c:showLegendKey val="0"/>
          <c:showVal val="0"/>
          <c:showCatName val="0"/>
          <c:showSerName val="0"/>
          <c:showPercent val="0"/>
          <c:showBubbleSize val="0"/>
        </c:dLbls>
        <c:smooth val="0"/>
        <c:axId val="532521160"/>
        <c:axId val="100210408"/>
      </c:lineChart>
      <c:catAx>
        <c:axId val="532521160"/>
        <c:scaling>
          <c:orientation val="minMax"/>
        </c:scaling>
        <c:delete val="0"/>
        <c:axPos val="b"/>
        <c:numFmt formatCode="General" sourceLinked="0"/>
        <c:majorTickMark val="out"/>
        <c:minorTickMark val="none"/>
        <c:tickLblPos val="nextTo"/>
        <c:spPr>
          <a:ln w="6350">
            <a:solidFill>
              <a:srgbClr val="000000"/>
            </a:solidFill>
          </a:ln>
        </c:spPr>
        <c:crossAx val="100210408"/>
        <c:crosses val="autoZero"/>
        <c:auto val="1"/>
        <c:lblAlgn val="ctr"/>
        <c:lblOffset val="100"/>
        <c:noMultiLvlLbl val="0"/>
      </c:catAx>
      <c:valAx>
        <c:axId val="100210408"/>
        <c:scaling>
          <c:orientation val="minMax"/>
          <c:min val="0"/>
        </c:scaling>
        <c:delete val="0"/>
        <c:axPos val="l"/>
        <c:majorGridlines>
          <c:spPr>
            <a:ln>
              <a:solidFill>
                <a:schemeClr val="bg1">
                  <a:lumMod val="85000"/>
                </a:schemeClr>
              </a:solidFill>
            </a:ln>
          </c:spPr>
        </c:majorGridlines>
        <c:title>
          <c:tx>
            <c:rich>
              <a:bodyPr rot="-5400000" vert="horz"/>
              <a:lstStyle/>
              <a:p>
                <a:pPr>
                  <a:defRPr/>
                </a:pPr>
                <a:r>
                  <a:rPr lang="en-US"/>
                  <a:t>Storage inflows (GWh)</a:t>
                </a:r>
              </a:p>
            </c:rich>
          </c:tx>
          <c:layout/>
          <c:overlay val="0"/>
        </c:title>
        <c:numFmt formatCode="_-* #,##0.0_-;\-* #,##0.0_-;_-* &quot;-&quot;??_-;_-@_-" sourceLinked="1"/>
        <c:majorTickMark val="out"/>
        <c:minorTickMark val="none"/>
        <c:tickLblPos val="nextTo"/>
        <c:spPr>
          <a:ln w="6350">
            <a:solidFill>
              <a:srgbClr val="000000"/>
            </a:solidFill>
          </a:ln>
        </c:spPr>
        <c:crossAx val="532521160"/>
        <c:crosses val="autoZero"/>
        <c:crossBetween val="between"/>
      </c:valAx>
      <c:spPr>
        <a:solidFill>
          <a:srgbClr val="F5F6F7"/>
        </a:solidFill>
      </c:spPr>
    </c:plotArea>
    <c:legend>
      <c:legendPos val="b"/>
      <c:layout/>
      <c:overlay val="0"/>
      <c:txPr>
        <a:bodyPr/>
        <a:lstStyle/>
        <a:p>
          <a:pPr>
            <a:defRPr sz="600"/>
          </a:pPr>
          <a:endParaRPr lang="en-US"/>
        </a:p>
      </c:txPr>
    </c:legend>
    <c:plotVisOnly val="1"/>
    <c:dispBlanksAs val="gap"/>
    <c:showDLblsOverMax val="0"/>
  </c:chart>
  <c:spPr>
    <a:solidFill>
      <a:srgbClr val="F5F6F7"/>
    </a:solidFill>
    <a:ln>
      <a:noFill/>
    </a:ln>
  </c:spPr>
  <c:txPr>
    <a:bodyPr/>
    <a:lstStyle/>
    <a:p>
      <a:pPr>
        <a:defRPr sz="800">
          <a:solidFill>
            <a:sysClr val="windowText" lastClr="000000"/>
          </a:solidFill>
          <a:latin typeface="Arial" pitchFamily="34" charset="0"/>
          <a:cs typeface="Arial"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'Mainland Hydro Inflows'!$B$10</c:f>
              <c:strCache>
                <c:ptCount val="1"/>
                <c:pt idx="0">
                  <c:v>Koombooloomba Dam</c:v>
                </c:pt>
              </c:strCache>
            </c:strRef>
          </c:tx>
          <c:marker>
            <c:symbol val="none"/>
          </c:marker>
          <c:cat>
            <c:strRef>
              <c:f>'Mainland Hydro Inflows'!$C$9:$N$9</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'Mainland Hydro Inflows'!$C$10:$N$10</c:f>
              <c:numCache>
                <c:formatCode>_-* #,##0.0_-;\-* #,##0.0_-;_-* "-"??_-;_-@_-</c:formatCode>
                <c:ptCount val="12"/>
                <c:pt idx="0">
                  <c:v>35.9</c:v>
                </c:pt>
                <c:pt idx="1">
                  <c:v>72.8</c:v>
                </c:pt>
                <c:pt idx="2">
                  <c:v>62.7</c:v>
                </c:pt>
                <c:pt idx="3">
                  <c:v>50.7</c:v>
                </c:pt>
                <c:pt idx="4">
                  <c:v>35.9</c:v>
                </c:pt>
                <c:pt idx="5">
                  <c:v>44.5</c:v>
                </c:pt>
                <c:pt idx="6">
                  <c:v>15.6</c:v>
                </c:pt>
                <c:pt idx="7">
                  <c:v>21.5</c:v>
                </c:pt>
                <c:pt idx="8">
                  <c:v>22.6</c:v>
                </c:pt>
                <c:pt idx="9">
                  <c:v>16.8</c:v>
                </c:pt>
                <c:pt idx="10">
                  <c:v>22.5</c:v>
                </c:pt>
                <c:pt idx="11">
                  <c:v>40</c:v>
                </c:pt>
              </c:numCache>
            </c:numRef>
          </c:val>
          <c:smooth val="1"/>
          <c:extLst>
            <c:ext xmlns:c16="http://schemas.microsoft.com/office/drawing/2014/chart" uri="{C3380CC4-5D6E-409C-BE32-E72D297353CC}">
              <c16:uniqueId val="{00000000-415A-46A3-8F0C-A9D78DA2FF8E}"/>
            </c:ext>
          </c:extLst>
        </c:ser>
        <c:ser>
          <c:idx val="1"/>
          <c:order val="1"/>
          <c:tx>
            <c:strRef>
              <c:f>'Mainland Hydro Inflows'!$B$11</c:f>
              <c:strCache>
                <c:ptCount val="1"/>
                <c:pt idx="0">
                  <c:v>Kuranda Weir</c:v>
                </c:pt>
              </c:strCache>
            </c:strRef>
          </c:tx>
          <c:spPr>
            <a:ln w="19050">
              <a:solidFill>
                <a:srgbClr val="FFC222"/>
              </a:solidFill>
            </a:ln>
          </c:spPr>
          <c:marker>
            <c:symbol val="none"/>
          </c:marker>
          <c:cat>
            <c:strRef>
              <c:f>'Mainland Hydro Inflows'!$C$9:$N$9</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'Mainland Hydro Inflows'!$C$11:$N$11</c:f>
              <c:numCache>
                <c:formatCode>_-* #,##0.0_-;\-* #,##0.0_-;_-* "-"??_-;_-@_-</c:formatCode>
                <c:ptCount val="12"/>
                <c:pt idx="0">
                  <c:v>17.399999999999999</c:v>
                </c:pt>
                <c:pt idx="1">
                  <c:v>12.5</c:v>
                </c:pt>
                <c:pt idx="2">
                  <c:v>30</c:v>
                </c:pt>
                <c:pt idx="3">
                  <c:v>18.5</c:v>
                </c:pt>
                <c:pt idx="4">
                  <c:v>16.3</c:v>
                </c:pt>
                <c:pt idx="5">
                  <c:v>12.6</c:v>
                </c:pt>
                <c:pt idx="6">
                  <c:v>31.2</c:v>
                </c:pt>
                <c:pt idx="7">
                  <c:v>25.3</c:v>
                </c:pt>
                <c:pt idx="8">
                  <c:v>29.4</c:v>
                </c:pt>
                <c:pt idx="9">
                  <c:v>17</c:v>
                </c:pt>
                <c:pt idx="10">
                  <c:v>28.7</c:v>
                </c:pt>
                <c:pt idx="11">
                  <c:v>27.3</c:v>
                </c:pt>
              </c:numCache>
            </c:numRef>
          </c:val>
          <c:smooth val="1"/>
          <c:extLst>
            <c:ext xmlns:c16="http://schemas.microsoft.com/office/drawing/2014/chart" uri="{C3380CC4-5D6E-409C-BE32-E72D297353CC}">
              <c16:uniqueId val="{00000001-415A-46A3-8F0C-A9D78DA2FF8E}"/>
            </c:ext>
          </c:extLst>
        </c:ser>
        <c:dLbls>
          <c:showLegendKey val="0"/>
          <c:showVal val="0"/>
          <c:showCatName val="0"/>
          <c:showSerName val="0"/>
          <c:showPercent val="0"/>
          <c:showBubbleSize val="0"/>
        </c:dLbls>
        <c:smooth val="0"/>
        <c:axId val="98048168"/>
        <c:axId val="98049736"/>
      </c:lineChart>
      <c:catAx>
        <c:axId val="98048168"/>
        <c:scaling>
          <c:orientation val="minMax"/>
        </c:scaling>
        <c:delete val="0"/>
        <c:axPos val="b"/>
        <c:numFmt formatCode="General" sourceLinked="0"/>
        <c:majorTickMark val="out"/>
        <c:minorTickMark val="none"/>
        <c:tickLblPos val="nextTo"/>
        <c:spPr>
          <a:ln w="6350">
            <a:solidFill>
              <a:srgbClr val="000000"/>
            </a:solidFill>
          </a:ln>
        </c:spPr>
        <c:crossAx val="98049736"/>
        <c:crosses val="autoZero"/>
        <c:auto val="1"/>
        <c:lblAlgn val="ctr"/>
        <c:lblOffset val="100"/>
        <c:noMultiLvlLbl val="0"/>
      </c:catAx>
      <c:valAx>
        <c:axId val="98049736"/>
        <c:scaling>
          <c:orientation val="minMax"/>
          <c:min val="0"/>
        </c:scaling>
        <c:delete val="0"/>
        <c:axPos val="l"/>
        <c:majorGridlines>
          <c:spPr>
            <a:ln>
              <a:solidFill>
                <a:schemeClr val="bg1">
                  <a:lumMod val="85000"/>
                </a:schemeClr>
              </a:solidFill>
            </a:ln>
          </c:spPr>
        </c:majorGridlines>
        <c:title>
          <c:tx>
            <c:rich>
              <a:bodyPr rot="-5400000" vert="horz"/>
              <a:lstStyle/>
              <a:p>
                <a:pPr>
                  <a:defRPr/>
                </a:pPr>
                <a:r>
                  <a:rPr lang="en-US"/>
                  <a:t>Storage inflows (GWh)</a:t>
                </a:r>
              </a:p>
            </c:rich>
          </c:tx>
          <c:layout/>
          <c:overlay val="0"/>
        </c:title>
        <c:numFmt formatCode="_-* #,##0.0_-;\-* #,##0.0_-;_-* &quot;-&quot;??_-;_-@_-" sourceLinked="1"/>
        <c:majorTickMark val="out"/>
        <c:minorTickMark val="none"/>
        <c:tickLblPos val="nextTo"/>
        <c:spPr>
          <a:ln w="6350">
            <a:solidFill>
              <a:srgbClr val="000000"/>
            </a:solidFill>
          </a:ln>
        </c:spPr>
        <c:crossAx val="98048168"/>
        <c:crosses val="autoZero"/>
        <c:crossBetween val="between"/>
      </c:valAx>
      <c:spPr>
        <a:solidFill>
          <a:srgbClr val="F5F6F7"/>
        </a:solidFill>
      </c:spPr>
    </c:plotArea>
    <c:legend>
      <c:legendPos val="b"/>
      <c:layout/>
      <c:overlay val="0"/>
      <c:txPr>
        <a:bodyPr/>
        <a:lstStyle/>
        <a:p>
          <a:pPr>
            <a:defRPr sz="600"/>
          </a:pPr>
          <a:endParaRPr lang="en-US"/>
        </a:p>
      </c:txPr>
    </c:legend>
    <c:plotVisOnly val="1"/>
    <c:dispBlanksAs val="gap"/>
    <c:showDLblsOverMax val="0"/>
  </c:chart>
  <c:spPr>
    <a:solidFill>
      <a:srgbClr val="F5F6F7"/>
    </a:solidFill>
    <a:ln>
      <a:noFill/>
    </a:ln>
  </c:spPr>
  <c:txPr>
    <a:bodyPr/>
    <a:lstStyle/>
    <a:p>
      <a:pPr>
        <a:defRPr sz="800">
          <a:solidFill>
            <a:sysClr val="windowText" lastClr="000000"/>
          </a:solidFill>
          <a:latin typeface="Arial" pitchFamily="34" charset="0"/>
          <a:cs typeface="Arial"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'Mainland Hydro Inflows'!$B$38</c:f>
              <c:strCache>
                <c:ptCount val="1"/>
                <c:pt idx="0">
                  <c:v>2011</c:v>
                </c:pt>
              </c:strCache>
            </c:strRef>
          </c:tx>
          <c:marker>
            <c:symbol val="none"/>
          </c:marker>
          <c:cat>
            <c:strRef>
              <c:f>'Mainland Hydro Inflows'!$C$37:$N$37</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'Mainland Hydro Inflows'!$C$38:$N$38</c:f>
              <c:numCache>
                <c:formatCode>_-* #,##0_-;\-* #,##0_-;_-* "-"??_-;_-@_-</c:formatCode>
                <c:ptCount val="12"/>
                <c:pt idx="0">
                  <c:v>865.69128497143299</c:v>
                </c:pt>
                <c:pt idx="1">
                  <c:v>527.61070603903249</c:v>
                </c:pt>
                <c:pt idx="2">
                  <c:v>566.5133629355729</c:v>
                </c:pt>
                <c:pt idx="3">
                  <c:v>663.15029019987037</c:v>
                </c:pt>
                <c:pt idx="4">
                  <c:v>347.26903560929054</c:v>
                </c:pt>
                <c:pt idx="5">
                  <c:v>485.62166509172101</c:v>
                </c:pt>
                <c:pt idx="6">
                  <c:v>380.48385292420488</c:v>
                </c:pt>
                <c:pt idx="7">
                  <c:v>375.39918807833027</c:v>
                </c:pt>
                <c:pt idx="8">
                  <c:v>113.09736349404388</c:v>
                </c:pt>
                <c:pt idx="9">
                  <c:v>371.66236563623073</c:v>
                </c:pt>
                <c:pt idx="10">
                  <c:v>498.06001725917889</c:v>
                </c:pt>
                <c:pt idx="11">
                  <c:v>861.19385235954439</c:v>
                </c:pt>
              </c:numCache>
            </c:numRef>
          </c:val>
          <c:smooth val="1"/>
          <c:extLst>
            <c:ext xmlns:c16="http://schemas.microsoft.com/office/drawing/2014/chart" uri="{C3380CC4-5D6E-409C-BE32-E72D297353CC}">
              <c16:uniqueId val="{00000000-F3E3-483C-A63F-3F0ACDC1F85F}"/>
            </c:ext>
          </c:extLst>
        </c:ser>
        <c:ser>
          <c:idx val="1"/>
          <c:order val="1"/>
          <c:tx>
            <c:strRef>
              <c:f>'Mainland Hydro Inflows'!$B$39</c:f>
              <c:strCache>
                <c:ptCount val="1"/>
                <c:pt idx="0">
                  <c:v>2012</c:v>
                </c:pt>
              </c:strCache>
            </c:strRef>
          </c:tx>
          <c:marker>
            <c:symbol val="none"/>
          </c:marker>
          <c:cat>
            <c:strRef>
              <c:f>'Mainland Hydro Inflows'!$C$37:$N$37</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'Mainland Hydro Inflows'!$C$39:$N$39</c:f>
              <c:numCache>
                <c:formatCode>_-* #,##0_-;\-* #,##0_-;_-* "-"??_-;_-@_-</c:formatCode>
                <c:ptCount val="12"/>
                <c:pt idx="0">
                  <c:v>682.05105162500729</c:v>
                </c:pt>
                <c:pt idx="1">
                  <c:v>421.48047324820726</c:v>
                </c:pt>
                <c:pt idx="2">
                  <c:v>446.64437666695346</c:v>
                </c:pt>
                <c:pt idx="3">
                  <c:v>504.71289871639306</c:v>
                </c:pt>
                <c:pt idx="4">
                  <c:v>244.14620287568272</c:v>
                </c:pt>
                <c:pt idx="5">
                  <c:v>340.1258741576433</c:v>
                </c:pt>
                <c:pt idx="6">
                  <c:v>300.05296764955375</c:v>
                </c:pt>
                <c:pt idx="7">
                  <c:v>294.29766364394982</c:v>
                </c:pt>
                <c:pt idx="8">
                  <c:v>88.485400653596713</c:v>
                </c:pt>
                <c:pt idx="9">
                  <c:v>290.87073798399234</c:v>
                </c:pt>
                <c:pt idx="10">
                  <c:v>391.58195965201259</c:v>
                </c:pt>
                <c:pt idx="11">
                  <c:v>677.17473214375457</c:v>
                </c:pt>
              </c:numCache>
            </c:numRef>
          </c:val>
          <c:smooth val="1"/>
          <c:extLst>
            <c:ext xmlns:c16="http://schemas.microsoft.com/office/drawing/2014/chart" uri="{C3380CC4-5D6E-409C-BE32-E72D297353CC}">
              <c16:uniqueId val="{00000001-F3E3-483C-A63F-3F0ACDC1F85F}"/>
            </c:ext>
          </c:extLst>
        </c:ser>
        <c:ser>
          <c:idx val="2"/>
          <c:order val="2"/>
          <c:tx>
            <c:strRef>
              <c:f>'Mainland Hydro Inflows'!$B$40</c:f>
              <c:strCache>
                <c:ptCount val="1"/>
                <c:pt idx="0">
                  <c:v>2013</c:v>
                </c:pt>
              </c:strCache>
            </c:strRef>
          </c:tx>
          <c:marker>
            <c:symbol val="none"/>
          </c:marker>
          <c:cat>
            <c:strRef>
              <c:f>'Mainland Hydro Inflows'!$C$37:$N$37</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'Mainland Hydro Inflows'!$C$40:$N$40</c:f>
              <c:numCache>
                <c:formatCode>_-* #,##0_-;\-* #,##0_-;_-* "-"??_-;_-@_-</c:formatCode>
                <c:ptCount val="12"/>
                <c:pt idx="0">
                  <c:v>549.79865806312887</c:v>
                </c:pt>
                <c:pt idx="1">
                  <c:v>331.75232177460265</c:v>
                </c:pt>
                <c:pt idx="2">
                  <c:v>348.09470000849734</c:v>
                </c:pt>
                <c:pt idx="3">
                  <c:v>386.67473670181255</c:v>
                </c:pt>
                <c:pt idx="4">
                  <c:v>181.59822455804596</c:v>
                </c:pt>
                <c:pt idx="5">
                  <c:v>270.4207882648987</c:v>
                </c:pt>
                <c:pt idx="6">
                  <c:v>241.48245007097077</c:v>
                </c:pt>
                <c:pt idx="7">
                  <c:v>239.25943340944841</c:v>
                </c:pt>
                <c:pt idx="8">
                  <c:v>72.184809894048286</c:v>
                </c:pt>
                <c:pt idx="9">
                  <c:v>237.16391190404207</c:v>
                </c:pt>
                <c:pt idx="10">
                  <c:v>316.79079483526687</c:v>
                </c:pt>
                <c:pt idx="11">
                  <c:v>547.7091056377659</c:v>
                </c:pt>
              </c:numCache>
            </c:numRef>
          </c:val>
          <c:smooth val="1"/>
          <c:extLst>
            <c:ext xmlns:c16="http://schemas.microsoft.com/office/drawing/2014/chart" uri="{C3380CC4-5D6E-409C-BE32-E72D297353CC}">
              <c16:uniqueId val="{00000002-F3E3-483C-A63F-3F0ACDC1F85F}"/>
            </c:ext>
          </c:extLst>
        </c:ser>
        <c:ser>
          <c:idx val="3"/>
          <c:order val="3"/>
          <c:tx>
            <c:strRef>
              <c:f>'Mainland Hydro Inflows'!$B$41</c:f>
              <c:strCache>
                <c:ptCount val="1"/>
                <c:pt idx="0">
                  <c:v>2014</c:v>
                </c:pt>
              </c:strCache>
            </c:strRef>
          </c:tx>
          <c:marker>
            <c:symbol val="none"/>
          </c:marker>
          <c:cat>
            <c:strRef>
              <c:f>'Mainland Hydro Inflows'!$C$37:$N$37</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'Mainland Hydro Inflows'!$C$41:$N$41</c:f>
              <c:numCache>
                <c:formatCode>_-* #,##0_-;\-* #,##0_-;_-* "-"??_-;_-@_-</c:formatCode>
                <c:ptCount val="12"/>
                <c:pt idx="0">
                  <c:v>512.95281925130769</c:v>
                </c:pt>
                <c:pt idx="1">
                  <c:v>324.32047239476077</c:v>
                </c:pt>
                <c:pt idx="2">
                  <c:v>357.63852193351761</c:v>
                </c:pt>
                <c:pt idx="3">
                  <c:v>439.90522344943594</c:v>
                </c:pt>
                <c:pt idx="4">
                  <c:v>249.8547116192677</c:v>
                </c:pt>
                <c:pt idx="5">
                  <c:v>317.6532026848671</c:v>
                </c:pt>
                <c:pt idx="6">
                  <c:v>226.01872236886197</c:v>
                </c:pt>
                <c:pt idx="7">
                  <c:v>219.47494671150872</c:v>
                </c:pt>
                <c:pt idx="8">
                  <c:v>65.761763444291375</c:v>
                </c:pt>
                <c:pt idx="9">
                  <c:v>216.28619826427607</c:v>
                </c:pt>
                <c:pt idx="10">
                  <c:v>293.45511235768123</c:v>
                </c:pt>
                <c:pt idx="11">
                  <c:v>507.59736067520089</c:v>
                </c:pt>
              </c:numCache>
            </c:numRef>
          </c:val>
          <c:smooth val="1"/>
          <c:extLst>
            <c:ext xmlns:c16="http://schemas.microsoft.com/office/drawing/2014/chart" uri="{C3380CC4-5D6E-409C-BE32-E72D297353CC}">
              <c16:uniqueId val="{00000003-F3E3-483C-A63F-3F0ACDC1F85F}"/>
            </c:ext>
          </c:extLst>
        </c:ser>
        <c:ser>
          <c:idx val="4"/>
          <c:order val="4"/>
          <c:tx>
            <c:strRef>
              <c:f>'Mainland Hydro Inflows'!$B$42</c:f>
              <c:strCache>
                <c:ptCount val="1"/>
                <c:pt idx="0">
                  <c:v>2015</c:v>
                </c:pt>
              </c:strCache>
            </c:strRef>
          </c:tx>
          <c:marker>
            <c:symbol val="none"/>
          </c:marker>
          <c:cat>
            <c:strRef>
              <c:f>'Mainland Hydro Inflows'!$C$37:$N$37</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'Mainland Hydro Inflows'!$C$42:$N$42</c:f>
              <c:numCache>
                <c:formatCode>_-* #,##0_-;\-* #,##0_-;_-* "-"??_-;_-@_-</c:formatCode>
                <c:ptCount val="12"/>
                <c:pt idx="0">
                  <c:v>475.34101921707094</c:v>
                </c:pt>
                <c:pt idx="1">
                  <c:v>282.59334713023827</c:v>
                </c:pt>
                <c:pt idx="2">
                  <c:v>295.94489105073063</c:v>
                </c:pt>
                <c:pt idx="3">
                  <c:v>328.71365247461011</c:v>
                </c:pt>
                <c:pt idx="4">
                  <c:v>155.30443373496283</c:v>
                </c:pt>
                <c:pt idx="5">
                  <c:v>238.89559254229084</c:v>
                </c:pt>
                <c:pt idx="6">
                  <c:v>208.57346694688547</c:v>
                </c:pt>
                <c:pt idx="7">
                  <c:v>207.92912155675262</c:v>
                </c:pt>
                <c:pt idx="8">
                  <c:v>62.86220676346084</c:v>
                </c:pt>
                <c:pt idx="9">
                  <c:v>206.47001622694256</c:v>
                </c:pt>
                <c:pt idx="10">
                  <c:v>274.49051410075776</c:v>
                </c:pt>
                <c:pt idx="11">
                  <c:v>474.50799130091428</c:v>
                </c:pt>
              </c:numCache>
            </c:numRef>
          </c:val>
          <c:smooth val="1"/>
          <c:extLst>
            <c:ext xmlns:c16="http://schemas.microsoft.com/office/drawing/2014/chart" uri="{C3380CC4-5D6E-409C-BE32-E72D297353CC}">
              <c16:uniqueId val="{00000004-F3E3-483C-A63F-3F0ACDC1F85F}"/>
            </c:ext>
          </c:extLst>
        </c:ser>
        <c:ser>
          <c:idx val="5"/>
          <c:order val="5"/>
          <c:tx>
            <c:strRef>
              <c:f>'Mainland Hydro Inflows'!$B$43</c:f>
              <c:strCache>
                <c:ptCount val="1"/>
                <c:pt idx="0">
                  <c:v>2016</c:v>
                </c:pt>
              </c:strCache>
            </c:strRef>
          </c:tx>
          <c:marker>
            <c:symbol val="none"/>
          </c:marker>
          <c:cat>
            <c:strRef>
              <c:f>'Mainland Hydro Inflows'!$C$37:$N$37</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'Mainland Hydro Inflows'!$C$43:$N$43</c:f>
              <c:numCache>
                <c:formatCode>_-* #,##0_-;\-* #,##0_-;_-* "-"??_-;_-@_-</c:formatCode>
                <c:ptCount val="12"/>
                <c:pt idx="0">
                  <c:v>665.07739721544885</c:v>
                </c:pt>
                <c:pt idx="1">
                  <c:v>393.53515747440417</c:v>
                </c:pt>
                <c:pt idx="2">
                  <c:v>408.67384801155032</c:v>
                </c:pt>
                <c:pt idx="3">
                  <c:v>445.04440214438824</c:v>
                </c:pt>
                <c:pt idx="4">
                  <c:v>201.01914146314962</c:v>
                </c:pt>
                <c:pt idx="5">
                  <c:v>319.14508785535452</c:v>
                </c:pt>
                <c:pt idx="6">
                  <c:v>291.7369965639013</c:v>
                </c:pt>
                <c:pt idx="7">
                  <c:v>291.39645566467595</c:v>
                </c:pt>
                <c:pt idx="8">
                  <c:v>88.153176653368988</c:v>
                </c:pt>
                <c:pt idx="9">
                  <c:v>289.50977406285449</c:v>
                </c:pt>
                <c:pt idx="10">
                  <c:v>384.31995937976262</c:v>
                </c:pt>
                <c:pt idx="11">
                  <c:v>664.33934155433349</c:v>
                </c:pt>
              </c:numCache>
            </c:numRef>
          </c:val>
          <c:smooth val="1"/>
          <c:extLst>
            <c:ext xmlns:c16="http://schemas.microsoft.com/office/drawing/2014/chart" uri="{C3380CC4-5D6E-409C-BE32-E72D297353CC}">
              <c16:uniqueId val="{00000005-F3E3-483C-A63F-3F0ACDC1F85F}"/>
            </c:ext>
          </c:extLst>
        </c:ser>
        <c:ser>
          <c:idx val="6"/>
          <c:order val="6"/>
          <c:tx>
            <c:strRef>
              <c:f>'Mainland Hydro Inflows'!$B$44</c:f>
              <c:strCache>
                <c:ptCount val="1"/>
                <c:pt idx="0">
                  <c:v>2017</c:v>
                </c:pt>
              </c:strCache>
            </c:strRef>
          </c:tx>
          <c:marker>
            <c:symbol val="none"/>
          </c:marker>
          <c:cat>
            <c:strRef>
              <c:f>'Mainland Hydro Inflows'!$C$37:$N$37</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'Mainland Hydro Inflows'!$C$44:$N$44</c:f>
              <c:numCache>
                <c:formatCode>_-* #,##0_-;\-* #,##0_-;_-* "-"??_-;_-@_-</c:formatCode>
                <c:ptCount val="12"/>
                <c:pt idx="0">
                  <c:v>670.39068456520943</c:v>
                </c:pt>
                <c:pt idx="1">
                  <c:v>413.23410985146933</c:v>
                </c:pt>
                <c:pt idx="2">
                  <c:v>441.06533886302105</c:v>
                </c:pt>
                <c:pt idx="3">
                  <c:v>507.47108368813269</c:v>
                </c:pt>
                <c:pt idx="4">
                  <c:v>255.51083563036693</c:v>
                </c:pt>
                <c:pt idx="5">
                  <c:v>353.38787969526538</c:v>
                </c:pt>
                <c:pt idx="6">
                  <c:v>294.87264830050339</c:v>
                </c:pt>
                <c:pt idx="7">
                  <c:v>289.53001903080735</c:v>
                </c:pt>
                <c:pt idx="8">
                  <c:v>87.084128751922449</c:v>
                </c:pt>
                <c:pt idx="9">
                  <c:v>286.24842302119663</c:v>
                </c:pt>
                <c:pt idx="10">
                  <c:v>385.03549385834424</c:v>
                </c:pt>
                <c:pt idx="11">
                  <c:v>665.8372136306981</c:v>
                </c:pt>
              </c:numCache>
            </c:numRef>
          </c:val>
          <c:smooth val="1"/>
          <c:extLst>
            <c:ext xmlns:c16="http://schemas.microsoft.com/office/drawing/2014/chart" uri="{C3380CC4-5D6E-409C-BE32-E72D297353CC}">
              <c16:uniqueId val="{00000006-F3E3-483C-A63F-3F0ACDC1F85F}"/>
            </c:ext>
          </c:extLst>
        </c:ser>
        <c:ser>
          <c:idx val="7"/>
          <c:order val="7"/>
          <c:tx>
            <c:strRef>
              <c:f>'Mainland Hydro Inflows'!$B$45</c:f>
              <c:strCache>
                <c:ptCount val="1"/>
                <c:pt idx="0">
                  <c:v>2018</c:v>
                </c:pt>
              </c:strCache>
            </c:strRef>
          </c:tx>
          <c:marker>
            <c:symbol val="none"/>
          </c:marker>
          <c:cat>
            <c:strRef>
              <c:f>'Mainland Hydro Inflows'!$C$37:$N$37</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'Mainland Hydro Inflows'!$C$45:$N$45</c:f>
              <c:numCache>
                <c:formatCode>_-* #,##0_-;\-* #,##0_-;_-* "-"??_-;_-@_-</c:formatCode>
                <c:ptCount val="12"/>
                <c:pt idx="0">
                  <c:v>640.19747864680539</c:v>
                </c:pt>
                <c:pt idx="1">
                  <c:v>383.81156292271424</c:v>
                </c:pt>
                <c:pt idx="2">
                  <c:v>401.08275851270724</c:v>
                </c:pt>
                <c:pt idx="3">
                  <c:v>441.91370382283981</c:v>
                </c:pt>
                <c:pt idx="4">
                  <c:v>204.14507529069974</c:v>
                </c:pt>
                <c:pt idx="5">
                  <c:v>310.83142159012851</c:v>
                </c:pt>
                <c:pt idx="6">
                  <c:v>281.06642256388739</c:v>
                </c:pt>
                <c:pt idx="7">
                  <c:v>279.22924316561233</c:v>
                </c:pt>
                <c:pt idx="8">
                  <c:v>84.320065316639415</c:v>
                </c:pt>
                <c:pt idx="9">
                  <c:v>276.99654736422912</c:v>
                </c:pt>
                <c:pt idx="10">
                  <c:v>369.23196895719695</c:v>
                </c:pt>
                <c:pt idx="11">
                  <c:v>638.33688684653907</c:v>
                </c:pt>
              </c:numCache>
            </c:numRef>
          </c:val>
          <c:smooth val="1"/>
          <c:extLst>
            <c:ext xmlns:c16="http://schemas.microsoft.com/office/drawing/2014/chart" uri="{C3380CC4-5D6E-409C-BE32-E72D297353CC}">
              <c16:uniqueId val="{00000007-F3E3-483C-A63F-3F0ACDC1F85F}"/>
            </c:ext>
          </c:extLst>
        </c:ser>
        <c:dLbls>
          <c:showLegendKey val="0"/>
          <c:showVal val="0"/>
          <c:showCatName val="0"/>
          <c:showSerName val="0"/>
          <c:showPercent val="0"/>
          <c:showBubbleSize val="0"/>
        </c:dLbls>
        <c:smooth val="0"/>
        <c:axId val="98048168"/>
        <c:axId val="98049736"/>
      </c:lineChart>
      <c:catAx>
        <c:axId val="98048168"/>
        <c:scaling>
          <c:orientation val="minMax"/>
        </c:scaling>
        <c:delete val="0"/>
        <c:axPos val="b"/>
        <c:numFmt formatCode="General" sourceLinked="0"/>
        <c:majorTickMark val="out"/>
        <c:minorTickMark val="none"/>
        <c:tickLblPos val="nextTo"/>
        <c:spPr>
          <a:ln w="6350">
            <a:solidFill>
              <a:srgbClr val="000000"/>
            </a:solidFill>
          </a:ln>
        </c:spPr>
        <c:crossAx val="98049736"/>
        <c:crosses val="autoZero"/>
        <c:auto val="1"/>
        <c:lblAlgn val="ctr"/>
        <c:lblOffset val="100"/>
        <c:noMultiLvlLbl val="0"/>
      </c:catAx>
      <c:valAx>
        <c:axId val="98049736"/>
        <c:scaling>
          <c:orientation val="minMax"/>
          <c:min val="0"/>
        </c:scaling>
        <c:delete val="0"/>
        <c:axPos val="l"/>
        <c:majorGridlines>
          <c:spPr>
            <a:ln>
              <a:solidFill>
                <a:schemeClr val="bg1">
                  <a:lumMod val="85000"/>
                </a:schemeClr>
              </a:solidFill>
            </a:ln>
          </c:spPr>
        </c:majorGridlines>
        <c:title>
          <c:tx>
            <c:rich>
              <a:bodyPr rot="-5400000" vert="horz"/>
              <a:lstStyle/>
              <a:p>
                <a:pPr>
                  <a:defRPr/>
                </a:pPr>
                <a:r>
                  <a:rPr lang="en-US"/>
                  <a:t>Storage inflows (GWh)</a:t>
                </a:r>
              </a:p>
            </c:rich>
          </c:tx>
          <c:overlay val="0"/>
        </c:title>
        <c:numFmt formatCode="_-* #,##0_-;\-* #,##0_-;_-* &quot;-&quot;??_-;_-@_-" sourceLinked="1"/>
        <c:majorTickMark val="out"/>
        <c:minorTickMark val="none"/>
        <c:tickLblPos val="nextTo"/>
        <c:spPr>
          <a:ln w="6350">
            <a:solidFill>
              <a:srgbClr val="000000"/>
            </a:solidFill>
          </a:ln>
        </c:spPr>
        <c:crossAx val="98048168"/>
        <c:crosses val="autoZero"/>
        <c:crossBetween val="between"/>
      </c:valAx>
      <c:spPr>
        <a:solidFill>
          <a:srgbClr val="F5F6F7"/>
        </a:solidFill>
      </c:spPr>
    </c:plotArea>
    <c:legend>
      <c:legendPos val="b"/>
      <c:overlay val="0"/>
      <c:txPr>
        <a:bodyPr/>
        <a:lstStyle/>
        <a:p>
          <a:pPr>
            <a:defRPr sz="800"/>
          </a:pPr>
          <a:endParaRPr lang="en-US"/>
        </a:p>
      </c:txPr>
    </c:legend>
    <c:plotVisOnly val="1"/>
    <c:dispBlanksAs val="gap"/>
    <c:showDLblsOverMax val="0"/>
  </c:chart>
  <c:spPr>
    <a:solidFill>
      <a:srgbClr val="F5F6F7"/>
    </a:solidFill>
    <a:ln>
      <a:noFill/>
    </a:ln>
  </c:spPr>
  <c:txPr>
    <a:bodyPr/>
    <a:lstStyle/>
    <a:p>
      <a:pPr>
        <a:defRPr sz="800">
          <a:solidFill>
            <a:sysClr val="windowText" lastClr="000000"/>
          </a:solidFill>
          <a:latin typeface="Arial" pitchFamily="34" charset="0"/>
          <a:cs typeface="Arial" pitchFamily="34"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'Mainland Hydro Inflows'!$B$38</c:f>
              <c:strCache>
                <c:ptCount val="1"/>
                <c:pt idx="0">
                  <c:v>2011</c:v>
                </c:pt>
              </c:strCache>
            </c:strRef>
          </c:tx>
          <c:invertIfNegative val="0"/>
          <c:cat>
            <c:strRef>
              <c:f>'Mainland Hydro Inflows'!$O$37</c:f>
              <c:strCache>
                <c:ptCount val="1"/>
                <c:pt idx="0">
                  <c:v>Annual Total</c:v>
                </c:pt>
              </c:strCache>
            </c:strRef>
          </c:cat>
          <c:val>
            <c:numRef>
              <c:f>'Mainland Hydro Inflows'!$O$38</c:f>
              <c:numCache>
                <c:formatCode>_-* #,##0_-;\-* #,##0_-;_-* "-"??_-;_-@_-</c:formatCode>
                <c:ptCount val="1"/>
                <c:pt idx="0">
                  <c:v>6055.7529845984527</c:v>
                </c:pt>
              </c:numCache>
            </c:numRef>
          </c:val>
          <c:extLst>
            <c:ext xmlns:c16="http://schemas.microsoft.com/office/drawing/2014/chart" uri="{C3380CC4-5D6E-409C-BE32-E72D297353CC}">
              <c16:uniqueId val="{00000000-6308-47AE-AC4A-9448581BBE47}"/>
            </c:ext>
          </c:extLst>
        </c:ser>
        <c:ser>
          <c:idx val="1"/>
          <c:order val="1"/>
          <c:tx>
            <c:strRef>
              <c:f>'Mainland Hydro Inflows'!$B$39</c:f>
              <c:strCache>
                <c:ptCount val="1"/>
                <c:pt idx="0">
                  <c:v>2012</c:v>
                </c:pt>
              </c:strCache>
            </c:strRef>
          </c:tx>
          <c:invertIfNegative val="0"/>
          <c:cat>
            <c:strRef>
              <c:f>'Mainland Hydro Inflows'!$O$37</c:f>
              <c:strCache>
                <c:ptCount val="1"/>
                <c:pt idx="0">
                  <c:v>Annual Total</c:v>
                </c:pt>
              </c:strCache>
            </c:strRef>
          </c:cat>
          <c:val>
            <c:numRef>
              <c:f>'Mainland Hydro Inflows'!$O$39</c:f>
              <c:numCache>
                <c:formatCode>_-* #,##0_-;\-* #,##0_-;_-* "-"??_-;_-@_-</c:formatCode>
                <c:ptCount val="1"/>
                <c:pt idx="0">
                  <c:v>4681.6243390167474</c:v>
                </c:pt>
              </c:numCache>
            </c:numRef>
          </c:val>
          <c:extLst>
            <c:ext xmlns:c16="http://schemas.microsoft.com/office/drawing/2014/chart" uri="{C3380CC4-5D6E-409C-BE32-E72D297353CC}">
              <c16:uniqueId val="{00000001-6308-47AE-AC4A-9448581BBE47}"/>
            </c:ext>
          </c:extLst>
        </c:ser>
        <c:ser>
          <c:idx val="2"/>
          <c:order val="2"/>
          <c:tx>
            <c:strRef>
              <c:f>'Mainland Hydro Inflows'!$B$40</c:f>
              <c:strCache>
                <c:ptCount val="1"/>
                <c:pt idx="0">
                  <c:v>2013</c:v>
                </c:pt>
              </c:strCache>
            </c:strRef>
          </c:tx>
          <c:invertIfNegative val="0"/>
          <c:cat>
            <c:strRef>
              <c:f>'Mainland Hydro Inflows'!$O$37</c:f>
              <c:strCache>
                <c:ptCount val="1"/>
                <c:pt idx="0">
                  <c:v>Annual Total</c:v>
                </c:pt>
              </c:strCache>
            </c:strRef>
          </c:cat>
          <c:val>
            <c:numRef>
              <c:f>'Mainland Hydro Inflows'!$O$40</c:f>
              <c:numCache>
                <c:formatCode>_-* #,##0_-;\-* #,##0_-;_-* "-"??_-;_-@_-</c:formatCode>
                <c:ptCount val="1"/>
                <c:pt idx="0">
                  <c:v>3722.9299351225277</c:v>
                </c:pt>
              </c:numCache>
            </c:numRef>
          </c:val>
          <c:extLst>
            <c:ext xmlns:c16="http://schemas.microsoft.com/office/drawing/2014/chart" uri="{C3380CC4-5D6E-409C-BE32-E72D297353CC}">
              <c16:uniqueId val="{00000002-6308-47AE-AC4A-9448581BBE47}"/>
            </c:ext>
          </c:extLst>
        </c:ser>
        <c:ser>
          <c:idx val="3"/>
          <c:order val="3"/>
          <c:tx>
            <c:strRef>
              <c:f>'Mainland Hydro Inflows'!$B$41</c:f>
              <c:strCache>
                <c:ptCount val="1"/>
                <c:pt idx="0">
                  <c:v>2014</c:v>
                </c:pt>
              </c:strCache>
            </c:strRef>
          </c:tx>
          <c:invertIfNegative val="0"/>
          <c:cat>
            <c:strRef>
              <c:f>'Mainland Hydro Inflows'!$O$37</c:f>
              <c:strCache>
                <c:ptCount val="1"/>
                <c:pt idx="0">
                  <c:v>Annual Total</c:v>
                </c:pt>
              </c:strCache>
            </c:strRef>
          </c:cat>
          <c:val>
            <c:numRef>
              <c:f>'Mainland Hydro Inflows'!$O$41</c:f>
              <c:numCache>
                <c:formatCode>_-* #,##0_-;\-* #,##0_-;_-* "-"??_-;_-@_-</c:formatCode>
                <c:ptCount val="1"/>
                <c:pt idx="0">
                  <c:v>3730.9190551549768</c:v>
                </c:pt>
              </c:numCache>
            </c:numRef>
          </c:val>
          <c:extLst>
            <c:ext xmlns:c16="http://schemas.microsoft.com/office/drawing/2014/chart" uri="{C3380CC4-5D6E-409C-BE32-E72D297353CC}">
              <c16:uniqueId val="{00000003-6308-47AE-AC4A-9448581BBE47}"/>
            </c:ext>
          </c:extLst>
        </c:ser>
        <c:ser>
          <c:idx val="4"/>
          <c:order val="4"/>
          <c:tx>
            <c:strRef>
              <c:f>'Mainland Hydro Inflows'!$B$42</c:f>
              <c:strCache>
                <c:ptCount val="1"/>
                <c:pt idx="0">
                  <c:v>2015</c:v>
                </c:pt>
              </c:strCache>
            </c:strRef>
          </c:tx>
          <c:invertIfNegative val="0"/>
          <c:cat>
            <c:strRef>
              <c:f>'Mainland Hydro Inflows'!$O$37</c:f>
              <c:strCache>
                <c:ptCount val="1"/>
                <c:pt idx="0">
                  <c:v>Annual Total</c:v>
                </c:pt>
              </c:strCache>
            </c:strRef>
          </c:cat>
          <c:val>
            <c:numRef>
              <c:f>'Mainland Hydro Inflows'!$O$42</c:f>
              <c:numCache>
                <c:formatCode>_-* #,##0_-;\-* #,##0_-;_-* "-"??_-;_-@_-</c:formatCode>
                <c:ptCount val="1"/>
                <c:pt idx="0">
                  <c:v>3211.6262530456174</c:v>
                </c:pt>
              </c:numCache>
            </c:numRef>
          </c:val>
          <c:extLst>
            <c:ext xmlns:c16="http://schemas.microsoft.com/office/drawing/2014/chart" uri="{C3380CC4-5D6E-409C-BE32-E72D297353CC}">
              <c16:uniqueId val="{00000004-6308-47AE-AC4A-9448581BBE47}"/>
            </c:ext>
          </c:extLst>
        </c:ser>
        <c:ser>
          <c:idx val="5"/>
          <c:order val="5"/>
          <c:tx>
            <c:strRef>
              <c:f>'Mainland Hydro Inflows'!$B$43</c:f>
              <c:strCache>
                <c:ptCount val="1"/>
                <c:pt idx="0">
                  <c:v>2016</c:v>
                </c:pt>
              </c:strCache>
            </c:strRef>
          </c:tx>
          <c:invertIfNegative val="0"/>
          <c:cat>
            <c:strRef>
              <c:f>'Mainland Hydro Inflows'!$O$37</c:f>
              <c:strCache>
                <c:ptCount val="1"/>
                <c:pt idx="0">
                  <c:v>Annual Total</c:v>
                </c:pt>
              </c:strCache>
            </c:strRef>
          </c:cat>
          <c:val>
            <c:numRef>
              <c:f>'Mainland Hydro Inflows'!$O$43</c:f>
              <c:numCache>
                <c:formatCode>_-* #,##0_-;\-* #,##0_-;_-* "-"??_-;_-@_-</c:formatCode>
                <c:ptCount val="1"/>
                <c:pt idx="0">
                  <c:v>4441.9507380431924</c:v>
                </c:pt>
              </c:numCache>
            </c:numRef>
          </c:val>
          <c:extLst>
            <c:ext xmlns:c16="http://schemas.microsoft.com/office/drawing/2014/chart" uri="{C3380CC4-5D6E-409C-BE32-E72D297353CC}">
              <c16:uniqueId val="{00000005-6308-47AE-AC4A-9448581BBE47}"/>
            </c:ext>
          </c:extLst>
        </c:ser>
        <c:ser>
          <c:idx val="6"/>
          <c:order val="6"/>
          <c:tx>
            <c:strRef>
              <c:f>'Mainland Hydro Inflows'!$B$44</c:f>
              <c:strCache>
                <c:ptCount val="1"/>
                <c:pt idx="0">
                  <c:v>2017</c:v>
                </c:pt>
              </c:strCache>
            </c:strRef>
          </c:tx>
          <c:invertIfNegative val="0"/>
          <c:cat>
            <c:strRef>
              <c:f>'Mainland Hydro Inflows'!$O$37</c:f>
              <c:strCache>
                <c:ptCount val="1"/>
                <c:pt idx="0">
                  <c:v>Annual Total</c:v>
                </c:pt>
              </c:strCache>
            </c:strRef>
          </c:cat>
          <c:val>
            <c:numRef>
              <c:f>'Mainland Hydro Inflows'!$O$44</c:f>
              <c:numCache>
                <c:formatCode>_-* #,##0_-;\-* #,##0_-;_-* "-"??_-;_-@_-</c:formatCode>
                <c:ptCount val="1"/>
                <c:pt idx="0">
                  <c:v>4649.6678588869363</c:v>
                </c:pt>
              </c:numCache>
            </c:numRef>
          </c:val>
          <c:extLst>
            <c:ext xmlns:c16="http://schemas.microsoft.com/office/drawing/2014/chart" uri="{C3380CC4-5D6E-409C-BE32-E72D297353CC}">
              <c16:uniqueId val="{00000006-6308-47AE-AC4A-9448581BBE47}"/>
            </c:ext>
          </c:extLst>
        </c:ser>
        <c:ser>
          <c:idx val="7"/>
          <c:order val="7"/>
          <c:tx>
            <c:strRef>
              <c:f>'Mainland Hydro Inflows'!$B$45</c:f>
              <c:strCache>
                <c:ptCount val="1"/>
                <c:pt idx="0">
                  <c:v>2018</c:v>
                </c:pt>
              </c:strCache>
            </c:strRef>
          </c:tx>
          <c:invertIfNegative val="0"/>
          <c:cat>
            <c:strRef>
              <c:f>'Mainland Hydro Inflows'!$O$37</c:f>
              <c:strCache>
                <c:ptCount val="1"/>
                <c:pt idx="0">
                  <c:v>Annual Total</c:v>
                </c:pt>
              </c:strCache>
            </c:strRef>
          </c:cat>
          <c:val>
            <c:numRef>
              <c:f>'Mainland Hydro Inflows'!$O$45</c:f>
              <c:numCache>
                <c:formatCode>_-* #,##0_-;\-* #,##0_-;_-* "-"??_-;_-@_-</c:formatCode>
                <c:ptCount val="1"/>
                <c:pt idx="0">
                  <c:v>4311.1631349999998</c:v>
                </c:pt>
              </c:numCache>
            </c:numRef>
          </c:val>
          <c:extLst>
            <c:ext xmlns:c16="http://schemas.microsoft.com/office/drawing/2014/chart" uri="{C3380CC4-5D6E-409C-BE32-E72D297353CC}">
              <c16:uniqueId val="{00000007-6308-47AE-AC4A-9448581BBE47}"/>
            </c:ext>
          </c:extLst>
        </c:ser>
        <c:dLbls>
          <c:showLegendKey val="0"/>
          <c:showVal val="0"/>
          <c:showCatName val="0"/>
          <c:showSerName val="0"/>
          <c:showPercent val="0"/>
          <c:showBubbleSize val="0"/>
        </c:dLbls>
        <c:gapWidth val="150"/>
        <c:axId val="98048168"/>
        <c:axId val="98049736"/>
      </c:barChart>
      <c:catAx>
        <c:axId val="98048168"/>
        <c:scaling>
          <c:orientation val="minMax"/>
        </c:scaling>
        <c:delete val="0"/>
        <c:axPos val="b"/>
        <c:numFmt formatCode="General" sourceLinked="0"/>
        <c:majorTickMark val="out"/>
        <c:minorTickMark val="none"/>
        <c:tickLblPos val="nextTo"/>
        <c:spPr>
          <a:ln w="6350">
            <a:solidFill>
              <a:srgbClr val="000000"/>
            </a:solidFill>
          </a:ln>
        </c:spPr>
        <c:crossAx val="98049736"/>
        <c:crosses val="autoZero"/>
        <c:auto val="1"/>
        <c:lblAlgn val="ctr"/>
        <c:lblOffset val="100"/>
        <c:noMultiLvlLbl val="0"/>
      </c:catAx>
      <c:valAx>
        <c:axId val="98049736"/>
        <c:scaling>
          <c:orientation val="minMax"/>
          <c:min val="0"/>
        </c:scaling>
        <c:delete val="0"/>
        <c:axPos val="l"/>
        <c:majorGridlines>
          <c:spPr>
            <a:ln>
              <a:solidFill>
                <a:schemeClr val="bg1">
                  <a:lumMod val="85000"/>
                </a:schemeClr>
              </a:solidFill>
            </a:ln>
          </c:spPr>
        </c:majorGridlines>
        <c:title>
          <c:tx>
            <c:rich>
              <a:bodyPr rot="-5400000" vert="horz"/>
              <a:lstStyle/>
              <a:p>
                <a:pPr>
                  <a:defRPr/>
                </a:pPr>
                <a:r>
                  <a:rPr lang="en-US"/>
                  <a:t>Storage inflows (GWh)</a:t>
                </a:r>
              </a:p>
            </c:rich>
          </c:tx>
          <c:overlay val="0"/>
        </c:title>
        <c:numFmt formatCode="_-* #,##0_-;\-* #,##0_-;_-* &quot;-&quot;??_-;_-@_-" sourceLinked="1"/>
        <c:majorTickMark val="out"/>
        <c:minorTickMark val="none"/>
        <c:tickLblPos val="nextTo"/>
        <c:spPr>
          <a:ln w="6350">
            <a:solidFill>
              <a:srgbClr val="000000"/>
            </a:solidFill>
          </a:ln>
        </c:spPr>
        <c:crossAx val="98048168"/>
        <c:crosses val="autoZero"/>
        <c:crossBetween val="between"/>
      </c:valAx>
      <c:spPr>
        <a:solidFill>
          <a:srgbClr val="F5F6F7"/>
        </a:solidFill>
      </c:spPr>
    </c:plotArea>
    <c:legend>
      <c:legendPos val="b"/>
      <c:overlay val="0"/>
      <c:txPr>
        <a:bodyPr/>
        <a:lstStyle/>
        <a:p>
          <a:pPr>
            <a:defRPr sz="800"/>
          </a:pPr>
          <a:endParaRPr lang="en-US"/>
        </a:p>
      </c:txPr>
    </c:legend>
    <c:plotVisOnly val="1"/>
    <c:dispBlanksAs val="gap"/>
    <c:showDLblsOverMax val="0"/>
  </c:chart>
  <c:spPr>
    <a:solidFill>
      <a:srgbClr val="F5F6F7"/>
    </a:solidFill>
    <a:ln>
      <a:noFill/>
    </a:ln>
  </c:spPr>
  <c:txPr>
    <a:bodyPr/>
    <a:lstStyle/>
    <a:p>
      <a:pPr>
        <a:defRPr sz="800">
          <a:solidFill>
            <a:sysClr val="windowText" lastClr="000000"/>
          </a:solidFill>
          <a:latin typeface="Arial" pitchFamily="34" charset="0"/>
          <a:cs typeface="Arial"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4" Type="http://schemas.openxmlformats.org/officeDocument/2006/relationships/chart" Target="../charts/chart9.xml"/></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wmf"/></Relationships>
</file>

<file path=xl/drawings/drawing1.xml><?xml version="1.0" encoding="utf-8"?>
<xdr:wsDr xmlns:xdr="http://schemas.openxmlformats.org/drawingml/2006/spreadsheetDrawing" xmlns:a="http://schemas.openxmlformats.org/drawingml/2006/main">
  <xdr:twoCellAnchor editAs="oneCell">
    <xdr:from>
      <xdr:col>0</xdr:col>
      <xdr:colOff>676275</xdr:colOff>
      <xdr:row>0</xdr:row>
      <xdr:rowOff>142875</xdr:rowOff>
    </xdr:from>
    <xdr:to>
      <xdr:col>7</xdr:col>
      <xdr:colOff>535641</xdr:colOff>
      <xdr:row>6</xdr:row>
      <xdr:rowOff>57150</xdr:rowOff>
    </xdr:to>
    <xdr:pic>
      <xdr:nvPicPr>
        <xdr:cNvPr id="2" name="Picture 1" descr="Project-Marinus-Tas_Networks-LogosSML">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6275" y="142875"/>
          <a:ext cx="4114800" cy="10572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862853</xdr:colOff>
      <xdr:row>19</xdr:row>
      <xdr:rowOff>67236</xdr:rowOff>
    </xdr:from>
    <xdr:to>
      <xdr:col>8</xdr:col>
      <xdr:colOff>439719</xdr:colOff>
      <xdr:row>42</xdr:row>
      <xdr:rowOff>53676</xdr:rowOff>
    </xdr:to>
    <xdr:pic>
      <xdr:nvPicPr>
        <xdr:cNvPr id="2" name="Picture 1">
          <a:extLst>
            <a:ext uri="{FF2B5EF4-FFF2-40B4-BE49-F238E27FC236}">
              <a16:creationId xmlns:a16="http://schemas.microsoft.com/office/drawing/2014/main" id="{8DEEF0C7-8DD5-4733-A31C-DE34FA8F1D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1453" y="3858186"/>
          <a:ext cx="7825516" cy="41488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84417</xdr:colOff>
      <xdr:row>120</xdr:row>
      <xdr:rowOff>53974</xdr:rowOff>
    </xdr:from>
    <xdr:to>
      <xdr:col>10</xdr:col>
      <xdr:colOff>369267</xdr:colOff>
      <xdr:row>138</xdr:row>
      <xdr:rowOff>19324</xdr:rowOff>
    </xdr:to>
    <xdr:graphicFrame macro="">
      <xdr:nvGraphicFramePr>
        <xdr:cNvPr id="2" name="Chart 1">
          <a:extLst>
            <a:ext uri="{FF2B5EF4-FFF2-40B4-BE49-F238E27FC236}">
              <a16:creationId xmlns:a16="http://schemas.microsoft.com/office/drawing/2014/main" id="{BE48C393-B019-4A79-8591-2B310CE987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683559</xdr:colOff>
      <xdr:row>120</xdr:row>
      <xdr:rowOff>44823</xdr:rowOff>
    </xdr:from>
    <xdr:to>
      <xdr:col>23</xdr:col>
      <xdr:colOff>150379</xdr:colOff>
      <xdr:row>138</xdr:row>
      <xdr:rowOff>10173</xdr:rowOff>
    </xdr:to>
    <xdr:graphicFrame macro="">
      <xdr:nvGraphicFramePr>
        <xdr:cNvPr id="3" name="Chart 2">
          <a:extLst>
            <a:ext uri="{FF2B5EF4-FFF2-40B4-BE49-F238E27FC236}">
              <a16:creationId xmlns:a16="http://schemas.microsoft.com/office/drawing/2014/main" id="{E8D63C60-7F2A-4B27-870F-C1FDDE882C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84417</xdr:colOff>
      <xdr:row>120</xdr:row>
      <xdr:rowOff>53974</xdr:rowOff>
    </xdr:from>
    <xdr:to>
      <xdr:col>10</xdr:col>
      <xdr:colOff>369267</xdr:colOff>
      <xdr:row>138</xdr:row>
      <xdr:rowOff>19324</xdr:rowOff>
    </xdr:to>
    <xdr:graphicFrame macro="">
      <xdr:nvGraphicFramePr>
        <xdr:cNvPr id="4" name="Chart 3">
          <a:extLst>
            <a:ext uri="{FF2B5EF4-FFF2-40B4-BE49-F238E27FC236}">
              <a16:creationId xmlns:a16="http://schemas.microsoft.com/office/drawing/2014/main" id="{445461B1-8E6A-470A-AC8B-6D0B78DEB6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683559</xdr:colOff>
      <xdr:row>120</xdr:row>
      <xdr:rowOff>44823</xdr:rowOff>
    </xdr:from>
    <xdr:to>
      <xdr:col>23</xdr:col>
      <xdr:colOff>150379</xdr:colOff>
      <xdr:row>138</xdr:row>
      <xdr:rowOff>10173</xdr:rowOff>
    </xdr:to>
    <xdr:graphicFrame macro="">
      <xdr:nvGraphicFramePr>
        <xdr:cNvPr id="5" name="Chart 6">
          <a:extLst>
            <a:ext uri="{FF2B5EF4-FFF2-40B4-BE49-F238E27FC236}">
              <a16:creationId xmlns:a16="http://schemas.microsoft.com/office/drawing/2014/main" id="{F36EFFB0-E4B0-466B-BA9A-909003DBBF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44449</xdr:colOff>
      <xdr:row>107</xdr:row>
      <xdr:rowOff>31750</xdr:rowOff>
    </xdr:from>
    <xdr:to>
      <xdr:col>10</xdr:col>
      <xdr:colOff>415024</xdr:colOff>
      <xdr:row>124</xdr:row>
      <xdr:rowOff>159025</xdr:rowOff>
    </xdr:to>
    <xdr:graphicFrame macro="">
      <xdr:nvGraphicFramePr>
        <xdr:cNvPr id="2" name="Chart 1">
          <a:extLst>
            <a:ext uri="{FF2B5EF4-FFF2-40B4-BE49-F238E27FC236}">
              <a16:creationId xmlns:a16="http://schemas.microsoft.com/office/drawing/2014/main" id="{8885A662-5658-4C80-B081-C7A764317E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9</xdr:col>
      <xdr:colOff>0</xdr:colOff>
      <xdr:row>15</xdr:row>
      <xdr:rowOff>0</xdr:rowOff>
    </xdr:from>
    <xdr:to>
      <xdr:col>18</xdr:col>
      <xdr:colOff>2700</xdr:colOff>
      <xdr:row>30</xdr:row>
      <xdr:rowOff>165375</xdr:rowOff>
    </xdr:to>
    <xdr:graphicFrame macro="">
      <xdr:nvGraphicFramePr>
        <xdr:cNvPr id="2" name="Chart 1">
          <a:extLst>
            <a:ext uri="{FF2B5EF4-FFF2-40B4-BE49-F238E27FC236}">
              <a16:creationId xmlns:a16="http://schemas.microsoft.com/office/drawing/2014/main" id="{598FD9CD-BC0D-458A-A3E2-80052AF4D8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52916</xdr:colOff>
      <xdr:row>15</xdr:row>
      <xdr:rowOff>0</xdr:rowOff>
    </xdr:from>
    <xdr:to>
      <xdr:col>8</xdr:col>
      <xdr:colOff>320200</xdr:colOff>
      <xdr:row>30</xdr:row>
      <xdr:rowOff>165375</xdr:rowOff>
    </xdr:to>
    <xdr:graphicFrame macro="">
      <xdr:nvGraphicFramePr>
        <xdr:cNvPr id="3" name="Chart 2">
          <a:extLst>
            <a:ext uri="{FF2B5EF4-FFF2-40B4-BE49-F238E27FC236}">
              <a16:creationId xmlns:a16="http://schemas.microsoft.com/office/drawing/2014/main" id="{CD61CFF0-F6D6-44DC-B8A6-EA6C7F6079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232834</xdr:colOff>
      <xdr:row>47</xdr:row>
      <xdr:rowOff>105834</xdr:rowOff>
    </xdr:from>
    <xdr:to>
      <xdr:col>8</xdr:col>
      <xdr:colOff>256701</xdr:colOff>
      <xdr:row>62</xdr:row>
      <xdr:rowOff>112459</xdr:rowOff>
    </xdr:to>
    <xdr:graphicFrame macro="">
      <xdr:nvGraphicFramePr>
        <xdr:cNvPr id="6" name="Chart 5">
          <a:extLst>
            <a:ext uri="{FF2B5EF4-FFF2-40B4-BE49-F238E27FC236}">
              <a16:creationId xmlns:a16="http://schemas.microsoft.com/office/drawing/2014/main" id="{AEF379E2-83A5-4F17-A24B-1D788E8850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582085</xdr:colOff>
      <xdr:row>47</xdr:row>
      <xdr:rowOff>105834</xdr:rowOff>
    </xdr:from>
    <xdr:to>
      <xdr:col>17</xdr:col>
      <xdr:colOff>373118</xdr:colOff>
      <xdr:row>62</xdr:row>
      <xdr:rowOff>112459</xdr:rowOff>
    </xdr:to>
    <xdr:graphicFrame macro="">
      <xdr:nvGraphicFramePr>
        <xdr:cNvPr id="7" name="Chart 6">
          <a:extLst>
            <a:ext uri="{FF2B5EF4-FFF2-40B4-BE49-F238E27FC236}">
              <a16:creationId xmlns:a16="http://schemas.microsoft.com/office/drawing/2014/main" id="{A402456F-C3D1-4AF9-ADB5-30702311BC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0</xdr:colOff>
      <xdr:row>8</xdr:row>
      <xdr:rowOff>0</xdr:rowOff>
    </xdr:from>
    <xdr:to>
      <xdr:col>14</xdr:col>
      <xdr:colOff>580839</xdr:colOff>
      <xdr:row>13</xdr:row>
      <xdr:rowOff>528040</xdr:rowOff>
    </xdr:to>
    <xdr:pic>
      <xdr:nvPicPr>
        <xdr:cNvPr id="6" name="Picture 5">
          <a:extLst>
            <a:ext uri="{FF2B5EF4-FFF2-40B4-BE49-F238E27FC236}">
              <a16:creationId xmlns:a16="http://schemas.microsoft.com/office/drawing/2014/main" id="{530E63B2-D2A7-44A0-9AA9-A2B08D0A26D1}"/>
            </a:ext>
          </a:extLst>
        </xdr:cNvPr>
        <xdr:cNvPicPr>
          <a:picLocks noChangeAspect="1"/>
        </xdr:cNvPicPr>
      </xdr:nvPicPr>
      <xdr:blipFill>
        <a:blip xmlns:r="http://schemas.openxmlformats.org/officeDocument/2006/relationships" r:embed="rId1"/>
        <a:stretch>
          <a:fillRect/>
        </a:stretch>
      </xdr:blipFill>
      <xdr:spPr>
        <a:xfrm>
          <a:off x="11004176" y="1602441"/>
          <a:ext cx="4502897" cy="325107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dnrme.qld.gov.au/energy/initiatives/powering-queensland" TargetMode="External"/><Relationship Id="rId13" Type="http://schemas.openxmlformats.org/officeDocument/2006/relationships/printerSettings" Target="../printerSettings/printerSettings2.bin"/><Relationship Id="rId3" Type="http://schemas.openxmlformats.org/officeDocument/2006/relationships/hyperlink" Target="https://www.aemo.com.au/Electricity/National-Electricity-Market-NEM/Planning-and-forecasting/Inputs-Assumptions-and-Methodologies" TargetMode="External"/><Relationship Id="rId7" Type="http://schemas.openxmlformats.org/officeDocument/2006/relationships/hyperlink" Target="https://www.energy.vic.gov.au/renewable-energy/victorias-renewable-energy-targets" TargetMode="External"/><Relationship Id="rId12" Type="http://schemas.openxmlformats.org/officeDocument/2006/relationships/hyperlink" Target="https://www.aemo.com.au/-/media/files/electricity/nem/planning_and_forecasting/inputs-assumptions-methodologies/2021/draft-2021-inputs-assumptions-and-scenarios-report.pdf?la=en" TargetMode="External"/><Relationship Id="rId2" Type="http://schemas.openxmlformats.org/officeDocument/2006/relationships/hyperlink" Target="https://www.aemo.com.au/Electricity/National-Electricity-Market-NEM/Planning-and-forecasting/NEM-Electricity-Statement-of-Opportunities" TargetMode="External"/><Relationship Id="rId1" Type="http://schemas.openxmlformats.org/officeDocument/2006/relationships/hyperlink" Target="https://www.aemo.com.au/consultations/current-and-closed-consultations/2021-planning-and-forecasting-consultation-on-inputs-assumptions-and-scenarios" TargetMode="External"/><Relationship Id="rId6" Type="http://schemas.openxmlformats.org/officeDocument/2006/relationships/hyperlink" Target="https://www.aemo.com.au/Electricity/National-Electricity-Market-NEM/Planning-and-forecasting/Integrated-System-Plan/2018-Integrated-System-Plan" TargetMode="External"/><Relationship Id="rId11" Type="http://schemas.openxmlformats.org/officeDocument/2006/relationships/hyperlink" Target="http://www.premier.tas.gov.au/site_resources_2015/additional_releases/improving_the_playing_field_across_tasmania/forging_a_manufacturing_future/renewable_energy_target_passes_parliament" TargetMode="External"/><Relationship Id="rId5" Type="http://schemas.openxmlformats.org/officeDocument/2006/relationships/hyperlink" Target="https://aemo.com.au/en/energy-systems/electricity/national-electricity-market-nem/nem-forecasting-and-planning/forecasting-and-planning-data/generation-information" TargetMode="External"/><Relationship Id="rId10" Type="http://schemas.openxmlformats.org/officeDocument/2006/relationships/hyperlink" Target="https://aemo.com.au/en/energy-systems/major-publications/integrated-system-plan-isp/2020-integrated-system-plan-isp/2020-isp-inputs-and-assumptions" TargetMode="External"/><Relationship Id="rId4" Type="http://schemas.openxmlformats.org/officeDocument/2006/relationships/hyperlink" Target="http://v6.nem-review.info/what/index.aspx/" TargetMode="External"/><Relationship Id="rId9" Type="http://schemas.openxmlformats.org/officeDocument/2006/relationships/hyperlink" Target="https://www.hydro.com.au/clean-energy/secure-energy" TargetMode="Externa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29.bin"/><Relationship Id="rId1" Type="http://schemas.openxmlformats.org/officeDocument/2006/relationships/hyperlink" Target="https://www.aer.gov.au/system/files/AER%20-%20Values%20of%20Customer%20Reliability%20Review%20-%20Final%20Report%20-%20December%202019.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2.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3.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6.xml.rels><?xml version="1.0" encoding="UTF-8" standalone="yes"?>
<Relationships xmlns="http://schemas.openxmlformats.org/package/2006/relationships"><Relationship Id="rId3" Type="http://schemas.openxmlformats.org/officeDocument/2006/relationships/hyperlink" Target="http://www.premier.tas.gov.au/site_resources_2015/additional_releases/improving_the_playing_field_across_tasmania/forging_a_manufacturing_future/renewable_energy_target_passes_parliament" TargetMode="External"/><Relationship Id="rId2" Type="http://schemas.openxmlformats.org/officeDocument/2006/relationships/hyperlink" Target="https://www.energy.vic.gov.au/renewable-energy/victorias-renewable-energy-targets" TargetMode="External"/><Relationship Id="rId1" Type="http://schemas.openxmlformats.org/officeDocument/2006/relationships/hyperlink" Target="https://www.dnrme.qld.gov.au/energy/initiatives/powering-queensland" TargetMode="External"/><Relationship Id="rId5" Type="http://schemas.openxmlformats.org/officeDocument/2006/relationships/printerSettings" Target="../printerSettings/printerSettings5.bin"/><Relationship Id="rId4" Type="http://schemas.openxmlformats.org/officeDocument/2006/relationships/hyperlink" Target="https://www.aemo.com.au/-/media/files/electricity/nem/planning_and_forecasting/inputs-assumptions-methodologies/2021/draft-2021-inputs-assumptions-and-scenarios-report.pdf?la=en"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C00000"/>
  </sheetPr>
  <dimension ref="B8:B28"/>
  <sheetViews>
    <sheetView tabSelected="1" zoomScale="85" zoomScaleNormal="85" workbookViewId="0"/>
  </sheetViews>
  <sheetFormatPr defaultColWidth="10.28515625" defaultRowHeight="15"/>
  <cols>
    <col min="1" max="1" width="10.28515625" style="421"/>
    <col min="2" max="2" width="9.140625" style="421" customWidth="1"/>
    <col min="3" max="16384" width="10.28515625" style="421"/>
  </cols>
  <sheetData>
    <row r="8" spans="2:2">
      <c r="B8" s="421" t="s">
        <v>1579</v>
      </c>
    </row>
    <row r="24" spans="2:2">
      <c r="B24" s="422"/>
    </row>
    <row r="25" spans="2:2">
      <c r="B25" s="423"/>
    </row>
    <row r="26" spans="2:2">
      <c r="B26" s="422"/>
    </row>
    <row r="27" spans="2:2">
      <c r="B27" s="423"/>
    </row>
    <row r="28" spans="2:2">
      <c r="B28" s="423"/>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9" tint="0.79998168889431442"/>
  </sheetPr>
  <dimension ref="A1:AF79"/>
  <sheetViews>
    <sheetView zoomScale="85" zoomScaleNormal="85" workbookViewId="0"/>
  </sheetViews>
  <sheetFormatPr defaultColWidth="10.28515625" defaultRowHeight="12.75"/>
  <cols>
    <col min="1" max="1" width="4.140625" style="27" customWidth="1"/>
    <col min="2" max="2" width="12.7109375" style="27" customWidth="1"/>
    <col min="3" max="3" width="12.85546875" style="27" customWidth="1"/>
    <col min="4" max="22" width="10.42578125" style="27" customWidth="1"/>
    <col min="23" max="16384" width="10.28515625" style="27"/>
  </cols>
  <sheetData>
    <row r="1" spans="1:32" ht="15">
      <c r="A1" s="55"/>
      <c r="B1" s="17" t="s">
        <v>59</v>
      </c>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row>
    <row r="2" spans="1:32" ht="20.25" thickBot="1">
      <c r="A2" s="26"/>
      <c r="B2" s="44" t="s">
        <v>1307</v>
      </c>
      <c r="C2" s="44"/>
      <c r="D2" s="358"/>
      <c r="E2" s="358"/>
      <c r="F2" s="26"/>
      <c r="G2" s="26"/>
      <c r="H2" s="26"/>
      <c r="I2" s="26"/>
      <c r="J2" s="26"/>
      <c r="K2" s="26"/>
      <c r="L2" s="26"/>
      <c r="M2" s="26"/>
      <c r="N2" s="56"/>
      <c r="O2" s="57"/>
      <c r="P2" s="26"/>
      <c r="Q2" s="26"/>
      <c r="R2" s="26"/>
      <c r="S2" s="26"/>
      <c r="T2" s="26"/>
      <c r="U2" s="26"/>
      <c r="V2" s="26"/>
      <c r="W2" s="26"/>
      <c r="X2" s="26"/>
      <c r="Y2" s="26"/>
      <c r="Z2" s="26"/>
      <c r="AA2" s="26"/>
      <c r="AB2" s="26"/>
      <c r="AC2" s="26"/>
      <c r="AD2" s="26"/>
      <c r="AE2" s="26"/>
      <c r="AF2" s="26"/>
    </row>
    <row r="3" spans="1:32" ht="16.5" thickTop="1">
      <c r="A3" s="26"/>
      <c r="B3" s="26"/>
      <c r="C3" s="26"/>
      <c r="D3" s="26"/>
      <c r="E3" s="26"/>
      <c r="F3" s="26"/>
      <c r="G3" s="26"/>
      <c r="H3" s="26"/>
      <c r="I3" s="26"/>
      <c r="J3" s="26"/>
      <c r="K3" s="26"/>
      <c r="L3" s="26"/>
      <c r="M3" s="26"/>
      <c r="N3" s="56"/>
      <c r="O3" s="57"/>
      <c r="P3" s="26"/>
      <c r="Q3" s="26"/>
      <c r="R3" s="26"/>
      <c r="S3" s="26"/>
      <c r="T3" s="26"/>
      <c r="U3" s="26"/>
      <c r="V3" s="26"/>
      <c r="W3" s="26"/>
      <c r="X3" s="26"/>
      <c r="Y3" s="26"/>
      <c r="Z3" s="26"/>
      <c r="AA3" s="26"/>
      <c r="AB3" s="26"/>
      <c r="AC3" s="26"/>
      <c r="AD3" s="26"/>
      <c r="AE3" s="26"/>
      <c r="AF3" s="26"/>
    </row>
    <row r="4" spans="1:32" ht="15.75">
      <c r="A4" s="26"/>
      <c r="B4" s="398" t="str">
        <f>'Assumptions Summary'!$E$5&amp;": "&amp;'Assumptions Summary'!$D$12</f>
        <v>Key deviations from Primary Source: AEMO Draft 2021-22 Input and Assumptions Workbook</v>
      </c>
      <c r="C4" s="1"/>
      <c r="D4" s="1"/>
      <c r="E4" s="26"/>
      <c r="F4" s="26"/>
      <c r="G4" s="26"/>
      <c r="H4" s="26"/>
      <c r="I4" s="26"/>
      <c r="J4" s="26"/>
      <c r="K4" s="26"/>
      <c r="L4" s="26"/>
      <c r="M4" s="26"/>
      <c r="N4" s="56"/>
      <c r="O4" s="57"/>
      <c r="P4" s="26"/>
      <c r="Q4" s="26"/>
      <c r="R4" s="26"/>
      <c r="S4" s="26"/>
      <c r="T4" s="26"/>
      <c r="U4" s="26"/>
      <c r="V4" s="26"/>
      <c r="W4" s="26"/>
      <c r="X4" s="26"/>
      <c r="Y4" s="26"/>
      <c r="Z4" s="26"/>
      <c r="AA4" s="26"/>
      <c r="AB4" s="26"/>
      <c r="AC4" s="26"/>
      <c r="AD4" s="26"/>
      <c r="AE4" s="26"/>
      <c r="AF4" s="26"/>
    </row>
    <row r="5" spans="1:32" ht="15.75">
      <c r="A5" s="26"/>
      <c r="B5" s="399" t="str">
        <f>'Assumptions Summary'!E12</f>
        <v>1) Small non-scheduled Tasmanian Hydro are explicity modelling using the 10 pond scheme described in this workbook. Therefore, their historical generation has been added back onto demand (approximately 460 GWh annually).</v>
      </c>
      <c r="C5" s="399"/>
      <c r="D5" s="399"/>
      <c r="E5" s="26"/>
      <c r="F5" s="395"/>
      <c r="G5" s="395"/>
      <c r="H5" s="395"/>
      <c r="I5" s="26"/>
      <c r="J5" s="26"/>
      <c r="K5" s="26"/>
      <c r="L5" s="26"/>
      <c r="M5" s="26"/>
      <c r="N5" s="56"/>
      <c r="O5" s="57"/>
      <c r="P5" s="26"/>
      <c r="Q5" s="26"/>
      <c r="R5" s="26"/>
      <c r="S5" s="26"/>
      <c r="T5" s="26"/>
      <c r="U5" s="26"/>
      <c r="V5" s="26"/>
      <c r="W5" s="26"/>
      <c r="X5" s="26"/>
      <c r="Y5" s="26"/>
      <c r="Z5" s="26"/>
      <c r="AA5" s="26"/>
      <c r="AB5" s="26"/>
      <c r="AC5" s="26"/>
      <c r="AD5" s="26"/>
      <c r="AE5" s="26"/>
      <c r="AF5" s="26"/>
    </row>
    <row r="6" spans="1:32" ht="15.75">
      <c r="A6" s="26"/>
      <c r="B6" s="26"/>
      <c r="C6" s="26"/>
      <c r="D6" s="26"/>
      <c r="E6" s="26"/>
      <c r="F6" s="395"/>
      <c r="G6" s="395"/>
      <c r="H6" s="395"/>
      <c r="I6" s="26"/>
      <c r="J6" s="26"/>
      <c r="K6" s="26"/>
      <c r="L6" s="26"/>
      <c r="M6" s="26"/>
      <c r="N6" s="56"/>
      <c r="O6" s="57"/>
      <c r="P6" s="26"/>
      <c r="Q6" s="26"/>
      <c r="R6" s="26"/>
      <c r="S6" s="26"/>
      <c r="T6" s="26"/>
      <c r="U6" s="26"/>
      <c r="V6" s="26"/>
      <c r="W6" s="26"/>
      <c r="X6" s="26"/>
      <c r="Y6" s="26"/>
      <c r="Z6" s="26"/>
      <c r="AA6" s="26"/>
      <c r="AB6" s="26"/>
      <c r="AC6" s="26"/>
      <c r="AD6" s="26"/>
      <c r="AE6" s="26"/>
      <c r="AF6" s="26"/>
    </row>
    <row r="7" spans="1:32" ht="15.75">
      <c r="A7" s="26"/>
      <c r="B7" s="10" t="s">
        <v>259</v>
      </c>
      <c r="C7" s="26"/>
      <c r="D7" s="26"/>
      <c r="E7" s="26"/>
      <c r="F7" s="26"/>
      <c r="G7" s="26"/>
      <c r="H7" s="26"/>
      <c r="I7" s="26"/>
      <c r="J7" s="26"/>
      <c r="K7" s="26"/>
      <c r="L7" s="26"/>
      <c r="M7" s="26"/>
      <c r="N7" s="26"/>
      <c r="O7" s="58"/>
      <c r="P7" s="26"/>
      <c r="Q7" s="26"/>
      <c r="R7" s="26"/>
      <c r="S7" s="26"/>
      <c r="T7" s="26"/>
      <c r="U7" s="26"/>
      <c r="V7" s="26"/>
      <c r="W7" s="26"/>
      <c r="X7" s="26"/>
      <c r="Y7" s="26"/>
      <c r="Z7" s="26"/>
      <c r="AA7" s="26"/>
      <c r="AB7" s="26"/>
      <c r="AC7" s="26"/>
      <c r="AD7" s="26"/>
      <c r="AE7" s="26"/>
      <c r="AF7" s="26"/>
    </row>
    <row r="8" spans="1:32">
      <c r="A8" s="26"/>
      <c r="B8" s="10" t="s">
        <v>260</v>
      </c>
      <c r="C8" s="26"/>
      <c r="D8" s="26"/>
      <c r="E8" s="26"/>
      <c r="F8" s="26"/>
      <c r="G8" s="26"/>
      <c r="H8" s="26"/>
      <c r="I8" s="26"/>
      <c r="J8" s="26"/>
      <c r="K8" s="26"/>
      <c r="L8" s="26"/>
      <c r="M8" s="26"/>
      <c r="N8" s="26"/>
      <c r="O8" s="26"/>
      <c r="P8" s="26"/>
      <c r="Q8" s="26"/>
      <c r="R8" s="26"/>
      <c r="S8" s="26"/>
      <c r="T8" s="26"/>
      <c r="U8" s="26"/>
      <c r="V8" s="26"/>
      <c r="W8" s="26"/>
      <c r="X8" s="26"/>
      <c r="Y8" s="26"/>
      <c r="Z8" s="26"/>
      <c r="AA8" s="26"/>
      <c r="AB8" s="26"/>
      <c r="AC8" s="26"/>
      <c r="AD8" s="26"/>
      <c r="AE8" s="26"/>
      <c r="AF8" s="26"/>
    </row>
    <row r="9" spans="1:32">
      <c r="A9" s="26"/>
      <c r="B9" s="10"/>
      <c r="C9" s="26"/>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row>
    <row r="10" spans="1:32" ht="18" thickBot="1">
      <c r="A10" s="26"/>
      <c r="B10" s="63" t="s">
        <v>282</v>
      </c>
      <c r="C10" s="63"/>
      <c r="D10" s="26"/>
      <c r="E10" s="26"/>
      <c r="F10" s="26"/>
      <c r="G10" s="26"/>
      <c r="H10" s="26"/>
      <c r="I10" s="26"/>
      <c r="J10" s="26"/>
      <c r="K10" s="26"/>
      <c r="L10" s="26"/>
      <c r="M10" s="26"/>
      <c r="N10" s="26"/>
      <c r="O10" s="26"/>
      <c r="P10" s="26"/>
      <c r="Q10" s="26"/>
      <c r="R10" s="26"/>
      <c r="S10" s="26"/>
      <c r="T10" s="26"/>
      <c r="U10" s="26"/>
      <c r="V10" s="26"/>
      <c r="W10" s="26"/>
      <c r="X10" s="26"/>
      <c r="Y10" s="26"/>
      <c r="Z10" s="26"/>
      <c r="AA10" s="26"/>
      <c r="AB10" s="26"/>
      <c r="AC10" s="26"/>
      <c r="AD10" s="26"/>
      <c r="AE10" s="26"/>
      <c r="AF10" s="26"/>
    </row>
    <row r="11" spans="1:32" ht="13.5" thickTop="1">
      <c r="A11" s="26"/>
      <c r="B11" s="10" t="s">
        <v>283</v>
      </c>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row>
    <row r="12" spans="1:32">
      <c r="A12" s="26"/>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row>
    <row r="13" spans="1:32" ht="15.75" thickBot="1">
      <c r="A13" s="26"/>
      <c r="B13" s="59" t="s">
        <v>261</v>
      </c>
      <c r="C13" s="26"/>
      <c r="D13" s="26"/>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row>
    <row r="14" spans="1:32" ht="33" customHeight="1" thickBot="1">
      <c r="A14" s="26"/>
      <c r="B14" s="3"/>
      <c r="C14" s="3" t="s">
        <v>221</v>
      </c>
      <c r="D14" s="3" t="s">
        <v>222</v>
      </c>
      <c r="E14" s="3" t="s">
        <v>223</v>
      </c>
      <c r="F14" s="3" t="s">
        <v>224</v>
      </c>
      <c r="G14" s="3" t="s">
        <v>225</v>
      </c>
      <c r="H14" s="3" t="s">
        <v>226</v>
      </c>
      <c r="I14" s="3" t="s">
        <v>227</v>
      </c>
      <c r="J14" s="3" t="s">
        <v>228</v>
      </c>
      <c r="K14" s="3" t="s">
        <v>229</v>
      </c>
      <c r="L14" s="3" t="s">
        <v>262</v>
      </c>
      <c r="M14" s="3" t="s">
        <v>263</v>
      </c>
      <c r="N14" s="3" t="s">
        <v>264</v>
      </c>
      <c r="O14" s="3" t="s">
        <v>265</v>
      </c>
      <c r="P14" s="3" t="s">
        <v>266</v>
      </c>
      <c r="Q14" s="3" t="s">
        <v>267</v>
      </c>
      <c r="R14" s="3" t="s">
        <v>268</v>
      </c>
      <c r="S14" s="3" t="s">
        <v>269</v>
      </c>
      <c r="T14" s="3" t="s">
        <v>270</v>
      </c>
      <c r="U14" s="3" t="s">
        <v>271</v>
      </c>
      <c r="V14" s="3" t="s">
        <v>272</v>
      </c>
      <c r="W14" s="3" t="s">
        <v>273</v>
      </c>
      <c r="X14" s="3" t="s">
        <v>274</v>
      </c>
      <c r="Y14" s="3" t="s">
        <v>275</v>
      </c>
      <c r="Z14" s="3" t="s">
        <v>276</v>
      </c>
      <c r="AA14" s="3" t="s">
        <v>277</v>
      </c>
      <c r="AB14" s="3" t="s">
        <v>278</v>
      </c>
      <c r="AC14" s="3" t="s">
        <v>279</v>
      </c>
      <c r="AD14" s="3" t="s">
        <v>280</v>
      </c>
      <c r="AE14" s="3" t="s">
        <v>281</v>
      </c>
      <c r="AF14" s="26"/>
    </row>
    <row r="15" spans="1:32" ht="15.75" thickBot="1">
      <c r="A15" s="26"/>
      <c r="B15" s="22" t="s">
        <v>151</v>
      </c>
      <c r="C15" s="60">
        <v>66514.856280000007</v>
      </c>
      <c r="D15" s="60">
        <v>67114.807860000001</v>
      </c>
      <c r="E15" s="60">
        <v>67371.378849999994</v>
      </c>
      <c r="F15" s="60">
        <v>67488.678050000002</v>
      </c>
      <c r="G15" s="60">
        <v>67572.722410000002</v>
      </c>
      <c r="H15" s="60">
        <v>67508.065560000003</v>
      </c>
      <c r="I15" s="60">
        <v>67507.854789999998</v>
      </c>
      <c r="J15" s="60">
        <v>67507.400850000005</v>
      </c>
      <c r="K15" s="60">
        <v>58993.72335</v>
      </c>
      <c r="L15" s="60">
        <v>59072.184930000003</v>
      </c>
      <c r="M15" s="60">
        <v>59131.469879999997</v>
      </c>
      <c r="N15" s="60">
        <v>59479.917070000003</v>
      </c>
      <c r="O15" s="60">
        <v>59989.289250000002</v>
      </c>
      <c r="P15" s="60">
        <v>60641.371460000002</v>
      </c>
      <c r="Q15" s="60">
        <v>60954.338499999998</v>
      </c>
      <c r="R15" s="60">
        <v>61807.770960000002</v>
      </c>
      <c r="S15" s="60">
        <v>62610.19685</v>
      </c>
      <c r="T15" s="60">
        <v>63295.035929999998</v>
      </c>
      <c r="U15" s="60">
        <v>64032.27736</v>
      </c>
      <c r="V15" s="60">
        <v>64775.588880000003</v>
      </c>
      <c r="W15" s="60">
        <v>65506.847959999999</v>
      </c>
      <c r="X15" s="60">
        <v>66229.132979999995</v>
      </c>
      <c r="Y15" s="60">
        <v>66950.99944</v>
      </c>
      <c r="Z15" s="60">
        <v>67684.105890000006</v>
      </c>
      <c r="AA15" s="60">
        <v>68380.154290000006</v>
      </c>
      <c r="AB15" s="60">
        <v>69047.124930000005</v>
      </c>
      <c r="AC15" s="60">
        <v>69682.139360000001</v>
      </c>
      <c r="AD15" s="60">
        <v>70294.867060000004</v>
      </c>
      <c r="AE15" s="60">
        <v>70869.106109999993</v>
      </c>
      <c r="AF15" s="26"/>
    </row>
    <row r="16" spans="1:32" ht="15.75" thickBot="1">
      <c r="A16" s="26"/>
      <c r="B16" s="22" t="s">
        <v>126</v>
      </c>
      <c r="C16" s="61">
        <v>52302.095119999998</v>
      </c>
      <c r="D16" s="61">
        <v>52783.37311</v>
      </c>
      <c r="E16" s="61">
        <v>53080.068939999997</v>
      </c>
      <c r="F16" s="61">
        <v>53447.378770000003</v>
      </c>
      <c r="G16" s="61">
        <v>53696.733269999997</v>
      </c>
      <c r="H16" s="61">
        <v>53845.499889999999</v>
      </c>
      <c r="I16" s="61">
        <v>53963.975980000003</v>
      </c>
      <c r="J16" s="61">
        <v>53992.503140000001</v>
      </c>
      <c r="K16" s="61">
        <v>45766.98343</v>
      </c>
      <c r="L16" s="61">
        <v>45560.85095</v>
      </c>
      <c r="M16" s="61">
        <v>45262.606789999998</v>
      </c>
      <c r="N16" s="61">
        <v>45029.52981</v>
      </c>
      <c r="O16" s="61">
        <v>44948.255169999997</v>
      </c>
      <c r="P16" s="61">
        <v>45166.8102</v>
      </c>
      <c r="Q16" s="61">
        <v>45605.741139999998</v>
      </c>
      <c r="R16" s="61">
        <v>46146.042070000003</v>
      </c>
      <c r="S16" s="61">
        <v>46646.971830000002</v>
      </c>
      <c r="T16" s="61">
        <v>46882.760199999997</v>
      </c>
      <c r="U16" s="61">
        <v>47360.390789999998</v>
      </c>
      <c r="V16" s="61">
        <v>47881.624620000002</v>
      </c>
      <c r="W16" s="61">
        <v>48400.09676</v>
      </c>
      <c r="X16" s="61">
        <v>48912.331539999999</v>
      </c>
      <c r="Y16" s="61">
        <v>49426.201569999997</v>
      </c>
      <c r="Z16" s="61">
        <v>49953.74151</v>
      </c>
      <c r="AA16" s="61">
        <v>50458.551549999996</v>
      </c>
      <c r="AB16" s="61">
        <v>50943.795209999997</v>
      </c>
      <c r="AC16" s="61">
        <v>51406.053999999996</v>
      </c>
      <c r="AD16" s="61">
        <v>51853.281320000002</v>
      </c>
      <c r="AE16" s="61">
        <v>52272.806199999999</v>
      </c>
      <c r="AF16" s="26"/>
    </row>
    <row r="17" spans="1:32" ht="15.75" thickBot="1">
      <c r="A17" s="26"/>
      <c r="B17" s="22" t="s">
        <v>192</v>
      </c>
      <c r="C17" s="60">
        <v>13345.84974</v>
      </c>
      <c r="D17" s="60">
        <v>13392.05935</v>
      </c>
      <c r="E17" s="60">
        <v>13438.066570000001</v>
      </c>
      <c r="F17" s="60">
        <v>13429.24206</v>
      </c>
      <c r="G17" s="60">
        <v>13423.55053</v>
      </c>
      <c r="H17" s="60">
        <v>13417.23964</v>
      </c>
      <c r="I17" s="60">
        <v>13430.365040000001</v>
      </c>
      <c r="J17" s="60">
        <v>13442.32251</v>
      </c>
      <c r="K17" s="60">
        <v>13461.13665</v>
      </c>
      <c r="L17" s="60">
        <v>13508.01742</v>
      </c>
      <c r="M17" s="60">
        <v>13563.023010000001</v>
      </c>
      <c r="N17" s="60">
        <v>13637.24919</v>
      </c>
      <c r="O17" s="60">
        <v>13741.16956</v>
      </c>
      <c r="P17" s="60">
        <v>13875.055979999999</v>
      </c>
      <c r="Q17" s="60">
        <v>14008.59353</v>
      </c>
      <c r="R17" s="60">
        <v>14124.04911</v>
      </c>
      <c r="S17" s="60">
        <v>14239.963159999999</v>
      </c>
      <c r="T17" s="60">
        <v>14351.58806</v>
      </c>
      <c r="U17" s="60">
        <v>14455.757530000001</v>
      </c>
      <c r="V17" s="60">
        <v>14543.310750000001</v>
      </c>
      <c r="W17" s="60">
        <v>14623.665940000001</v>
      </c>
      <c r="X17" s="60">
        <v>14700.309450000001</v>
      </c>
      <c r="Y17" s="60">
        <v>14776.444890000001</v>
      </c>
      <c r="Z17" s="60">
        <v>14851.588110000001</v>
      </c>
      <c r="AA17" s="60">
        <v>14921.854310000001</v>
      </c>
      <c r="AB17" s="60">
        <v>14988.14057</v>
      </c>
      <c r="AC17" s="60">
        <v>15048.45788</v>
      </c>
      <c r="AD17" s="60">
        <v>15103.721</v>
      </c>
      <c r="AE17" s="60">
        <v>15149.79175</v>
      </c>
      <c r="AF17" s="26"/>
    </row>
    <row r="18" spans="1:32" ht="18" thickBot="1">
      <c r="A18" s="26"/>
      <c r="B18" s="22" t="s">
        <v>1308</v>
      </c>
      <c r="C18" s="61">
        <v>9593.6660840000004</v>
      </c>
      <c r="D18" s="61">
        <v>9530.1056869999993</v>
      </c>
      <c r="E18" s="61">
        <v>9583.6371739999995</v>
      </c>
      <c r="F18" s="61">
        <v>9510.2558379999991</v>
      </c>
      <c r="G18" s="61">
        <v>9509.3192799999997</v>
      </c>
      <c r="H18" s="61">
        <v>6345.79079</v>
      </c>
      <c r="I18" s="61">
        <v>6289.1769899999999</v>
      </c>
      <c r="J18" s="61">
        <v>6381.8853689999996</v>
      </c>
      <c r="K18" s="61">
        <v>6371.8322280000002</v>
      </c>
      <c r="L18" s="61">
        <v>6339.2609249999996</v>
      </c>
      <c r="M18" s="61">
        <v>6243.7799910000003</v>
      </c>
      <c r="N18" s="61">
        <v>6325.3931380000004</v>
      </c>
      <c r="O18" s="61">
        <v>6272.3922869999997</v>
      </c>
      <c r="P18" s="61">
        <v>6300.0891549999997</v>
      </c>
      <c r="Q18" s="61">
        <v>6314.0192040000002</v>
      </c>
      <c r="R18" s="61">
        <v>6288.4346180000002</v>
      </c>
      <c r="S18" s="61">
        <v>6409.5025660000001</v>
      </c>
      <c r="T18" s="61">
        <v>6421.2840109999997</v>
      </c>
      <c r="U18" s="61">
        <v>6413.2088299999996</v>
      </c>
      <c r="V18" s="61">
        <v>6335.3706330000005</v>
      </c>
      <c r="W18" s="61">
        <v>6405.4670470000001</v>
      </c>
      <c r="X18" s="61">
        <v>6352.3424020000002</v>
      </c>
      <c r="Y18" s="61">
        <v>6370.7996190000003</v>
      </c>
      <c r="Z18" s="61">
        <v>6370.3905539999996</v>
      </c>
      <c r="AA18" s="61">
        <v>6332.2680680000003</v>
      </c>
      <c r="AB18" s="61">
        <v>6440.924876</v>
      </c>
      <c r="AC18" s="61">
        <v>6448.0142260000002</v>
      </c>
      <c r="AD18" s="61">
        <v>6419.7064090000003</v>
      </c>
      <c r="AE18" s="61">
        <v>6337.6650739999995</v>
      </c>
      <c r="AF18" s="26"/>
    </row>
    <row r="19" spans="1:32" ht="15.75" thickBot="1">
      <c r="A19" s="26"/>
      <c r="B19" s="22" t="s">
        <v>175</v>
      </c>
      <c r="C19" s="60">
        <v>36509.612639999999</v>
      </c>
      <c r="D19" s="60">
        <v>35956.609940000002</v>
      </c>
      <c r="E19" s="60">
        <v>35751.990100000003</v>
      </c>
      <c r="F19" s="60">
        <v>35519.895429999997</v>
      </c>
      <c r="G19" s="60">
        <v>35501.57473</v>
      </c>
      <c r="H19" s="60">
        <v>35621.663359999999</v>
      </c>
      <c r="I19" s="60">
        <v>35769.492259999999</v>
      </c>
      <c r="J19" s="60">
        <v>36185.514819999997</v>
      </c>
      <c r="K19" s="60">
        <v>36278.079980000002</v>
      </c>
      <c r="L19" s="60">
        <v>36307.910709999996</v>
      </c>
      <c r="M19" s="60">
        <v>36497.628120000001</v>
      </c>
      <c r="N19" s="60">
        <v>36794.740680000003</v>
      </c>
      <c r="O19" s="60">
        <v>37339.513769999998</v>
      </c>
      <c r="P19" s="60">
        <v>37916.233410000001</v>
      </c>
      <c r="Q19" s="60">
        <v>38641.330099999999</v>
      </c>
      <c r="R19" s="60">
        <v>39413.37429</v>
      </c>
      <c r="S19" s="60">
        <v>40151.845589999997</v>
      </c>
      <c r="T19" s="60">
        <v>40965.156499999997</v>
      </c>
      <c r="U19" s="60">
        <v>41642.240510000003</v>
      </c>
      <c r="V19" s="60">
        <v>42303.206870000002</v>
      </c>
      <c r="W19" s="60">
        <v>42954.259230000003</v>
      </c>
      <c r="X19" s="60">
        <v>43591.339529999997</v>
      </c>
      <c r="Y19" s="60">
        <v>44222.704839999999</v>
      </c>
      <c r="Z19" s="60">
        <v>44859.64258</v>
      </c>
      <c r="AA19" s="60">
        <v>45459.577660000003</v>
      </c>
      <c r="AB19" s="60">
        <v>46034.061549999999</v>
      </c>
      <c r="AC19" s="60">
        <v>46579.819479999998</v>
      </c>
      <c r="AD19" s="60">
        <v>47106.862560000001</v>
      </c>
      <c r="AE19" s="60">
        <v>47605.382400000002</v>
      </c>
      <c r="AF19" s="26"/>
    </row>
    <row r="20" spans="1:32">
      <c r="A20" s="26"/>
      <c r="B20" s="26"/>
      <c r="C20" s="26"/>
      <c r="D20" s="26"/>
      <c r="E20" s="26"/>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row>
    <row r="21" spans="1:32" ht="15.75" thickBot="1">
      <c r="A21" s="26"/>
      <c r="B21" s="59" t="s">
        <v>62</v>
      </c>
      <c r="C21" s="26"/>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row>
    <row r="22" spans="1:32" ht="33" customHeight="1" thickBot="1">
      <c r="A22" s="26"/>
      <c r="B22" s="3"/>
      <c r="C22" s="3" t="s">
        <v>221</v>
      </c>
      <c r="D22" s="3" t="s">
        <v>222</v>
      </c>
      <c r="E22" s="3" t="s">
        <v>223</v>
      </c>
      <c r="F22" s="3" t="s">
        <v>224</v>
      </c>
      <c r="G22" s="3" t="s">
        <v>225</v>
      </c>
      <c r="H22" s="3" t="s">
        <v>226</v>
      </c>
      <c r="I22" s="3" t="s">
        <v>227</v>
      </c>
      <c r="J22" s="3" t="s">
        <v>228</v>
      </c>
      <c r="K22" s="3" t="s">
        <v>229</v>
      </c>
      <c r="L22" s="3" t="s">
        <v>262</v>
      </c>
      <c r="M22" s="3" t="s">
        <v>263</v>
      </c>
      <c r="N22" s="3" t="s">
        <v>264</v>
      </c>
      <c r="O22" s="3" t="s">
        <v>265</v>
      </c>
      <c r="P22" s="3" t="s">
        <v>266</v>
      </c>
      <c r="Q22" s="3" t="s">
        <v>267</v>
      </c>
      <c r="R22" s="3" t="s">
        <v>268</v>
      </c>
      <c r="S22" s="3" t="s">
        <v>269</v>
      </c>
      <c r="T22" s="3" t="s">
        <v>270</v>
      </c>
      <c r="U22" s="3" t="s">
        <v>271</v>
      </c>
      <c r="V22" s="3" t="s">
        <v>272</v>
      </c>
      <c r="W22" s="3" t="s">
        <v>273</v>
      </c>
      <c r="X22" s="3" t="s">
        <v>274</v>
      </c>
      <c r="Y22" s="3" t="s">
        <v>275</v>
      </c>
      <c r="Z22" s="3" t="s">
        <v>276</v>
      </c>
      <c r="AA22" s="3" t="s">
        <v>277</v>
      </c>
      <c r="AB22" s="3" t="s">
        <v>278</v>
      </c>
      <c r="AC22" s="3" t="s">
        <v>279</v>
      </c>
      <c r="AD22" s="3" t="s">
        <v>280</v>
      </c>
      <c r="AE22" s="3" t="s">
        <v>281</v>
      </c>
      <c r="AF22" s="26"/>
    </row>
    <row r="23" spans="1:32" ht="15.75" thickBot="1">
      <c r="A23" s="26"/>
      <c r="B23" s="22" t="s">
        <v>151</v>
      </c>
      <c r="C23" s="60">
        <v>70910.806360000002</v>
      </c>
      <c r="D23" s="60">
        <v>71502.542960000006</v>
      </c>
      <c r="E23" s="60">
        <v>71951.175319999995</v>
      </c>
      <c r="F23" s="60">
        <v>71965.714420000004</v>
      </c>
      <c r="G23" s="60">
        <v>72045.176399999997</v>
      </c>
      <c r="H23" s="60">
        <v>72182.370450000002</v>
      </c>
      <c r="I23" s="60">
        <v>72440.497300000003</v>
      </c>
      <c r="J23" s="60">
        <v>72746.093099999998</v>
      </c>
      <c r="K23" s="60">
        <v>73145.402390000003</v>
      </c>
      <c r="L23" s="60">
        <v>73587.909190000006</v>
      </c>
      <c r="M23" s="60">
        <v>74237.397150000004</v>
      </c>
      <c r="N23" s="60">
        <v>74950.33077</v>
      </c>
      <c r="O23" s="60">
        <v>75908.692970000004</v>
      </c>
      <c r="P23" s="60">
        <v>76869.325209999995</v>
      </c>
      <c r="Q23" s="60">
        <v>78211.940979999999</v>
      </c>
      <c r="R23" s="60">
        <v>79459.156700000007</v>
      </c>
      <c r="S23" s="60">
        <v>80654.941170000006</v>
      </c>
      <c r="T23" s="60">
        <v>81859.3413</v>
      </c>
      <c r="U23" s="60">
        <v>83029.735270000005</v>
      </c>
      <c r="V23" s="60">
        <v>84123.432419999997</v>
      </c>
      <c r="W23" s="60">
        <v>85201.991439999998</v>
      </c>
      <c r="X23" s="60">
        <v>86245.898180000004</v>
      </c>
      <c r="Y23" s="60">
        <v>87263.445200000002</v>
      </c>
      <c r="Z23" s="60">
        <v>88271.700830000002</v>
      </c>
      <c r="AA23" s="60">
        <v>89249.772920000003</v>
      </c>
      <c r="AB23" s="60">
        <v>90211.663499999995</v>
      </c>
      <c r="AC23" s="60">
        <v>91145.803039999999</v>
      </c>
      <c r="AD23" s="60">
        <v>92070.263709999999</v>
      </c>
      <c r="AE23" s="60">
        <v>92953.856400000004</v>
      </c>
      <c r="AF23" s="26"/>
    </row>
    <row r="24" spans="1:32" ht="15.75" thickBot="1">
      <c r="A24" s="26"/>
      <c r="B24" s="22" t="s">
        <v>126</v>
      </c>
      <c r="C24" s="61">
        <v>55762.719779999999</v>
      </c>
      <c r="D24" s="61">
        <v>56497.345050000004</v>
      </c>
      <c r="E24" s="61">
        <v>57044.540849999998</v>
      </c>
      <c r="F24" s="61">
        <v>57405.644789999998</v>
      </c>
      <c r="G24" s="61">
        <v>57706.724699999999</v>
      </c>
      <c r="H24" s="61">
        <v>58002.670270000002</v>
      </c>
      <c r="I24" s="61">
        <v>58424.702530000002</v>
      </c>
      <c r="J24" s="61">
        <v>58881.597439999998</v>
      </c>
      <c r="K24" s="61">
        <v>59351.359539999998</v>
      </c>
      <c r="L24" s="61">
        <v>59888.236149999997</v>
      </c>
      <c r="M24" s="61">
        <v>60446.626129999997</v>
      </c>
      <c r="N24" s="61">
        <v>61074.429040000003</v>
      </c>
      <c r="O24" s="61">
        <v>61794.324699999997</v>
      </c>
      <c r="P24" s="61">
        <v>62579.905480000001</v>
      </c>
      <c r="Q24" s="61">
        <v>63484.298450000002</v>
      </c>
      <c r="R24" s="61">
        <v>64369.154849999999</v>
      </c>
      <c r="S24" s="61">
        <v>65213.137900000002</v>
      </c>
      <c r="T24" s="61">
        <v>66036.237649999995</v>
      </c>
      <c r="U24" s="61">
        <v>66887.626820000005</v>
      </c>
      <c r="V24" s="61">
        <v>67770.634179999994</v>
      </c>
      <c r="W24" s="61">
        <v>68645.908349999998</v>
      </c>
      <c r="X24" s="61">
        <v>69482.4038</v>
      </c>
      <c r="Y24" s="61">
        <v>70282.721730000005</v>
      </c>
      <c r="Z24" s="61">
        <v>71058.104579999999</v>
      </c>
      <c r="AA24" s="61">
        <v>71794.574219999995</v>
      </c>
      <c r="AB24" s="61">
        <v>72502.902719999998</v>
      </c>
      <c r="AC24" s="61">
        <v>73173.873560000007</v>
      </c>
      <c r="AD24" s="61">
        <v>73821.064780000001</v>
      </c>
      <c r="AE24" s="61">
        <v>74425.330589999998</v>
      </c>
      <c r="AF24" s="26"/>
    </row>
    <row r="25" spans="1:32" ht="15.75" thickBot="1">
      <c r="A25" s="26"/>
      <c r="B25" s="22" t="s">
        <v>192</v>
      </c>
      <c r="C25" s="60">
        <v>13893.17124</v>
      </c>
      <c r="D25" s="60">
        <v>14061.456770000001</v>
      </c>
      <c r="E25" s="60">
        <v>14158.176450000001</v>
      </c>
      <c r="F25" s="60">
        <v>14162.816360000001</v>
      </c>
      <c r="G25" s="60">
        <v>14182.49748</v>
      </c>
      <c r="H25" s="60">
        <v>14212.767739999999</v>
      </c>
      <c r="I25" s="60">
        <v>14268.917170000001</v>
      </c>
      <c r="J25" s="60">
        <v>14334.67</v>
      </c>
      <c r="K25" s="60">
        <v>14417.681850000001</v>
      </c>
      <c r="L25" s="60">
        <v>14531.856809999999</v>
      </c>
      <c r="M25" s="60">
        <v>14659.02751</v>
      </c>
      <c r="N25" s="60">
        <v>14806.2549</v>
      </c>
      <c r="O25" s="60">
        <v>14985.982260000001</v>
      </c>
      <c r="P25" s="60">
        <v>15190.86233</v>
      </c>
      <c r="Q25" s="60">
        <v>15406.45026</v>
      </c>
      <c r="R25" s="60">
        <v>15601.52291</v>
      </c>
      <c r="S25" s="60">
        <v>15794.56769</v>
      </c>
      <c r="T25" s="60">
        <v>15985.82504</v>
      </c>
      <c r="U25" s="60">
        <v>16170.6008</v>
      </c>
      <c r="V25" s="60">
        <v>16333.695540000001</v>
      </c>
      <c r="W25" s="60">
        <v>16492.181560000001</v>
      </c>
      <c r="X25" s="60">
        <v>16640.772529999998</v>
      </c>
      <c r="Y25" s="60">
        <v>16784.11577</v>
      </c>
      <c r="Z25" s="60">
        <v>16922.0504</v>
      </c>
      <c r="AA25" s="60">
        <v>17053.589769999999</v>
      </c>
      <c r="AB25" s="60">
        <v>17180.028399999999</v>
      </c>
      <c r="AC25" s="60">
        <v>17298.706920000001</v>
      </c>
      <c r="AD25" s="60">
        <v>17410.425589999999</v>
      </c>
      <c r="AE25" s="60">
        <v>17508.861229999999</v>
      </c>
      <c r="AF25" s="26"/>
    </row>
    <row r="26" spans="1:32" ht="18" thickBot="1">
      <c r="A26" s="26"/>
      <c r="B26" s="22" t="s">
        <v>1308</v>
      </c>
      <c r="C26" s="61">
        <v>11055.21218</v>
      </c>
      <c r="D26" s="61">
        <v>11009.536539999999</v>
      </c>
      <c r="E26" s="61">
        <v>11092.52918</v>
      </c>
      <c r="F26" s="61">
        <v>11029.50063</v>
      </c>
      <c r="G26" s="61">
        <v>11041.58869</v>
      </c>
      <c r="H26" s="61">
        <v>11037.294959999999</v>
      </c>
      <c r="I26" s="61">
        <v>10998.11778</v>
      </c>
      <c r="J26" s="61">
        <v>11111.87329</v>
      </c>
      <c r="K26" s="61">
        <v>11123.86505</v>
      </c>
      <c r="L26" s="61">
        <v>11113.427240000001</v>
      </c>
      <c r="M26" s="61">
        <v>11039.95018</v>
      </c>
      <c r="N26" s="61">
        <v>11148.216469999999</v>
      </c>
      <c r="O26" s="61">
        <v>11122.12847</v>
      </c>
      <c r="P26" s="61">
        <v>11177.147569999999</v>
      </c>
      <c r="Q26" s="61">
        <v>11219.52463</v>
      </c>
      <c r="R26" s="61">
        <v>11223.5103</v>
      </c>
      <c r="S26" s="61">
        <v>11375.964980000001</v>
      </c>
      <c r="T26" s="61">
        <v>11419.43174</v>
      </c>
      <c r="U26" s="61">
        <v>11443.431780000001</v>
      </c>
      <c r="V26" s="61">
        <v>11398.22611</v>
      </c>
      <c r="W26" s="61">
        <v>11505.47414</v>
      </c>
      <c r="X26" s="61">
        <v>11486.69623</v>
      </c>
      <c r="Y26" s="61">
        <v>11540.32735</v>
      </c>
      <c r="Z26" s="61">
        <v>11574.193810000001</v>
      </c>
      <c r="AA26" s="61">
        <v>11569.209989999999</v>
      </c>
      <c r="AB26" s="61">
        <v>11714.42786</v>
      </c>
      <c r="AC26" s="61">
        <v>11755.607120000001</v>
      </c>
      <c r="AD26" s="61">
        <v>11761.99705</v>
      </c>
      <c r="AE26" s="61">
        <v>11712.497820000001</v>
      </c>
      <c r="AF26" s="26"/>
    </row>
    <row r="27" spans="1:32" ht="15.75" thickBot="1">
      <c r="A27" s="26"/>
      <c r="B27" s="22" t="s">
        <v>175</v>
      </c>
      <c r="C27" s="60">
        <v>42980.154499999997</v>
      </c>
      <c r="D27" s="60">
        <v>42849.27521</v>
      </c>
      <c r="E27" s="60">
        <v>42820.214939999998</v>
      </c>
      <c r="F27" s="60">
        <v>42696.464599999999</v>
      </c>
      <c r="G27" s="60">
        <v>42910.3027</v>
      </c>
      <c r="H27" s="60">
        <v>43209.766680000001</v>
      </c>
      <c r="I27" s="60">
        <v>43584.556380000002</v>
      </c>
      <c r="J27" s="60">
        <v>44162.353150000003</v>
      </c>
      <c r="K27" s="60">
        <v>44600.66951</v>
      </c>
      <c r="L27" s="60">
        <v>45097.894359999998</v>
      </c>
      <c r="M27" s="60">
        <v>45675.886810000004</v>
      </c>
      <c r="N27" s="60">
        <v>46367.129079999999</v>
      </c>
      <c r="O27" s="60">
        <v>47213.470690000002</v>
      </c>
      <c r="P27" s="60">
        <v>48184.534950000001</v>
      </c>
      <c r="Q27" s="60">
        <v>49375.749900000003</v>
      </c>
      <c r="R27" s="60">
        <v>50525.859120000001</v>
      </c>
      <c r="S27" s="60">
        <v>51645.609279999997</v>
      </c>
      <c r="T27" s="60">
        <v>52753.915730000001</v>
      </c>
      <c r="U27" s="60">
        <v>53852.619939999997</v>
      </c>
      <c r="V27" s="60">
        <v>54919.113080000003</v>
      </c>
      <c r="W27" s="60">
        <v>55970.561959999999</v>
      </c>
      <c r="X27" s="60">
        <v>56986.53527</v>
      </c>
      <c r="Y27" s="60">
        <v>57974.145149999997</v>
      </c>
      <c r="Z27" s="60">
        <v>58944.172070000001</v>
      </c>
      <c r="AA27" s="60">
        <v>59876.035709999996</v>
      </c>
      <c r="AB27" s="60">
        <v>60789.693299999999</v>
      </c>
      <c r="AC27" s="60">
        <v>61672.021529999998</v>
      </c>
      <c r="AD27" s="60">
        <v>62538.079010000001</v>
      </c>
      <c r="AE27" s="60">
        <v>63370.862359999999</v>
      </c>
      <c r="AF27" s="26"/>
    </row>
    <row r="28" spans="1:32">
      <c r="A28" s="26"/>
      <c r="B28" s="26"/>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row>
    <row r="29" spans="1:32" ht="15.75" thickBot="1">
      <c r="A29" s="26"/>
      <c r="B29" s="59" t="s">
        <v>64</v>
      </c>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row>
    <row r="30" spans="1:32" ht="33" customHeight="1" thickBot="1">
      <c r="A30" s="26"/>
      <c r="B30" s="3"/>
      <c r="C30" s="3" t="s">
        <v>221</v>
      </c>
      <c r="D30" s="3" t="s">
        <v>222</v>
      </c>
      <c r="E30" s="3" t="s">
        <v>223</v>
      </c>
      <c r="F30" s="3" t="s">
        <v>224</v>
      </c>
      <c r="G30" s="3" t="s">
        <v>225</v>
      </c>
      <c r="H30" s="3" t="s">
        <v>226</v>
      </c>
      <c r="I30" s="3" t="s">
        <v>227</v>
      </c>
      <c r="J30" s="3" t="s">
        <v>228</v>
      </c>
      <c r="K30" s="3" t="s">
        <v>229</v>
      </c>
      <c r="L30" s="3" t="s">
        <v>262</v>
      </c>
      <c r="M30" s="3" t="s">
        <v>263</v>
      </c>
      <c r="N30" s="3" t="s">
        <v>264</v>
      </c>
      <c r="O30" s="3" t="s">
        <v>265</v>
      </c>
      <c r="P30" s="3" t="s">
        <v>266</v>
      </c>
      <c r="Q30" s="3" t="s">
        <v>267</v>
      </c>
      <c r="R30" s="3" t="s">
        <v>268</v>
      </c>
      <c r="S30" s="3" t="s">
        <v>269</v>
      </c>
      <c r="T30" s="3" t="s">
        <v>270</v>
      </c>
      <c r="U30" s="3" t="s">
        <v>271</v>
      </c>
      <c r="V30" s="3" t="s">
        <v>272</v>
      </c>
      <c r="W30" s="3" t="s">
        <v>273</v>
      </c>
      <c r="X30" s="3" t="s">
        <v>274</v>
      </c>
      <c r="Y30" s="3" t="s">
        <v>275</v>
      </c>
      <c r="Z30" s="3" t="s">
        <v>276</v>
      </c>
      <c r="AA30" s="3" t="s">
        <v>277</v>
      </c>
      <c r="AB30" s="3" t="s">
        <v>278</v>
      </c>
      <c r="AC30" s="3" t="s">
        <v>279</v>
      </c>
      <c r="AD30" s="3" t="s">
        <v>280</v>
      </c>
      <c r="AE30" s="3" t="s">
        <v>281</v>
      </c>
      <c r="AF30" s="26"/>
    </row>
    <row r="31" spans="1:32" ht="15.75" thickBot="1">
      <c r="A31" s="26"/>
      <c r="B31" s="22" t="s">
        <v>151</v>
      </c>
      <c r="C31" s="60">
        <v>70925.570080000005</v>
      </c>
      <c r="D31" s="60">
        <v>71582.681299999997</v>
      </c>
      <c r="E31" s="60">
        <v>72181.003979999994</v>
      </c>
      <c r="F31" s="60">
        <v>72513.197369999994</v>
      </c>
      <c r="G31" s="60">
        <v>72947.529519999996</v>
      </c>
      <c r="H31" s="60">
        <v>73477.775699999998</v>
      </c>
      <c r="I31" s="60">
        <v>74203.06813</v>
      </c>
      <c r="J31" s="60">
        <v>75062.902709999995</v>
      </c>
      <c r="K31" s="60">
        <v>76126.385240000003</v>
      </c>
      <c r="L31" s="60">
        <v>77636.274980000002</v>
      </c>
      <c r="M31" s="60">
        <v>79121.026899999997</v>
      </c>
      <c r="N31" s="60">
        <v>80472.749500000005</v>
      </c>
      <c r="O31" s="60">
        <v>81885.153160000002</v>
      </c>
      <c r="P31" s="60">
        <v>83032.48345</v>
      </c>
      <c r="Q31" s="60">
        <v>84314.51165</v>
      </c>
      <c r="R31" s="60">
        <v>85435.758870000005</v>
      </c>
      <c r="S31" s="60">
        <v>86456.239400000006</v>
      </c>
      <c r="T31" s="60">
        <v>87447.710739999995</v>
      </c>
      <c r="U31" s="60">
        <v>88362.853940000001</v>
      </c>
      <c r="V31" s="60">
        <v>89215.065159999998</v>
      </c>
      <c r="W31" s="60">
        <v>90070.836429999996</v>
      </c>
      <c r="X31" s="60">
        <v>90881.090660000002</v>
      </c>
      <c r="Y31" s="60">
        <v>91657.450889999993</v>
      </c>
      <c r="Z31" s="60">
        <v>92430.134980000003</v>
      </c>
      <c r="AA31" s="60">
        <v>93180.476769999994</v>
      </c>
      <c r="AB31" s="60">
        <v>93908.361040000003</v>
      </c>
      <c r="AC31" s="60">
        <v>94611.348719999995</v>
      </c>
      <c r="AD31" s="60">
        <v>95303.446509999994</v>
      </c>
      <c r="AE31" s="60">
        <v>95949.729779999994</v>
      </c>
      <c r="AF31" s="26"/>
    </row>
    <row r="32" spans="1:32" ht="15.75" thickBot="1">
      <c r="A32" s="26"/>
      <c r="B32" s="22" t="s">
        <v>126</v>
      </c>
      <c r="C32" s="61">
        <v>55783.048289999999</v>
      </c>
      <c r="D32" s="61">
        <v>56574.731959999997</v>
      </c>
      <c r="E32" s="61">
        <v>57253.150739999997</v>
      </c>
      <c r="F32" s="61">
        <v>57892.245849999999</v>
      </c>
      <c r="G32" s="61">
        <v>58514.430540000001</v>
      </c>
      <c r="H32" s="61">
        <v>59167.801140000003</v>
      </c>
      <c r="I32" s="61">
        <v>60007.641219999998</v>
      </c>
      <c r="J32" s="61">
        <v>60971.811730000001</v>
      </c>
      <c r="K32" s="61">
        <v>62044.0527</v>
      </c>
      <c r="L32" s="61">
        <v>63409.284079999998</v>
      </c>
      <c r="M32" s="61">
        <v>64633.987200000003</v>
      </c>
      <c r="N32" s="61">
        <v>65816.924129999999</v>
      </c>
      <c r="O32" s="61">
        <v>67005.458339999997</v>
      </c>
      <c r="P32" s="61">
        <v>68085.973559999999</v>
      </c>
      <c r="Q32" s="61">
        <v>69131.044320000001</v>
      </c>
      <c r="R32" s="61">
        <v>70102.934940000006</v>
      </c>
      <c r="S32" s="61">
        <v>70981.701870000004</v>
      </c>
      <c r="T32" s="61">
        <v>71799.009850000002</v>
      </c>
      <c r="U32" s="61">
        <v>72596.029819999996</v>
      </c>
      <c r="V32" s="61">
        <v>73426.543890000001</v>
      </c>
      <c r="W32" s="61">
        <v>74260.358699999997</v>
      </c>
      <c r="X32" s="61">
        <v>75039.036160000003</v>
      </c>
      <c r="Y32" s="61">
        <v>75772.890620000006</v>
      </c>
      <c r="Z32" s="61">
        <v>76479.556890000007</v>
      </c>
      <c r="AA32" s="61">
        <v>77142.585219999994</v>
      </c>
      <c r="AB32" s="61">
        <v>77761.172089999993</v>
      </c>
      <c r="AC32" s="61">
        <v>78338.988190000004</v>
      </c>
      <c r="AD32" s="61">
        <v>78880.535629999998</v>
      </c>
      <c r="AE32" s="61">
        <v>79366.509049999993</v>
      </c>
      <c r="AF32" s="26"/>
    </row>
    <row r="33" spans="1:32" ht="15.75" thickBot="1">
      <c r="A33" s="26"/>
      <c r="B33" s="22" t="s">
        <v>192</v>
      </c>
      <c r="C33" s="60">
        <v>13897.966490000001</v>
      </c>
      <c r="D33" s="60">
        <v>14083.26635</v>
      </c>
      <c r="E33" s="60">
        <v>14210.60924</v>
      </c>
      <c r="F33" s="60">
        <v>14277.96169</v>
      </c>
      <c r="G33" s="60">
        <v>14367.17992</v>
      </c>
      <c r="H33" s="60">
        <v>14473.746069999999</v>
      </c>
      <c r="I33" s="60">
        <v>14619.30359</v>
      </c>
      <c r="J33" s="60">
        <v>14791.48725</v>
      </c>
      <c r="K33" s="60">
        <v>14998.34917</v>
      </c>
      <c r="L33" s="60">
        <v>15318.709000000001</v>
      </c>
      <c r="M33" s="60">
        <v>15600.68219</v>
      </c>
      <c r="N33" s="60">
        <v>15869.632600000001</v>
      </c>
      <c r="O33" s="60">
        <v>16139.88377</v>
      </c>
      <c r="P33" s="60">
        <v>16387.644840000001</v>
      </c>
      <c r="Q33" s="60">
        <v>16607.2287</v>
      </c>
      <c r="R33" s="60">
        <v>16796.609189999999</v>
      </c>
      <c r="S33" s="60">
        <v>16973.164639999999</v>
      </c>
      <c r="T33" s="60">
        <v>17140.5592</v>
      </c>
      <c r="U33" s="60">
        <v>17293.716069999999</v>
      </c>
      <c r="V33" s="60">
        <v>17427.4414</v>
      </c>
      <c r="W33" s="60">
        <v>17559.055400000001</v>
      </c>
      <c r="X33" s="60">
        <v>17677.351900000001</v>
      </c>
      <c r="Y33" s="60">
        <v>17787.71272</v>
      </c>
      <c r="Z33" s="60">
        <v>17892.90134</v>
      </c>
      <c r="AA33" s="60">
        <v>17989.820879999999</v>
      </c>
      <c r="AB33" s="60">
        <v>18077.978859999999</v>
      </c>
      <c r="AC33" s="60">
        <v>18156.836289999999</v>
      </c>
      <c r="AD33" s="60">
        <v>18228.001789999998</v>
      </c>
      <c r="AE33" s="60">
        <v>18282.91185</v>
      </c>
      <c r="AF33" s="26"/>
    </row>
    <row r="34" spans="1:32" ht="18" thickBot="1">
      <c r="A34" s="26"/>
      <c r="B34" s="22" t="s">
        <v>1308</v>
      </c>
      <c r="C34" s="61">
        <v>11056.770039999999</v>
      </c>
      <c r="D34" s="61">
        <v>11013.73698</v>
      </c>
      <c r="E34" s="61">
        <v>11101.918309999999</v>
      </c>
      <c r="F34" s="61">
        <v>11054.42064</v>
      </c>
      <c r="G34" s="61">
        <v>11083.31682</v>
      </c>
      <c r="H34" s="61">
        <v>11098.67225</v>
      </c>
      <c r="I34" s="61">
        <v>11082.34546</v>
      </c>
      <c r="J34" s="61">
        <v>11223.35097</v>
      </c>
      <c r="K34" s="61">
        <v>11265.74422</v>
      </c>
      <c r="L34" s="61">
        <v>11290.019780000001</v>
      </c>
      <c r="M34" s="61">
        <v>11242.46991</v>
      </c>
      <c r="N34" s="61">
        <v>11370.468279999999</v>
      </c>
      <c r="O34" s="61">
        <v>11360.368210000001</v>
      </c>
      <c r="P34" s="61">
        <v>11426.39983</v>
      </c>
      <c r="Q34" s="61">
        <v>11477.22393</v>
      </c>
      <c r="R34" s="61">
        <v>11486.9768</v>
      </c>
      <c r="S34" s="61">
        <v>11641.878430000001</v>
      </c>
      <c r="T34" s="61">
        <v>11685.706749999999</v>
      </c>
      <c r="U34" s="61">
        <v>11708.15977</v>
      </c>
      <c r="V34" s="61">
        <v>11661.535749999999</v>
      </c>
      <c r="W34" s="61">
        <v>11767.79055</v>
      </c>
      <c r="X34" s="61">
        <v>11746.896220000001</v>
      </c>
      <c r="Y34" s="61">
        <v>11796.918890000001</v>
      </c>
      <c r="Z34" s="61">
        <v>11826.3804</v>
      </c>
      <c r="AA34" s="61">
        <v>11815.554889999999</v>
      </c>
      <c r="AB34" s="61">
        <v>11952.060880000001</v>
      </c>
      <c r="AC34" s="61">
        <v>11983.647080000001</v>
      </c>
      <c r="AD34" s="61">
        <v>11979.452740000001</v>
      </c>
      <c r="AE34" s="61">
        <v>11918.39314</v>
      </c>
      <c r="AF34" s="26"/>
    </row>
    <row r="35" spans="1:32" ht="15.75" thickBot="1">
      <c r="A35" s="26"/>
      <c r="B35" s="22" t="s">
        <v>175</v>
      </c>
      <c r="C35" s="60">
        <v>43019.981440000003</v>
      </c>
      <c r="D35" s="60">
        <v>42934.324009999997</v>
      </c>
      <c r="E35" s="60">
        <v>43035.438390000003</v>
      </c>
      <c r="F35" s="60">
        <v>43189.789599999996</v>
      </c>
      <c r="G35" s="60">
        <v>43710.085579999999</v>
      </c>
      <c r="H35" s="60">
        <v>44354.184889999997</v>
      </c>
      <c r="I35" s="60">
        <v>45140.046900000001</v>
      </c>
      <c r="J35" s="60">
        <v>46219.103660000001</v>
      </c>
      <c r="K35" s="60">
        <v>47278.49555</v>
      </c>
      <c r="L35" s="60">
        <v>48769.337440000003</v>
      </c>
      <c r="M35" s="60">
        <v>50118.349880000002</v>
      </c>
      <c r="N35" s="60">
        <v>51397.141580000003</v>
      </c>
      <c r="O35" s="60">
        <v>52672.373480000002</v>
      </c>
      <c r="P35" s="60">
        <v>53833.138010000002</v>
      </c>
      <c r="Q35" s="60">
        <v>54999.234530000002</v>
      </c>
      <c r="R35" s="60">
        <v>56064.967850000001</v>
      </c>
      <c r="S35" s="60">
        <v>57067.391559999996</v>
      </c>
      <c r="T35" s="60">
        <v>58021.470580000001</v>
      </c>
      <c r="U35" s="60">
        <v>58947.982450000003</v>
      </c>
      <c r="V35" s="60">
        <v>59870.590049999999</v>
      </c>
      <c r="W35" s="60">
        <v>60812.793469999997</v>
      </c>
      <c r="X35" s="60">
        <v>61712.749559999997</v>
      </c>
      <c r="Y35" s="60">
        <v>62578.880689999998</v>
      </c>
      <c r="Z35" s="60">
        <v>63425.566809999997</v>
      </c>
      <c r="AA35" s="60">
        <v>64236.1659</v>
      </c>
      <c r="AB35" s="60">
        <v>65011.242599999998</v>
      </c>
      <c r="AC35" s="60">
        <v>65757.829310000001</v>
      </c>
      <c r="AD35" s="60">
        <v>66483.873009999996</v>
      </c>
      <c r="AE35" s="60">
        <v>67169.222999999998</v>
      </c>
      <c r="AF35" s="26"/>
    </row>
    <row r="36" spans="1:32">
      <c r="A36" s="26"/>
      <c r="B36" s="26"/>
      <c r="C36" s="26"/>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row>
    <row r="37" spans="1:32" ht="15.75" thickBot="1">
      <c r="A37" s="26"/>
      <c r="B37" s="59" t="s">
        <v>63</v>
      </c>
      <c r="C37" s="26"/>
      <c r="D37" s="26"/>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row>
    <row r="38" spans="1:32" ht="33" customHeight="1" thickBot="1">
      <c r="A38" s="26"/>
      <c r="B38" s="3"/>
      <c r="C38" s="3" t="s">
        <v>221</v>
      </c>
      <c r="D38" s="3" t="s">
        <v>222</v>
      </c>
      <c r="E38" s="3" t="s">
        <v>223</v>
      </c>
      <c r="F38" s="3" t="s">
        <v>224</v>
      </c>
      <c r="G38" s="3" t="s">
        <v>225</v>
      </c>
      <c r="H38" s="3" t="s">
        <v>226</v>
      </c>
      <c r="I38" s="3" t="s">
        <v>227</v>
      </c>
      <c r="J38" s="3" t="s">
        <v>228</v>
      </c>
      <c r="K38" s="3" t="s">
        <v>229</v>
      </c>
      <c r="L38" s="3" t="s">
        <v>262</v>
      </c>
      <c r="M38" s="3" t="s">
        <v>263</v>
      </c>
      <c r="N38" s="3" t="s">
        <v>264</v>
      </c>
      <c r="O38" s="3" t="s">
        <v>265</v>
      </c>
      <c r="P38" s="3" t="s">
        <v>266</v>
      </c>
      <c r="Q38" s="3" t="s">
        <v>267</v>
      </c>
      <c r="R38" s="3" t="s">
        <v>268</v>
      </c>
      <c r="S38" s="3" t="s">
        <v>269</v>
      </c>
      <c r="T38" s="3" t="s">
        <v>270</v>
      </c>
      <c r="U38" s="3" t="s">
        <v>271</v>
      </c>
      <c r="V38" s="3" t="s">
        <v>272</v>
      </c>
      <c r="W38" s="3" t="s">
        <v>273</v>
      </c>
      <c r="X38" s="3" t="s">
        <v>274</v>
      </c>
      <c r="Y38" s="3" t="s">
        <v>275</v>
      </c>
      <c r="Z38" s="3" t="s">
        <v>276</v>
      </c>
      <c r="AA38" s="3" t="s">
        <v>277</v>
      </c>
      <c r="AB38" s="3" t="s">
        <v>278</v>
      </c>
      <c r="AC38" s="3" t="s">
        <v>279</v>
      </c>
      <c r="AD38" s="3" t="s">
        <v>280</v>
      </c>
      <c r="AE38" s="3" t="s">
        <v>281</v>
      </c>
      <c r="AF38" s="26"/>
    </row>
    <row r="39" spans="1:32" ht="15.75" thickBot="1">
      <c r="A39" s="26"/>
      <c r="B39" s="22" t="s">
        <v>151</v>
      </c>
      <c r="C39" s="60">
        <v>70928.451969999995</v>
      </c>
      <c r="D39" s="60">
        <v>71580.790909999996</v>
      </c>
      <c r="E39" s="60">
        <v>72160.011870000002</v>
      </c>
      <c r="F39" s="60">
        <v>72402.658559999996</v>
      </c>
      <c r="G39" s="60">
        <v>72757.670580000005</v>
      </c>
      <c r="H39" s="60">
        <v>73194.002290000004</v>
      </c>
      <c r="I39" s="60">
        <v>73793.655100000004</v>
      </c>
      <c r="J39" s="60">
        <v>74520.850479999994</v>
      </c>
      <c r="K39" s="60">
        <v>75429.372210000001</v>
      </c>
      <c r="L39" s="60">
        <v>76462.501260000005</v>
      </c>
      <c r="M39" s="60">
        <v>77749.404439999998</v>
      </c>
      <c r="N39" s="60">
        <v>79043.933690000005</v>
      </c>
      <c r="O39" s="60">
        <v>80421.088310000006</v>
      </c>
      <c r="P39" s="60">
        <v>81599.52188</v>
      </c>
      <c r="Q39" s="60">
        <v>82940.032449999999</v>
      </c>
      <c r="R39" s="60">
        <v>84131.743189999994</v>
      </c>
      <c r="S39" s="60">
        <v>85224.245200000005</v>
      </c>
      <c r="T39" s="60">
        <v>86265.96054</v>
      </c>
      <c r="U39" s="60">
        <v>87212.294880000001</v>
      </c>
      <c r="V39" s="60">
        <v>88084.134319999997</v>
      </c>
      <c r="W39" s="60">
        <v>88953.853099999993</v>
      </c>
      <c r="X39" s="60">
        <v>89786.091960000005</v>
      </c>
      <c r="Y39" s="60">
        <v>90576.73689</v>
      </c>
      <c r="Z39" s="60">
        <v>91360.039480000007</v>
      </c>
      <c r="AA39" s="60">
        <v>92116.334059999994</v>
      </c>
      <c r="AB39" s="60">
        <v>92859.759869999994</v>
      </c>
      <c r="AC39" s="60">
        <v>93570.477650000001</v>
      </c>
      <c r="AD39" s="60">
        <v>94269.282879999999</v>
      </c>
      <c r="AE39" s="60">
        <v>94921.807050000003</v>
      </c>
      <c r="AF39" s="26"/>
    </row>
    <row r="40" spans="1:32" ht="15.75" thickBot="1">
      <c r="A40" s="26"/>
      <c r="B40" s="22" t="s">
        <v>126</v>
      </c>
      <c r="C40" s="61">
        <v>55772.843090000002</v>
      </c>
      <c r="D40" s="61">
        <v>56542.229200000002</v>
      </c>
      <c r="E40" s="61">
        <v>57173.328110000002</v>
      </c>
      <c r="F40" s="61">
        <v>57711.988550000002</v>
      </c>
      <c r="G40" s="61">
        <v>58227.917750000001</v>
      </c>
      <c r="H40" s="61">
        <v>58772.037649999998</v>
      </c>
      <c r="I40" s="61">
        <v>59488.213880000003</v>
      </c>
      <c r="J40" s="61">
        <v>60305.36997</v>
      </c>
      <c r="K40" s="61">
        <v>61184.498650000001</v>
      </c>
      <c r="L40" s="61">
        <v>62173.039449999997</v>
      </c>
      <c r="M40" s="61">
        <v>63197.126040000003</v>
      </c>
      <c r="N40" s="61">
        <v>64261.253449999997</v>
      </c>
      <c r="O40" s="61">
        <v>65348.101569999999</v>
      </c>
      <c r="P40" s="61">
        <v>66395.086020000002</v>
      </c>
      <c r="Q40" s="61">
        <v>67430.488589999994</v>
      </c>
      <c r="R40" s="61">
        <v>68411.940350000004</v>
      </c>
      <c r="S40" s="61">
        <v>69309.077879999997</v>
      </c>
      <c r="T40" s="61">
        <v>70130.341140000004</v>
      </c>
      <c r="U40" s="61">
        <v>70927.329169999997</v>
      </c>
      <c r="V40" s="61">
        <v>71756.108529999998</v>
      </c>
      <c r="W40" s="61">
        <v>72585.177110000004</v>
      </c>
      <c r="X40" s="61">
        <v>73370.367929999993</v>
      </c>
      <c r="Y40" s="61">
        <v>74108.38536</v>
      </c>
      <c r="Z40" s="61">
        <v>74820.933879999997</v>
      </c>
      <c r="AA40" s="61">
        <v>75489.849520000003</v>
      </c>
      <c r="AB40" s="61">
        <v>76124.541029999993</v>
      </c>
      <c r="AC40" s="61">
        <v>76715.918510000003</v>
      </c>
      <c r="AD40" s="61">
        <v>77276.255269999994</v>
      </c>
      <c r="AE40" s="61">
        <v>77781.663910000003</v>
      </c>
      <c r="AF40" s="26"/>
    </row>
    <row r="41" spans="1:32" ht="15.75" thickBot="1">
      <c r="A41" s="26"/>
      <c r="B41" s="22" t="s">
        <v>192</v>
      </c>
      <c r="C41" s="60">
        <v>13896.796770000001</v>
      </c>
      <c r="D41" s="60">
        <v>14073.57278</v>
      </c>
      <c r="E41" s="60">
        <v>14188.943240000001</v>
      </c>
      <c r="F41" s="60">
        <v>14233.78493</v>
      </c>
      <c r="G41" s="60">
        <v>14302.78931</v>
      </c>
      <c r="H41" s="60">
        <v>14391.83632</v>
      </c>
      <c r="I41" s="60">
        <v>14519.29573</v>
      </c>
      <c r="J41" s="60">
        <v>14671.2778</v>
      </c>
      <c r="K41" s="60">
        <v>14850.499599999999</v>
      </c>
      <c r="L41" s="60">
        <v>15067.362950000001</v>
      </c>
      <c r="M41" s="60">
        <v>15291.48726</v>
      </c>
      <c r="N41" s="60">
        <v>15523.789640000001</v>
      </c>
      <c r="O41" s="60">
        <v>15766.58813</v>
      </c>
      <c r="P41" s="60">
        <v>16005.963170000001</v>
      </c>
      <c r="Q41" s="60">
        <v>16220.471030000001</v>
      </c>
      <c r="R41" s="60">
        <v>16408.19267</v>
      </c>
      <c r="S41" s="60">
        <v>16584.657579999999</v>
      </c>
      <c r="T41" s="60">
        <v>16747.777190000001</v>
      </c>
      <c r="U41" s="60">
        <v>16895.161080000002</v>
      </c>
      <c r="V41" s="60">
        <v>17021.55618</v>
      </c>
      <c r="W41" s="60">
        <v>17146.630659999999</v>
      </c>
      <c r="X41" s="60">
        <v>17261.725569999999</v>
      </c>
      <c r="Y41" s="60">
        <v>17367.901959999999</v>
      </c>
      <c r="Z41" s="60">
        <v>17467.285039999999</v>
      </c>
      <c r="AA41" s="60">
        <v>17558.309880000001</v>
      </c>
      <c r="AB41" s="60">
        <v>17643.175729999999</v>
      </c>
      <c r="AC41" s="60">
        <v>17718.850930000001</v>
      </c>
      <c r="AD41" s="60">
        <v>17786.29797</v>
      </c>
      <c r="AE41" s="60">
        <v>17838.681209999999</v>
      </c>
      <c r="AF41" s="26"/>
    </row>
    <row r="42" spans="1:32" ht="18" thickBot="1">
      <c r="A42" s="26"/>
      <c r="B42" s="22" t="s">
        <v>1308</v>
      </c>
      <c r="C42" s="61">
        <v>11061.0147</v>
      </c>
      <c r="D42" s="61">
        <v>11017.03955</v>
      </c>
      <c r="E42" s="61">
        <v>11104.796130000001</v>
      </c>
      <c r="F42" s="61">
        <v>11052.111699999999</v>
      </c>
      <c r="G42" s="61">
        <v>11077.56316</v>
      </c>
      <c r="H42" s="61">
        <v>11087.528029999999</v>
      </c>
      <c r="I42" s="61">
        <v>11063.632659999999</v>
      </c>
      <c r="J42" s="61">
        <v>11196.97402</v>
      </c>
      <c r="K42" s="61">
        <v>11228.33095</v>
      </c>
      <c r="L42" s="61">
        <v>11236.034610000001</v>
      </c>
      <c r="M42" s="61">
        <v>11176.82451</v>
      </c>
      <c r="N42" s="61">
        <v>11298.43577</v>
      </c>
      <c r="O42" s="61">
        <v>11279.8519</v>
      </c>
      <c r="P42" s="61">
        <v>11339.41835</v>
      </c>
      <c r="Q42" s="61">
        <v>11384.338739999999</v>
      </c>
      <c r="R42" s="61">
        <v>11388.205309999999</v>
      </c>
      <c r="S42" s="61">
        <v>11541.426810000001</v>
      </c>
      <c r="T42" s="61">
        <v>11581.24915</v>
      </c>
      <c r="U42" s="61">
        <v>11599.288560000001</v>
      </c>
      <c r="V42" s="61">
        <v>11545.90833</v>
      </c>
      <c r="W42" s="61">
        <v>11649.16294</v>
      </c>
      <c r="X42" s="61">
        <v>11623.812819999999</v>
      </c>
      <c r="Y42" s="61">
        <v>11671.185880000001</v>
      </c>
      <c r="Z42" s="61">
        <v>11697.87326</v>
      </c>
      <c r="AA42" s="61">
        <v>11683.81279</v>
      </c>
      <c r="AB42" s="61">
        <v>11821.762489999999</v>
      </c>
      <c r="AC42" s="61">
        <v>11852.13566</v>
      </c>
      <c r="AD42" s="61">
        <v>11846.05157</v>
      </c>
      <c r="AE42" s="61">
        <v>11782.67159</v>
      </c>
      <c r="AF42" s="26"/>
    </row>
    <row r="43" spans="1:32" ht="15.75" thickBot="1">
      <c r="A43" s="26"/>
      <c r="B43" s="22" t="s">
        <v>175</v>
      </c>
      <c r="C43" s="60">
        <v>42992.106119999997</v>
      </c>
      <c r="D43" s="60">
        <v>42895.103479999998</v>
      </c>
      <c r="E43" s="60">
        <v>42963.722450000001</v>
      </c>
      <c r="F43" s="60">
        <v>43027.760419999999</v>
      </c>
      <c r="G43" s="60">
        <v>43463.541929999999</v>
      </c>
      <c r="H43" s="60">
        <v>44024.797659999997</v>
      </c>
      <c r="I43" s="60">
        <v>44725.338929999998</v>
      </c>
      <c r="J43" s="60">
        <v>45713.280930000001</v>
      </c>
      <c r="K43" s="60">
        <v>46647.114979999998</v>
      </c>
      <c r="L43" s="60">
        <v>47715.95577</v>
      </c>
      <c r="M43" s="60">
        <v>48900.095529999999</v>
      </c>
      <c r="N43" s="60">
        <v>50131.418619999997</v>
      </c>
      <c r="O43" s="60">
        <v>51374.83251</v>
      </c>
      <c r="P43" s="60">
        <v>52556.083039999998</v>
      </c>
      <c r="Q43" s="60">
        <v>53757.260049999997</v>
      </c>
      <c r="R43" s="60">
        <v>54871.309329999996</v>
      </c>
      <c r="S43" s="60">
        <v>55921.944810000001</v>
      </c>
      <c r="T43" s="60">
        <v>56916.314330000001</v>
      </c>
      <c r="U43" s="60">
        <v>57868.045890000001</v>
      </c>
      <c r="V43" s="60">
        <v>58806.235130000001</v>
      </c>
      <c r="W43" s="60">
        <v>59754.560160000001</v>
      </c>
      <c r="X43" s="60">
        <v>60661.999100000001</v>
      </c>
      <c r="Y43" s="60">
        <v>61534.185920000004</v>
      </c>
      <c r="Z43" s="60">
        <v>62388.810940000003</v>
      </c>
      <c r="AA43" s="60">
        <v>63204.31942</v>
      </c>
      <c r="AB43" s="60">
        <v>63999.210229999997</v>
      </c>
      <c r="AC43" s="60">
        <v>64761.108500000002</v>
      </c>
      <c r="AD43" s="60">
        <v>65504.680890000003</v>
      </c>
      <c r="AE43" s="60">
        <v>66205.378809999995</v>
      </c>
      <c r="AF43" s="26"/>
    </row>
    <row r="44" spans="1:32">
      <c r="A44" s="26"/>
      <c r="B44" s="26"/>
      <c r="C44" s="26"/>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row>
    <row r="45" spans="1:32" ht="15.75" thickBot="1">
      <c r="A45" s="26"/>
      <c r="B45" s="59" t="s">
        <v>65</v>
      </c>
      <c r="C45" s="26"/>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c r="AF45" s="26"/>
    </row>
    <row r="46" spans="1:32" ht="33" customHeight="1" thickBot="1">
      <c r="A46" s="26"/>
      <c r="B46" s="3"/>
      <c r="C46" s="3" t="s">
        <v>221</v>
      </c>
      <c r="D46" s="3" t="s">
        <v>222</v>
      </c>
      <c r="E46" s="3" t="s">
        <v>223</v>
      </c>
      <c r="F46" s="3" t="s">
        <v>224</v>
      </c>
      <c r="G46" s="3" t="s">
        <v>225</v>
      </c>
      <c r="H46" s="3" t="s">
        <v>226</v>
      </c>
      <c r="I46" s="3" t="s">
        <v>227</v>
      </c>
      <c r="J46" s="3" t="s">
        <v>228</v>
      </c>
      <c r="K46" s="3" t="s">
        <v>229</v>
      </c>
      <c r="L46" s="3" t="s">
        <v>262</v>
      </c>
      <c r="M46" s="3" t="s">
        <v>263</v>
      </c>
      <c r="N46" s="3" t="s">
        <v>264</v>
      </c>
      <c r="O46" s="3" t="s">
        <v>265</v>
      </c>
      <c r="P46" s="3" t="s">
        <v>266</v>
      </c>
      <c r="Q46" s="3" t="s">
        <v>267</v>
      </c>
      <c r="R46" s="3" t="s">
        <v>268</v>
      </c>
      <c r="S46" s="3" t="s">
        <v>269</v>
      </c>
      <c r="T46" s="3" t="s">
        <v>270</v>
      </c>
      <c r="U46" s="3" t="s">
        <v>271</v>
      </c>
      <c r="V46" s="3" t="s">
        <v>272</v>
      </c>
      <c r="W46" s="3" t="s">
        <v>273</v>
      </c>
      <c r="X46" s="3" t="s">
        <v>274</v>
      </c>
      <c r="Y46" s="3" t="s">
        <v>275</v>
      </c>
      <c r="Z46" s="3" t="s">
        <v>276</v>
      </c>
      <c r="AA46" s="3" t="s">
        <v>277</v>
      </c>
      <c r="AB46" s="3" t="s">
        <v>278</v>
      </c>
      <c r="AC46" s="3" t="s">
        <v>279</v>
      </c>
      <c r="AD46" s="3" t="s">
        <v>280</v>
      </c>
      <c r="AE46" s="3" t="s">
        <v>281</v>
      </c>
      <c r="AF46" s="26"/>
    </row>
    <row r="47" spans="1:32" ht="15.75" thickBot="1">
      <c r="A47" s="26"/>
      <c r="B47" s="22" t="s">
        <v>151</v>
      </c>
      <c r="C47" s="60">
        <v>73481.182109999994</v>
      </c>
      <c r="D47" s="60">
        <v>74047.175789999994</v>
      </c>
      <c r="E47" s="60">
        <v>74478.815730000002</v>
      </c>
      <c r="F47" s="60">
        <v>75090.935379999995</v>
      </c>
      <c r="G47" s="60">
        <v>75728.487869999997</v>
      </c>
      <c r="H47" s="60">
        <v>76494.69154</v>
      </c>
      <c r="I47" s="60">
        <v>77470.680550000005</v>
      </c>
      <c r="J47" s="60">
        <v>78649.758270000006</v>
      </c>
      <c r="K47" s="60">
        <v>80070.231709999993</v>
      </c>
      <c r="L47" s="60">
        <v>82116.659159999996</v>
      </c>
      <c r="M47" s="60">
        <v>84097.093930000003</v>
      </c>
      <c r="N47" s="60">
        <v>86192.444709999996</v>
      </c>
      <c r="O47" s="60">
        <v>88348.548840000003</v>
      </c>
      <c r="P47" s="60">
        <v>90439.27708</v>
      </c>
      <c r="Q47" s="60">
        <v>92397.169479999997</v>
      </c>
      <c r="R47" s="60">
        <v>94596.948900000003</v>
      </c>
      <c r="S47" s="60">
        <v>96839.703680000006</v>
      </c>
      <c r="T47" s="60">
        <v>99008.19296</v>
      </c>
      <c r="U47" s="60">
        <v>101432.8576</v>
      </c>
      <c r="V47" s="60">
        <v>103707.54300000001</v>
      </c>
      <c r="W47" s="60">
        <v>106137.554</v>
      </c>
      <c r="X47" s="60">
        <v>108560.323</v>
      </c>
      <c r="Y47" s="60">
        <v>111048.7259</v>
      </c>
      <c r="Z47" s="60">
        <v>113655.9811</v>
      </c>
      <c r="AA47" s="60">
        <v>116200.6773</v>
      </c>
      <c r="AB47" s="60">
        <v>118773.9849</v>
      </c>
      <c r="AC47" s="60">
        <v>121369.9866</v>
      </c>
      <c r="AD47" s="60">
        <v>124018.76119999999</v>
      </c>
      <c r="AE47" s="60">
        <v>126606.662</v>
      </c>
      <c r="AF47" s="26"/>
    </row>
    <row r="48" spans="1:32" ht="15.75" thickBot="1">
      <c r="A48" s="26"/>
      <c r="B48" s="22" t="s">
        <v>126</v>
      </c>
      <c r="C48" s="61">
        <v>57488.280209999997</v>
      </c>
      <c r="D48" s="61">
        <v>58061.125359999998</v>
      </c>
      <c r="E48" s="61">
        <v>58673.184509999999</v>
      </c>
      <c r="F48" s="61">
        <v>59538.367919999997</v>
      </c>
      <c r="G48" s="61">
        <v>60335.852980000003</v>
      </c>
      <c r="H48" s="61">
        <v>61266.659549999997</v>
      </c>
      <c r="I48" s="61">
        <v>62290.36303</v>
      </c>
      <c r="J48" s="61">
        <v>63581.242590000002</v>
      </c>
      <c r="K48" s="61">
        <v>65049.080439999998</v>
      </c>
      <c r="L48" s="61">
        <v>67033.728520000004</v>
      </c>
      <c r="M48" s="61">
        <v>68966.42065</v>
      </c>
      <c r="N48" s="61">
        <v>70858.005340000003</v>
      </c>
      <c r="O48" s="61">
        <v>72670.433999999994</v>
      </c>
      <c r="P48" s="61">
        <v>74441.885169999994</v>
      </c>
      <c r="Q48" s="61">
        <v>76288.309630000003</v>
      </c>
      <c r="R48" s="61">
        <v>78092.001900000003</v>
      </c>
      <c r="S48" s="61">
        <v>79877.354739999995</v>
      </c>
      <c r="T48" s="61">
        <v>81448.196020000003</v>
      </c>
      <c r="U48" s="61">
        <v>83376.840270000001</v>
      </c>
      <c r="V48" s="61">
        <v>85256.607529999994</v>
      </c>
      <c r="W48" s="61">
        <v>87253.724489999993</v>
      </c>
      <c r="X48" s="61">
        <v>89211.340559999997</v>
      </c>
      <c r="Y48" s="61">
        <v>91188.450580000004</v>
      </c>
      <c r="Z48" s="61">
        <v>93229.20336</v>
      </c>
      <c r="AA48" s="61">
        <v>95182.985289999997</v>
      </c>
      <c r="AB48" s="61">
        <v>97129.000750000007</v>
      </c>
      <c r="AC48" s="61">
        <v>99060.402369999996</v>
      </c>
      <c r="AD48" s="61">
        <v>100997.9075</v>
      </c>
      <c r="AE48" s="61">
        <v>102847.0432</v>
      </c>
      <c r="AF48" s="26"/>
    </row>
    <row r="49" spans="1:32" ht="15.75" thickBot="1">
      <c r="A49" s="26"/>
      <c r="B49" s="22" t="s">
        <v>192</v>
      </c>
      <c r="C49" s="60">
        <v>14158.28098</v>
      </c>
      <c r="D49" s="60">
        <v>14277.266149999999</v>
      </c>
      <c r="E49" s="60">
        <v>14338.35435</v>
      </c>
      <c r="F49" s="60">
        <v>14448.316419999999</v>
      </c>
      <c r="G49" s="60">
        <v>14540.73777</v>
      </c>
      <c r="H49" s="60">
        <v>14657.0206</v>
      </c>
      <c r="I49" s="60">
        <v>14830.721310000001</v>
      </c>
      <c r="J49" s="60">
        <v>15060.60936</v>
      </c>
      <c r="K49" s="60">
        <v>15340.574710000001</v>
      </c>
      <c r="L49" s="60">
        <v>15806.833720000001</v>
      </c>
      <c r="M49" s="60">
        <v>16289.111870000001</v>
      </c>
      <c r="N49" s="60">
        <v>16767.1296</v>
      </c>
      <c r="O49" s="60">
        <v>17243.313699999999</v>
      </c>
      <c r="P49" s="60">
        <v>17700.89762</v>
      </c>
      <c r="Q49" s="60">
        <v>18157.232019999999</v>
      </c>
      <c r="R49" s="60">
        <v>18582.12268</v>
      </c>
      <c r="S49" s="60">
        <v>19017.155190000001</v>
      </c>
      <c r="T49" s="60">
        <v>19465.743180000001</v>
      </c>
      <c r="U49" s="60">
        <v>19941.983390000001</v>
      </c>
      <c r="V49" s="60">
        <v>20364.711910000002</v>
      </c>
      <c r="W49" s="60">
        <v>20812.466400000001</v>
      </c>
      <c r="X49" s="60">
        <v>21251.97597</v>
      </c>
      <c r="Y49" s="60">
        <v>21699.868190000001</v>
      </c>
      <c r="Z49" s="60">
        <v>22166.304039999999</v>
      </c>
      <c r="AA49" s="60">
        <v>22614.221989999998</v>
      </c>
      <c r="AB49" s="60">
        <v>23064.957999999999</v>
      </c>
      <c r="AC49" s="60">
        <v>23517.804390000001</v>
      </c>
      <c r="AD49" s="60">
        <v>23978.855090000001</v>
      </c>
      <c r="AE49" s="60">
        <v>24419.232759999999</v>
      </c>
      <c r="AF49" s="26"/>
    </row>
    <row r="50" spans="1:32" ht="18" thickBot="1">
      <c r="A50" s="26"/>
      <c r="B50" s="22" t="s">
        <v>1308</v>
      </c>
      <c r="C50" s="61">
        <v>11220.431200000001</v>
      </c>
      <c r="D50" s="61">
        <v>11100.696620000001</v>
      </c>
      <c r="E50" s="61">
        <v>11166.85276</v>
      </c>
      <c r="F50" s="61">
        <v>11126.403979999999</v>
      </c>
      <c r="G50" s="61">
        <v>11153.02223</v>
      </c>
      <c r="H50" s="61">
        <v>11174.01814</v>
      </c>
      <c r="I50" s="61">
        <v>11167.060310000001</v>
      </c>
      <c r="J50" s="61">
        <v>11331.016610000001</v>
      </c>
      <c r="K50" s="61">
        <v>11404.41063</v>
      </c>
      <c r="L50" s="61">
        <v>11497.30832</v>
      </c>
      <c r="M50" s="61">
        <v>11521.144130000001</v>
      </c>
      <c r="N50" s="61">
        <v>11723.72834</v>
      </c>
      <c r="O50" s="61">
        <v>11780.26828</v>
      </c>
      <c r="P50" s="61">
        <v>11908.81746</v>
      </c>
      <c r="Q50" s="61">
        <v>12031.171909999999</v>
      </c>
      <c r="R50" s="61">
        <v>12111.98201</v>
      </c>
      <c r="S50" s="61">
        <v>12348.397709999999</v>
      </c>
      <c r="T50" s="61">
        <v>12475.67251</v>
      </c>
      <c r="U50" s="61">
        <v>12593.59021</v>
      </c>
      <c r="V50" s="61">
        <v>12628.11283</v>
      </c>
      <c r="W50" s="61">
        <v>12826.480600000001</v>
      </c>
      <c r="X50" s="61">
        <v>12896.93535</v>
      </c>
      <c r="Y50" s="61">
        <v>13046.36623</v>
      </c>
      <c r="Z50" s="61">
        <v>13189.513849999999</v>
      </c>
      <c r="AA50" s="61">
        <v>13290.03491</v>
      </c>
      <c r="AB50" s="61">
        <v>13549.87825</v>
      </c>
      <c r="AC50" s="61">
        <v>13698.22697</v>
      </c>
      <c r="AD50" s="61">
        <v>13814.370080000001</v>
      </c>
      <c r="AE50" s="61">
        <v>13870.16692</v>
      </c>
      <c r="AF50" s="26"/>
    </row>
    <row r="51" spans="1:32" ht="15.75" thickBot="1">
      <c r="A51" s="26"/>
      <c r="B51" s="22" t="s">
        <v>175</v>
      </c>
      <c r="C51" s="60">
        <v>44694.610030000003</v>
      </c>
      <c r="D51" s="60">
        <v>44510.138899999998</v>
      </c>
      <c r="E51" s="60">
        <v>44466.994169999998</v>
      </c>
      <c r="F51" s="60">
        <v>44719.779289999999</v>
      </c>
      <c r="G51" s="60">
        <v>45057.547070000001</v>
      </c>
      <c r="H51" s="60">
        <v>45816.855869999999</v>
      </c>
      <c r="I51" s="60">
        <v>46734.772409999998</v>
      </c>
      <c r="J51" s="60">
        <v>48024.815880000002</v>
      </c>
      <c r="K51" s="60">
        <v>49362.465129999997</v>
      </c>
      <c r="L51" s="60">
        <v>51346.561479999997</v>
      </c>
      <c r="M51" s="60">
        <v>53304.642520000001</v>
      </c>
      <c r="N51" s="60">
        <v>55194.369339999997</v>
      </c>
      <c r="O51" s="60">
        <v>57172.496189999998</v>
      </c>
      <c r="P51" s="60">
        <v>59065.895040000003</v>
      </c>
      <c r="Q51" s="60">
        <v>61114.666290000001</v>
      </c>
      <c r="R51" s="60">
        <v>63137.056850000001</v>
      </c>
      <c r="S51" s="60">
        <v>65204.014770000002</v>
      </c>
      <c r="T51" s="60">
        <v>67330.544999999998</v>
      </c>
      <c r="U51" s="60">
        <v>69583.291159999993</v>
      </c>
      <c r="V51" s="60">
        <v>71728.959730000002</v>
      </c>
      <c r="W51" s="60">
        <v>73997.661689999994</v>
      </c>
      <c r="X51" s="60">
        <v>76254.669169999994</v>
      </c>
      <c r="Y51" s="60">
        <v>78569.181819999998</v>
      </c>
      <c r="Z51" s="60">
        <v>80989.662849999993</v>
      </c>
      <c r="AA51" s="60">
        <v>83339.038549999997</v>
      </c>
      <c r="AB51" s="60">
        <v>85715.307379999998</v>
      </c>
      <c r="AC51" s="60">
        <v>88111.700570000001</v>
      </c>
      <c r="AD51" s="60">
        <v>90560.734209999995</v>
      </c>
      <c r="AE51" s="60">
        <v>92963.041559999998</v>
      </c>
      <c r="AF51" s="26"/>
    </row>
    <row r="52" spans="1:32">
      <c r="A52" s="26"/>
      <c r="B52" s="26"/>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row>
    <row r="53" spans="1:32">
      <c r="A53" s="26"/>
      <c r="B53" s="26" t="s">
        <v>1309</v>
      </c>
      <c r="C53" s="26"/>
      <c r="D53" s="26"/>
      <c r="E53" s="26"/>
      <c r="F53" s="26"/>
      <c r="G53" s="26"/>
      <c r="H53" s="26"/>
      <c r="I53" s="26"/>
      <c r="J53" s="26"/>
      <c r="K53" s="26"/>
      <c r="L53" s="26"/>
      <c r="M53" s="26"/>
      <c r="N53" s="26"/>
      <c r="O53" s="26"/>
      <c r="P53" s="26"/>
      <c r="Q53" s="26"/>
      <c r="R53" s="26"/>
      <c r="S53" s="26"/>
      <c r="T53" s="26"/>
      <c r="U53" s="26"/>
      <c r="V53" s="26"/>
      <c r="W53" s="26"/>
      <c r="X53" s="26"/>
      <c r="Y53" s="26"/>
      <c r="Z53" s="26"/>
      <c r="AA53" s="26"/>
      <c r="AB53" s="26"/>
      <c r="AC53" s="26"/>
      <c r="AD53" s="26"/>
      <c r="AE53" s="26"/>
      <c r="AF53" s="26"/>
    </row>
    <row r="54" spans="1:32">
      <c r="A54" s="26"/>
      <c r="B54" s="26"/>
      <c r="C54" s="26"/>
      <c r="D54" s="26"/>
      <c r="E54" s="26"/>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row>
    <row r="55" spans="1:32">
      <c r="A55" s="26"/>
      <c r="B55" s="26"/>
      <c r="C55" s="26"/>
      <c r="D55" s="26"/>
      <c r="E55" s="26"/>
      <c r="F55" s="26"/>
      <c r="G55" s="26"/>
      <c r="H55" s="26"/>
      <c r="I55" s="26"/>
      <c r="J55" s="26"/>
      <c r="K55" s="26"/>
      <c r="L55" s="26"/>
      <c r="M55" s="26"/>
      <c r="N55" s="26"/>
      <c r="O55" s="26"/>
      <c r="P55" s="26"/>
      <c r="Q55" s="26"/>
      <c r="R55" s="26"/>
      <c r="S55" s="26"/>
      <c r="T55" s="26"/>
      <c r="U55" s="26"/>
      <c r="V55" s="26"/>
      <c r="W55" s="26"/>
      <c r="X55" s="26"/>
      <c r="Y55" s="26"/>
      <c r="Z55" s="26"/>
      <c r="AA55" s="26"/>
      <c r="AB55" s="26"/>
      <c r="AC55" s="26"/>
      <c r="AD55" s="26"/>
      <c r="AE55" s="26"/>
      <c r="AF55" s="26"/>
    </row>
    <row r="56" spans="1:32" ht="18" thickBot="1">
      <c r="A56" s="26"/>
      <c r="B56" s="63" t="s">
        <v>1564</v>
      </c>
      <c r="C56" s="63"/>
      <c r="D56" s="63"/>
      <c r="E56" s="26"/>
      <c r="F56" s="26"/>
      <c r="G56" s="26"/>
      <c r="H56" s="26"/>
      <c r="I56" s="26"/>
      <c r="J56" s="26"/>
      <c r="K56" s="26"/>
      <c r="L56" s="26"/>
      <c r="M56" s="26"/>
      <c r="N56" s="26"/>
      <c r="O56" s="26"/>
      <c r="P56" s="26"/>
      <c r="Q56" s="26"/>
      <c r="R56" s="26"/>
      <c r="S56" s="26"/>
      <c r="T56" s="26"/>
      <c r="U56" s="26"/>
      <c r="V56" s="26"/>
      <c r="W56" s="26"/>
      <c r="X56" s="26"/>
      <c r="Y56" s="26"/>
      <c r="Z56" s="26"/>
      <c r="AA56" s="26"/>
      <c r="AB56" s="26"/>
      <c r="AC56" s="26"/>
      <c r="AD56" s="26"/>
      <c r="AE56" s="26"/>
      <c r="AF56" s="26"/>
    </row>
    <row r="57" spans="1:32" ht="13.5" thickTop="1">
      <c r="A57" s="26"/>
      <c r="B57" s="26"/>
      <c r="C57" s="26"/>
      <c r="D57" s="26"/>
      <c r="E57" s="26"/>
      <c r="F57" s="26"/>
      <c r="G57" s="26"/>
      <c r="H57" s="26"/>
      <c r="I57" s="26"/>
      <c r="J57" s="26"/>
      <c r="K57" s="26"/>
      <c r="L57" s="26"/>
      <c r="M57" s="26"/>
      <c r="N57" s="26"/>
      <c r="O57" s="26"/>
      <c r="P57" s="26"/>
      <c r="Q57" s="26"/>
      <c r="R57" s="26"/>
      <c r="S57" s="26"/>
      <c r="T57" s="26"/>
      <c r="U57" s="26"/>
      <c r="V57" s="26"/>
      <c r="W57" s="26"/>
      <c r="X57" s="26"/>
      <c r="Y57" s="26"/>
      <c r="Z57" s="26"/>
      <c r="AA57" s="26"/>
      <c r="AB57" s="26"/>
      <c r="AC57" s="26"/>
      <c r="AD57" s="26"/>
      <c r="AE57" s="26"/>
      <c r="AF57" s="26"/>
    </row>
    <row r="58" spans="1:32" ht="15.75" thickBot="1">
      <c r="A58" s="26"/>
      <c r="B58" s="59" t="s">
        <v>1565</v>
      </c>
      <c r="C58" s="59"/>
      <c r="D58" s="26"/>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row>
    <row r="59" spans="1:32" ht="33" customHeight="1" thickBot="1">
      <c r="A59" s="26"/>
      <c r="B59" s="363"/>
      <c r="C59" s="363" t="s">
        <v>221</v>
      </c>
      <c r="D59" s="363" t="s">
        <v>222</v>
      </c>
      <c r="E59" s="363" t="s">
        <v>223</v>
      </c>
      <c r="F59" s="363" t="s">
        <v>224</v>
      </c>
      <c r="G59" s="363" t="s">
        <v>225</v>
      </c>
      <c r="H59" s="363" t="s">
        <v>226</v>
      </c>
      <c r="I59" s="363" t="s">
        <v>227</v>
      </c>
      <c r="J59" s="363" t="s">
        <v>228</v>
      </c>
      <c r="K59" s="363" t="s">
        <v>229</v>
      </c>
      <c r="L59" s="363" t="s">
        <v>262</v>
      </c>
      <c r="M59" s="363" t="s">
        <v>263</v>
      </c>
      <c r="N59" s="363" t="s">
        <v>264</v>
      </c>
      <c r="O59" s="363" t="s">
        <v>265</v>
      </c>
      <c r="P59" s="363" t="s">
        <v>266</v>
      </c>
      <c r="Q59" s="363" t="s">
        <v>267</v>
      </c>
      <c r="R59" s="363" t="s">
        <v>268</v>
      </c>
      <c r="S59" s="363" t="s">
        <v>269</v>
      </c>
      <c r="T59" s="363" t="s">
        <v>270</v>
      </c>
      <c r="U59" s="363" t="s">
        <v>271</v>
      </c>
      <c r="V59" s="363" t="s">
        <v>272</v>
      </c>
      <c r="W59" s="363" t="s">
        <v>273</v>
      </c>
      <c r="X59" s="363" t="s">
        <v>274</v>
      </c>
      <c r="Y59" s="363" t="s">
        <v>275</v>
      </c>
      <c r="Z59" s="363" t="s">
        <v>276</v>
      </c>
      <c r="AA59" s="363" t="s">
        <v>277</v>
      </c>
      <c r="AB59" s="363" t="s">
        <v>278</v>
      </c>
      <c r="AC59" s="363" t="s">
        <v>279</v>
      </c>
      <c r="AD59" s="363" t="s">
        <v>280</v>
      </c>
      <c r="AE59" s="363" t="s">
        <v>281</v>
      </c>
      <c r="AF59" s="26"/>
    </row>
    <row r="60" spans="1:32" ht="15.75" thickBot="1">
      <c r="A60" s="26"/>
      <c r="B60" s="22" t="s">
        <v>151</v>
      </c>
      <c r="C60" s="60">
        <v>70928.451969999995</v>
      </c>
      <c r="D60" s="60">
        <v>71580.790909999996</v>
      </c>
      <c r="E60" s="60">
        <v>72160.011870000002</v>
      </c>
      <c r="F60" s="60">
        <v>72402.658559999996</v>
      </c>
      <c r="G60" s="60">
        <v>72757.670580000005</v>
      </c>
      <c r="H60" s="60">
        <v>73194.002290000004</v>
      </c>
      <c r="I60" s="60">
        <v>73793.655100000004</v>
      </c>
      <c r="J60" s="60">
        <v>74520.850479999994</v>
      </c>
      <c r="K60" s="60">
        <v>75429.372210000001</v>
      </c>
      <c r="L60" s="60">
        <v>78053.061040000001</v>
      </c>
      <c r="M60" s="60">
        <v>80817.610509999999</v>
      </c>
      <c r="N60" s="60">
        <v>83494.028570000009</v>
      </c>
      <c r="O60" s="60">
        <v>86073.27681000001</v>
      </c>
      <c r="P60" s="60">
        <v>88364.217560000005</v>
      </c>
      <c r="Q60" s="60">
        <v>90575.611779999992</v>
      </c>
      <c r="R60" s="60">
        <v>92704.127389999994</v>
      </c>
      <c r="S60" s="60">
        <v>94782.504050000003</v>
      </c>
      <c r="T60" s="60">
        <v>96829.763439999995</v>
      </c>
      <c r="U60" s="60">
        <v>98774.642189999999</v>
      </c>
      <c r="V60" s="60">
        <v>100686.09282999999</v>
      </c>
      <c r="W60" s="60">
        <v>102605.84247999999</v>
      </c>
      <c r="X60" s="60">
        <v>104526.55926000001</v>
      </c>
      <c r="Y60" s="60">
        <v>106425.50191000001</v>
      </c>
      <c r="Z60" s="60">
        <v>108342.21796000001</v>
      </c>
      <c r="AA60" s="60">
        <v>110265.80932999999</v>
      </c>
      <c r="AB60" s="60">
        <v>112199.52374999999</v>
      </c>
      <c r="AC60" s="60">
        <v>114130.35175</v>
      </c>
      <c r="AD60" s="60">
        <v>116084.87917</v>
      </c>
      <c r="AE60" s="60">
        <v>118038.63399</v>
      </c>
      <c r="AF60" s="26"/>
    </row>
    <row r="61" spans="1:32" ht="15.75" thickBot="1">
      <c r="A61" s="26"/>
      <c r="B61" s="22" t="s">
        <v>126</v>
      </c>
      <c r="C61" s="61">
        <v>55772.843090000002</v>
      </c>
      <c r="D61" s="61">
        <v>56542.229200000002</v>
      </c>
      <c r="E61" s="61">
        <v>57173.328110000002</v>
      </c>
      <c r="F61" s="61">
        <v>57711.988550000002</v>
      </c>
      <c r="G61" s="61">
        <v>58227.917750000001</v>
      </c>
      <c r="H61" s="61">
        <v>58772.037649999998</v>
      </c>
      <c r="I61" s="61">
        <v>59488.213880000003</v>
      </c>
      <c r="J61" s="61">
        <v>60305.36997</v>
      </c>
      <c r="K61" s="61">
        <v>61184.498650000001</v>
      </c>
      <c r="L61" s="61">
        <v>63479.539389999998</v>
      </c>
      <c r="M61" s="61">
        <v>65718.261490000004</v>
      </c>
      <c r="N61" s="61">
        <v>67920.003799999991</v>
      </c>
      <c r="O61" s="61">
        <v>69989.991859999995</v>
      </c>
      <c r="P61" s="61">
        <v>71949.912750000003</v>
      </c>
      <c r="Q61" s="61">
        <v>73680.995059999987</v>
      </c>
      <c r="R61" s="61">
        <v>75413.778330000001</v>
      </c>
      <c r="S61" s="61">
        <v>77100.667759999997</v>
      </c>
      <c r="T61" s="61">
        <v>78721.186119999998</v>
      </c>
      <c r="U61" s="61">
        <v>80316.377280000001</v>
      </c>
      <c r="V61" s="61">
        <v>81987.854609999995</v>
      </c>
      <c r="W61" s="61">
        <v>83669.113290000008</v>
      </c>
      <c r="X61" s="61">
        <v>85335.766349999991</v>
      </c>
      <c r="Y61" s="61">
        <v>86968.488160000008</v>
      </c>
      <c r="Z61" s="61">
        <v>88591.911460000003</v>
      </c>
      <c r="AA61" s="61">
        <v>90196.012340000001</v>
      </c>
      <c r="AB61" s="61">
        <v>91779.692889999991</v>
      </c>
      <c r="AC61" s="61">
        <v>93339.940540000011</v>
      </c>
      <c r="AD61" s="61">
        <v>94891.835070000001</v>
      </c>
      <c r="AE61" s="61">
        <v>96421.454419999995</v>
      </c>
      <c r="AF61" s="26"/>
    </row>
    <row r="62" spans="1:32" ht="15.75" thickBot="1">
      <c r="A62" s="26"/>
      <c r="B62" s="22" t="s">
        <v>192</v>
      </c>
      <c r="C62" s="60">
        <v>13896.796770000001</v>
      </c>
      <c r="D62" s="60">
        <v>14073.57278</v>
      </c>
      <c r="E62" s="60">
        <v>14188.943240000001</v>
      </c>
      <c r="F62" s="60">
        <v>14233.78493</v>
      </c>
      <c r="G62" s="60">
        <v>14302.78931</v>
      </c>
      <c r="H62" s="60">
        <v>14391.83632</v>
      </c>
      <c r="I62" s="60">
        <v>14519.29573</v>
      </c>
      <c r="J62" s="60">
        <v>14671.2778</v>
      </c>
      <c r="K62" s="60">
        <v>14850.499599999999</v>
      </c>
      <c r="L62" s="60">
        <v>15375.352280000001</v>
      </c>
      <c r="M62" s="60">
        <v>15885.578320000001</v>
      </c>
      <c r="N62" s="60">
        <v>16386.055179999999</v>
      </c>
      <c r="O62" s="60">
        <v>16861.316940000001</v>
      </c>
      <c r="P62" s="60">
        <v>17317.772430000001</v>
      </c>
      <c r="Q62" s="60">
        <v>17696.66187</v>
      </c>
      <c r="R62" s="60">
        <v>18060.32575</v>
      </c>
      <c r="S62" s="60">
        <v>18422.177169999999</v>
      </c>
      <c r="T62" s="60">
        <v>18773.091240000002</v>
      </c>
      <c r="U62" s="60">
        <v>19106.18706</v>
      </c>
      <c r="V62" s="60">
        <v>19424.613979999998</v>
      </c>
      <c r="W62" s="60">
        <v>19742.265439999999</v>
      </c>
      <c r="X62" s="60">
        <v>20055.833589999998</v>
      </c>
      <c r="Y62" s="60">
        <v>20363.14356</v>
      </c>
      <c r="Z62" s="60">
        <v>20667.20781</v>
      </c>
      <c r="AA62" s="60">
        <v>20967.75474</v>
      </c>
      <c r="AB62" s="60">
        <v>21264.971509999999</v>
      </c>
      <c r="AC62" s="60">
        <v>21556.77232</v>
      </c>
      <c r="AD62" s="60">
        <v>21844.979579999999</v>
      </c>
      <c r="AE62" s="60">
        <v>22123.49481</v>
      </c>
      <c r="AF62" s="26"/>
    </row>
    <row r="63" spans="1:32" ht="18" thickBot="1">
      <c r="A63" s="26"/>
      <c r="B63" s="22" t="s">
        <v>1308</v>
      </c>
      <c r="C63" s="61">
        <v>11061.0147</v>
      </c>
      <c r="D63" s="61">
        <v>11017.03955</v>
      </c>
      <c r="E63" s="61">
        <v>11104.796130000001</v>
      </c>
      <c r="F63" s="61">
        <v>11052.111699999999</v>
      </c>
      <c r="G63" s="61">
        <v>11077.56316</v>
      </c>
      <c r="H63" s="61">
        <v>11087.528029999999</v>
      </c>
      <c r="I63" s="61">
        <v>11063.632659999999</v>
      </c>
      <c r="J63" s="61">
        <v>11196.97402</v>
      </c>
      <c r="K63" s="61">
        <v>11228.33095</v>
      </c>
      <c r="L63" s="61">
        <v>11472.63715</v>
      </c>
      <c r="M63" s="61">
        <v>11629.649290000001</v>
      </c>
      <c r="N63" s="61">
        <v>11951.16322</v>
      </c>
      <c r="O63" s="61">
        <v>12100.95341</v>
      </c>
      <c r="P63" s="61">
        <v>12313.340319999999</v>
      </c>
      <c r="Q63" s="61">
        <v>12469.225559999999</v>
      </c>
      <c r="R63" s="61">
        <v>12592.103859999999</v>
      </c>
      <c r="S63" s="61">
        <v>12869.166740000001</v>
      </c>
      <c r="T63" s="61">
        <v>13032.081839999999</v>
      </c>
      <c r="U63" s="61">
        <v>13171.582990000001</v>
      </c>
      <c r="V63" s="61">
        <v>13243.56012</v>
      </c>
      <c r="W63" s="61">
        <v>13471.671399999999</v>
      </c>
      <c r="X63" s="61">
        <v>13574.611349999999</v>
      </c>
      <c r="Y63" s="61">
        <v>13751.072030000001</v>
      </c>
      <c r="Z63" s="61">
        <v>13908.429120000001</v>
      </c>
      <c r="AA63" s="61">
        <v>14027.81367</v>
      </c>
      <c r="AB63" s="61">
        <v>14300.53225</v>
      </c>
      <c r="AC63" s="61">
        <v>14467.929840000001</v>
      </c>
      <c r="AD63" s="61">
        <v>14601.95888</v>
      </c>
      <c r="AE63" s="61">
        <v>14683.363740000001</v>
      </c>
      <c r="AF63" s="26"/>
    </row>
    <row r="64" spans="1:32" ht="15.75" thickBot="1">
      <c r="A64" s="26"/>
      <c r="B64" s="22" t="s">
        <v>175</v>
      </c>
      <c r="C64" s="60">
        <v>42992.106119999997</v>
      </c>
      <c r="D64" s="60">
        <v>42895.103479999998</v>
      </c>
      <c r="E64" s="60">
        <v>42963.722450000001</v>
      </c>
      <c r="F64" s="60">
        <v>43027.760419999999</v>
      </c>
      <c r="G64" s="60">
        <v>43463.541929999999</v>
      </c>
      <c r="H64" s="60">
        <v>44024.797659999997</v>
      </c>
      <c r="I64" s="60">
        <v>44725.338929999998</v>
      </c>
      <c r="J64" s="60">
        <v>45713.280930000001</v>
      </c>
      <c r="K64" s="60">
        <v>46647.114979999998</v>
      </c>
      <c r="L64" s="60">
        <v>48689.257709999998</v>
      </c>
      <c r="M64" s="60">
        <v>50784.779289999999</v>
      </c>
      <c r="N64" s="60">
        <v>52879.504649999995</v>
      </c>
      <c r="O64" s="60">
        <v>54883.60686</v>
      </c>
      <c r="P64" s="60">
        <v>56787.346160000001</v>
      </c>
      <c r="Q64" s="60">
        <v>58566.225249999996</v>
      </c>
      <c r="R64" s="60">
        <v>60308.184249999998</v>
      </c>
      <c r="S64" s="60">
        <v>62024.814330000001</v>
      </c>
      <c r="T64" s="60">
        <v>63702.585189999998</v>
      </c>
      <c r="U64" s="60">
        <v>65341.70407</v>
      </c>
      <c r="V64" s="60">
        <v>67002.996140000003</v>
      </c>
      <c r="W64" s="60">
        <v>68687.473910000001</v>
      </c>
      <c r="X64" s="60">
        <v>70360.894180000003</v>
      </c>
      <c r="Y64" s="60">
        <v>72017.194740000006</v>
      </c>
      <c r="Z64" s="60">
        <v>73677.492570000002</v>
      </c>
      <c r="AA64" s="60">
        <v>75324.023629999996</v>
      </c>
      <c r="AB64" s="60">
        <v>76969.622659999994</v>
      </c>
      <c r="AC64" s="60">
        <v>78605.42459000001</v>
      </c>
      <c r="AD64" s="60">
        <v>80250.183260000005</v>
      </c>
      <c r="AE64" s="60">
        <v>81886.384409999999</v>
      </c>
      <c r="AF64" s="26"/>
    </row>
    <row r="65" spans="1:32">
      <c r="A65" s="26"/>
      <c r="B65" s="26"/>
      <c r="C65" s="26"/>
      <c r="D65" s="26"/>
      <c r="E65" s="26"/>
      <c r="F65" s="26"/>
      <c r="G65" s="26"/>
      <c r="H65" s="26"/>
      <c r="I65" s="26"/>
      <c r="J65" s="26"/>
      <c r="K65" s="26"/>
      <c r="L65" s="26"/>
      <c r="M65" s="26"/>
      <c r="N65" s="26"/>
      <c r="O65" s="26"/>
      <c r="P65" s="26"/>
      <c r="Q65" s="26"/>
      <c r="R65" s="26"/>
      <c r="S65" s="26"/>
      <c r="T65" s="26"/>
      <c r="U65" s="26"/>
      <c r="V65" s="26"/>
      <c r="W65" s="26"/>
      <c r="X65" s="26"/>
      <c r="Y65" s="26"/>
      <c r="Z65" s="26"/>
      <c r="AA65" s="26"/>
      <c r="AB65" s="26"/>
      <c r="AC65" s="26"/>
      <c r="AD65" s="26"/>
      <c r="AE65" s="26"/>
      <c r="AF65" s="26"/>
    </row>
    <row r="66" spans="1:32" ht="15.75" thickBot="1">
      <c r="A66" s="26"/>
      <c r="B66" s="59" t="s">
        <v>1566</v>
      </c>
      <c r="C66" s="59"/>
      <c r="D66" s="26"/>
      <c r="E66" s="26"/>
      <c r="F66" s="26"/>
      <c r="G66" s="26"/>
      <c r="H66" s="26"/>
      <c r="I66" s="26"/>
      <c r="J66" s="26"/>
      <c r="K66" s="26"/>
      <c r="L66" s="26"/>
      <c r="M66" s="26"/>
      <c r="N66" s="26"/>
      <c r="O66" s="26"/>
      <c r="P66" s="26"/>
      <c r="Q66" s="26"/>
      <c r="R66" s="26"/>
      <c r="S66" s="26"/>
      <c r="T66" s="26"/>
      <c r="U66" s="26"/>
      <c r="V66" s="26"/>
      <c r="W66" s="26"/>
      <c r="X66" s="26"/>
      <c r="Y66" s="26"/>
      <c r="Z66" s="26"/>
      <c r="AA66" s="26"/>
      <c r="AB66" s="26"/>
      <c r="AC66" s="26"/>
      <c r="AD66" s="26"/>
      <c r="AE66" s="26"/>
      <c r="AF66" s="26"/>
    </row>
    <row r="67" spans="1:32" ht="33" customHeight="1" thickBot="1">
      <c r="A67" s="26"/>
      <c r="B67" s="363"/>
      <c r="C67" s="363" t="s">
        <v>221</v>
      </c>
      <c r="D67" s="363" t="s">
        <v>222</v>
      </c>
      <c r="E67" s="363" t="s">
        <v>223</v>
      </c>
      <c r="F67" s="363" t="s">
        <v>224</v>
      </c>
      <c r="G67" s="363" t="s">
        <v>225</v>
      </c>
      <c r="H67" s="363" t="s">
        <v>226</v>
      </c>
      <c r="I67" s="363" t="s">
        <v>227</v>
      </c>
      <c r="J67" s="363" t="s">
        <v>228</v>
      </c>
      <c r="K67" s="363" t="s">
        <v>229</v>
      </c>
      <c r="L67" s="363" t="s">
        <v>262</v>
      </c>
      <c r="M67" s="363" t="s">
        <v>263</v>
      </c>
      <c r="N67" s="363" t="s">
        <v>264</v>
      </c>
      <c r="O67" s="363" t="s">
        <v>265</v>
      </c>
      <c r="P67" s="363" t="s">
        <v>266</v>
      </c>
      <c r="Q67" s="363" t="s">
        <v>267</v>
      </c>
      <c r="R67" s="363" t="s">
        <v>268</v>
      </c>
      <c r="S67" s="363" t="s">
        <v>269</v>
      </c>
      <c r="T67" s="363" t="s">
        <v>270</v>
      </c>
      <c r="U67" s="363" t="s">
        <v>271</v>
      </c>
      <c r="V67" s="363" t="s">
        <v>272</v>
      </c>
      <c r="W67" s="363" t="s">
        <v>273</v>
      </c>
      <c r="X67" s="363" t="s">
        <v>274</v>
      </c>
      <c r="Y67" s="363" t="s">
        <v>275</v>
      </c>
      <c r="Z67" s="363" t="s">
        <v>276</v>
      </c>
      <c r="AA67" s="363" t="s">
        <v>277</v>
      </c>
      <c r="AB67" s="363" t="s">
        <v>278</v>
      </c>
      <c r="AC67" s="363" t="s">
        <v>279</v>
      </c>
      <c r="AD67" s="363" t="s">
        <v>280</v>
      </c>
      <c r="AE67" s="363" t="s">
        <v>281</v>
      </c>
      <c r="AF67" s="26"/>
    </row>
    <row r="68" spans="1:32" ht="15.75" thickBot="1">
      <c r="A68" s="26"/>
      <c r="B68" s="22" t="s">
        <v>151</v>
      </c>
      <c r="C68" s="60">
        <v>73481.182109999994</v>
      </c>
      <c r="D68" s="60">
        <v>74047.175789999994</v>
      </c>
      <c r="E68" s="60">
        <v>74478.815730000002</v>
      </c>
      <c r="F68" s="60">
        <v>75090.935379999995</v>
      </c>
      <c r="G68" s="60">
        <v>75728.487869999997</v>
      </c>
      <c r="H68" s="60">
        <v>76494.69154</v>
      </c>
      <c r="I68" s="60">
        <v>77470.680550000005</v>
      </c>
      <c r="J68" s="60">
        <v>78649.758270000006</v>
      </c>
      <c r="K68" s="60">
        <v>80070.231709999993</v>
      </c>
      <c r="L68" s="60">
        <v>82888.699859999993</v>
      </c>
      <c r="M68" s="60">
        <v>85669.167419999998</v>
      </c>
      <c r="N68" s="60">
        <v>88561.68832999999</v>
      </c>
      <c r="O68" s="60">
        <v>91492.536160000003</v>
      </c>
      <c r="P68" s="60">
        <v>94436.143630000006</v>
      </c>
      <c r="Q68" s="60">
        <v>97197.798549999992</v>
      </c>
      <c r="R68" s="60">
        <v>100163.85354</v>
      </c>
      <c r="S68" s="60">
        <v>103148.70555000001</v>
      </c>
      <c r="T68" s="60">
        <v>106146.39551</v>
      </c>
      <c r="U68" s="60">
        <v>109277.91652</v>
      </c>
      <c r="V68" s="60">
        <v>112290.53614000001</v>
      </c>
      <c r="W68" s="60">
        <v>115341.1701</v>
      </c>
      <c r="X68" s="60">
        <v>118425.37679000001</v>
      </c>
      <c r="Y68" s="60">
        <v>121543.46137</v>
      </c>
      <c r="Z68" s="60">
        <v>124728.6139</v>
      </c>
      <c r="AA68" s="60">
        <v>127961.44519</v>
      </c>
      <c r="AB68" s="60">
        <v>131235.68182999999</v>
      </c>
      <c r="AC68" s="60">
        <v>134543.16295</v>
      </c>
      <c r="AD68" s="60">
        <v>137901.97052</v>
      </c>
      <c r="AE68" s="60">
        <v>141276.60996</v>
      </c>
      <c r="AF68" s="26"/>
    </row>
    <row r="69" spans="1:32" ht="15.75" thickBot="1">
      <c r="A69" s="26"/>
      <c r="B69" s="22" t="s">
        <v>126</v>
      </c>
      <c r="C69" s="61">
        <v>57488.280209999997</v>
      </c>
      <c r="D69" s="61">
        <v>58061.125359999998</v>
      </c>
      <c r="E69" s="61">
        <v>58673.184509999999</v>
      </c>
      <c r="F69" s="61">
        <v>59538.367919999997</v>
      </c>
      <c r="G69" s="61">
        <v>60335.852980000003</v>
      </c>
      <c r="H69" s="61">
        <v>61266.659549999997</v>
      </c>
      <c r="I69" s="61">
        <v>62290.36303</v>
      </c>
      <c r="J69" s="61">
        <v>63581.242590000002</v>
      </c>
      <c r="K69" s="61">
        <v>65049.080439999998</v>
      </c>
      <c r="L69" s="61">
        <v>67669.39</v>
      </c>
      <c r="M69" s="61">
        <v>70266.033850000007</v>
      </c>
      <c r="N69" s="61">
        <v>72820.56925</v>
      </c>
      <c r="O69" s="61">
        <v>75275.34543999999</v>
      </c>
      <c r="P69" s="61">
        <v>77754.570209999991</v>
      </c>
      <c r="Q69" s="61">
        <v>80277.68823</v>
      </c>
      <c r="R69" s="61">
        <v>82715.898400000005</v>
      </c>
      <c r="S69" s="61">
        <v>85112.790909999996</v>
      </c>
      <c r="T69" s="61">
        <v>87355.523849999998</v>
      </c>
      <c r="U69" s="61">
        <v>89862.53787</v>
      </c>
      <c r="V69" s="61">
        <v>92351.63433999999</v>
      </c>
      <c r="W69" s="61">
        <v>94859.998489999998</v>
      </c>
      <c r="X69" s="61">
        <v>97359.281499999997</v>
      </c>
      <c r="Y69" s="61">
        <v>99848.29148</v>
      </c>
      <c r="Z69" s="61">
        <v>102353.81474</v>
      </c>
      <c r="AA69" s="61">
        <v>104858.68243</v>
      </c>
      <c r="AB69" s="61">
        <v>107361.41988</v>
      </c>
      <c r="AC69" s="61">
        <v>109852.94710999999</v>
      </c>
      <c r="AD69" s="61">
        <v>112342.69773</v>
      </c>
      <c r="AE69" s="61">
        <v>114800.01742</v>
      </c>
      <c r="AF69" s="26"/>
    </row>
    <row r="70" spans="1:32" ht="15.75" thickBot="1">
      <c r="A70" s="26"/>
      <c r="B70" s="22" t="s">
        <v>192</v>
      </c>
      <c r="C70" s="60">
        <v>14158.28098</v>
      </c>
      <c r="D70" s="60">
        <v>14277.266149999999</v>
      </c>
      <c r="E70" s="60">
        <v>14338.35435</v>
      </c>
      <c r="F70" s="60">
        <v>14448.316419999999</v>
      </c>
      <c r="G70" s="60">
        <v>14540.73777</v>
      </c>
      <c r="H70" s="60">
        <v>14657.0206</v>
      </c>
      <c r="I70" s="60">
        <v>14830.721310000001</v>
      </c>
      <c r="J70" s="60">
        <v>15060.60936</v>
      </c>
      <c r="K70" s="60">
        <v>15340.574710000001</v>
      </c>
      <c r="L70" s="60">
        <v>15952.78443</v>
      </c>
      <c r="M70" s="60">
        <v>16588.109850000001</v>
      </c>
      <c r="N70" s="60">
        <v>17219.687750000001</v>
      </c>
      <c r="O70" s="60">
        <v>17845.809989999998</v>
      </c>
      <c r="P70" s="60">
        <v>18468.900679999999</v>
      </c>
      <c r="Q70" s="60">
        <v>19083.140769999998</v>
      </c>
      <c r="R70" s="60">
        <v>19655.285400000001</v>
      </c>
      <c r="S70" s="60">
        <v>20233.00174</v>
      </c>
      <c r="T70" s="60">
        <v>20842.791060000003</v>
      </c>
      <c r="U70" s="60">
        <v>21454.52666</v>
      </c>
      <c r="V70" s="60">
        <v>22017.395190000003</v>
      </c>
      <c r="W70" s="60">
        <v>22581.7788</v>
      </c>
      <c r="X70" s="60">
        <v>23144.85859</v>
      </c>
      <c r="Y70" s="60">
        <v>23709.34691</v>
      </c>
      <c r="Z70" s="60">
        <v>24281.677939999998</v>
      </c>
      <c r="AA70" s="60">
        <v>24855.16532</v>
      </c>
      <c r="AB70" s="60">
        <v>25432.9329</v>
      </c>
      <c r="AC70" s="60">
        <v>26013.702150000001</v>
      </c>
      <c r="AD70" s="60">
        <v>26601.301149999999</v>
      </c>
      <c r="AE70" s="60">
        <v>27180.529790000001</v>
      </c>
      <c r="AF70" s="26"/>
    </row>
    <row r="71" spans="1:32" ht="18" thickBot="1">
      <c r="A71" s="26"/>
      <c r="B71" s="22" t="s">
        <v>1308</v>
      </c>
      <c r="C71" s="61">
        <v>11220.431200000001</v>
      </c>
      <c r="D71" s="61">
        <v>11100.696620000001</v>
      </c>
      <c r="E71" s="61">
        <v>11166.85276</v>
      </c>
      <c r="F71" s="61">
        <v>11126.403979999999</v>
      </c>
      <c r="G71" s="61">
        <v>11153.02223</v>
      </c>
      <c r="H71" s="61">
        <v>11174.01814</v>
      </c>
      <c r="I71" s="61">
        <v>11167.060310000001</v>
      </c>
      <c r="J71" s="61">
        <v>11331.016610000001</v>
      </c>
      <c r="K71" s="61">
        <v>11404.41063</v>
      </c>
      <c r="L71" s="61">
        <v>11603.959870000001</v>
      </c>
      <c r="M71" s="61">
        <v>11735.26116</v>
      </c>
      <c r="N71" s="61">
        <v>12042.143599999999</v>
      </c>
      <c r="O71" s="61">
        <v>12196.72899</v>
      </c>
      <c r="P71" s="61">
        <v>12431.082109999999</v>
      </c>
      <c r="Q71" s="61">
        <v>12651.692019999999</v>
      </c>
      <c r="R71" s="61">
        <v>12822.22027</v>
      </c>
      <c r="S71" s="61">
        <v>13142.899089999999</v>
      </c>
      <c r="T71" s="61">
        <v>13363.80255</v>
      </c>
      <c r="U71" s="61">
        <v>13557.91798</v>
      </c>
      <c r="V71" s="61">
        <v>13670.67425</v>
      </c>
      <c r="W71" s="61">
        <v>13930.55413</v>
      </c>
      <c r="X71" s="61">
        <v>14065.97471</v>
      </c>
      <c r="Y71" s="61">
        <v>14274.807629999999</v>
      </c>
      <c r="Z71" s="61">
        <v>14469.60276</v>
      </c>
      <c r="AA71" s="61">
        <v>14633.47711</v>
      </c>
      <c r="AB71" s="61">
        <v>14956.60764</v>
      </c>
      <c r="AC71" s="61">
        <v>15167.83762</v>
      </c>
      <c r="AD71" s="61">
        <v>15345.14682</v>
      </c>
      <c r="AE71" s="61">
        <v>15469.31393</v>
      </c>
      <c r="AF71" s="26"/>
    </row>
    <row r="72" spans="1:32" ht="15.75" thickBot="1">
      <c r="A72" s="26"/>
      <c r="B72" s="22" t="s">
        <v>175</v>
      </c>
      <c r="C72" s="60">
        <v>44694.610030000003</v>
      </c>
      <c r="D72" s="60">
        <v>44510.138899999998</v>
      </c>
      <c r="E72" s="60">
        <v>44466.994169999998</v>
      </c>
      <c r="F72" s="60">
        <v>44719.779289999999</v>
      </c>
      <c r="G72" s="60">
        <v>45057.547070000001</v>
      </c>
      <c r="H72" s="60">
        <v>45816.855869999999</v>
      </c>
      <c r="I72" s="60">
        <v>46734.772409999998</v>
      </c>
      <c r="J72" s="60">
        <v>48024.815880000002</v>
      </c>
      <c r="K72" s="60">
        <v>49362.465129999997</v>
      </c>
      <c r="L72" s="60">
        <v>51827.166649999999</v>
      </c>
      <c r="M72" s="60">
        <v>54296.368759999998</v>
      </c>
      <c r="N72" s="60">
        <v>56704.1587</v>
      </c>
      <c r="O72" s="60">
        <v>59196.496229999997</v>
      </c>
      <c r="P72" s="60">
        <v>61661.991750000001</v>
      </c>
      <c r="Q72" s="60">
        <v>64271.300329999998</v>
      </c>
      <c r="R72" s="60">
        <v>66829.926070000001</v>
      </c>
      <c r="S72" s="60">
        <v>69424.734620000003</v>
      </c>
      <c r="T72" s="60">
        <v>72152.043770000004</v>
      </c>
      <c r="U72" s="60">
        <v>74925.054859999989</v>
      </c>
      <c r="V72" s="60">
        <v>77619.173120000007</v>
      </c>
      <c r="W72" s="60">
        <v>80361.693619999991</v>
      </c>
      <c r="X72" s="60">
        <v>83124.379379999998</v>
      </c>
      <c r="Y72" s="60">
        <v>85927.154549999992</v>
      </c>
      <c r="Z72" s="60">
        <v>88804.89727999999</v>
      </c>
      <c r="AA72" s="60">
        <v>91689.169809999992</v>
      </c>
      <c r="AB72" s="60">
        <v>94613.275809999992</v>
      </c>
      <c r="AC72" s="60">
        <v>97568.390240000008</v>
      </c>
      <c r="AD72" s="60">
        <v>100579.41351</v>
      </c>
      <c r="AE72" s="60">
        <v>103601.45723</v>
      </c>
      <c r="AF72" s="26"/>
    </row>
    <row r="73" spans="1:32">
      <c r="A73" s="26"/>
      <c r="B73" s="26"/>
      <c r="C73" s="26"/>
      <c r="D73" s="26"/>
      <c r="E73" s="26"/>
      <c r="F73" s="26"/>
      <c r="G73" s="26"/>
      <c r="H73" s="26"/>
      <c r="I73" s="26"/>
      <c r="J73" s="26"/>
      <c r="K73" s="26"/>
      <c r="L73" s="26"/>
      <c r="M73" s="26"/>
      <c r="N73" s="26"/>
      <c r="O73" s="26"/>
      <c r="P73" s="26"/>
      <c r="Q73" s="26"/>
      <c r="R73" s="26"/>
      <c r="S73" s="26"/>
      <c r="T73" s="26"/>
      <c r="U73" s="26"/>
      <c r="V73" s="26"/>
      <c r="W73" s="26"/>
      <c r="X73" s="26"/>
      <c r="Y73" s="26"/>
      <c r="Z73" s="26"/>
      <c r="AA73" s="26"/>
      <c r="AB73" s="26"/>
      <c r="AC73" s="26"/>
      <c r="AD73" s="26"/>
      <c r="AE73" s="26"/>
      <c r="AF73" s="26"/>
    </row>
    <row r="75" spans="1:32">
      <c r="L75" s="418"/>
      <c r="M75" s="418"/>
      <c r="N75" s="418"/>
      <c r="O75" s="418"/>
      <c r="P75" s="418"/>
      <c r="Q75" s="418"/>
      <c r="R75" s="418"/>
      <c r="S75" s="418"/>
      <c r="T75" s="418"/>
      <c r="U75" s="418"/>
      <c r="V75" s="418"/>
      <c r="W75" s="418"/>
      <c r="X75" s="418"/>
      <c r="Y75" s="418"/>
      <c r="Z75" s="418"/>
      <c r="AA75" s="418"/>
      <c r="AB75" s="418"/>
      <c r="AC75" s="418"/>
      <c r="AD75" s="418"/>
      <c r="AE75" s="418"/>
      <c r="AF75" s="418"/>
    </row>
    <row r="76" spans="1:32">
      <c r="L76" s="418"/>
      <c r="M76" s="418"/>
      <c r="N76" s="418"/>
      <c r="O76" s="418"/>
      <c r="P76" s="418"/>
      <c r="Q76" s="418"/>
      <c r="R76" s="418"/>
      <c r="S76" s="418"/>
      <c r="T76" s="418"/>
      <c r="U76" s="418"/>
      <c r="V76" s="418"/>
      <c r="W76" s="418"/>
      <c r="X76" s="418"/>
      <c r="Y76" s="418"/>
      <c r="Z76" s="418"/>
      <c r="AA76" s="418"/>
      <c r="AB76" s="418"/>
      <c r="AC76" s="418"/>
      <c r="AD76" s="418"/>
      <c r="AE76" s="418"/>
      <c r="AF76" s="418"/>
    </row>
    <row r="77" spans="1:32">
      <c r="O77" s="418"/>
      <c r="P77" s="418"/>
      <c r="Q77" s="418"/>
      <c r="R77" s="418"/>
      <c r="S77" s="418"/>
      <c r="T77" s="418"/>
      <c r="U77" s="418"/>
      <c r="V77" s="418"/>
      <c r="W77" s="418"/>
      <c r="X77" s="418"/>
      <c r="Y77" s="418"/>
      <c r="Z77" s="418"/>
      <c r="AA77" s="418"/>
      <c r="AB77" s="418"/>
      <c r="AC77" s="418"/>
      <c r="AD77" s="418"/>
      <c r="AE77" s="418"/>
      <c r="AF77" s="418"/>
    </row>
    <row r="78" spans="1:32">
      <c r="Q78" s="418"/>
      <c r="R78" s="418"/>
      <c r="S78" s="418"/>
      <c r="T78" s="418"/>
      <c r="U78" s="418"/>
      <c r="V78" s="418"/>
      <c r="W78" s="418"/>
      <c r="X78" s="418"/>
      <c r="Y78" s="418"/>
      <c r="Z78" s="418"/>
      <c r="AA78" s="418"/>
      <c r="AB78" s="418"/>
      <c r="AC78" s="418"/>
      <c r="AD78" s="418"/>
      <c r="AE78" s="418"/>
      <c r="AF78" s="418"/>
    </row>
    <row r="79" spans="1:32">
      <c r="M79" s="418"/>
      <c r="N79" s="418"/>
      <c r="O79" s="418"/>
      <c r="P79" s="418"/>
      <c r="Q79" s="418"/>
      <c r="R79" s="418"/>
      <c r="S79" s="418"/>
      <c r="T79" s="418"/>
      <c r="U79" s="418"/>
      <c r="V79" s="418"/>
      <c r="W79" s="418"/>
      <c r="X79" s="418"/>
      <c r="Y79" s="418"/>
      <c r="Z79" s="418"/>
      <c r="AA79" s="418"/>
      <c r="AB79" s="418"/>
      <c r="AC79" s="418"/>
      <c r="AD79" s="418"/>
      <c r="AE79" s="418"/>
      <c r="AF79" s="418"/>
    </row>
  </sheetData>
  <hyperlinks>
    <hyperlink ref="B1" location="'Assumptions Summary'!A1" display="Go to Assumptions Summary"/>
  </hyperlinks>
  <pageMargins left="0.7" right="0.7" top="0.75" bottom="0.75" header="0.3" footer="0.3"/>
  <pageSetup paperSize="9" scale="37" orientation="landscape" verticalDpi="9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9" tint="0.79998168889431442"/>
  </sheetPr>
  <dimension ref="A1:AN58"/>
  <sheetViews>
    <sheetView zoomScale="85" zoomScaleNormal="85" workbookViewId="0"/>
  </sheetViews>
  <sheetFormatPr defaultColWidth="10.28515625" defaultRowHeight="12.75"/>
  <cols>
    <col min="1" max="1" width="4.140625" style="27" customWidth="1"/>
    <col min="2" max="23" width="12.7109375" style="27" customWidth="1"/>
    <col min="24" max="25" width="13.28515625" style="27" customWidth="1"/>
    <col min="26" max="32" width="13.140625" style="27" customWidth="1"/>
    <col min="33" max="16384" width="10.28515625" style="27"/>
  </cols>
  <sheetData>
    <row r="1" spans="1:33" ht="15">
      <c r="A1" s="55"/>
      <c r="B1" s="17" t="s">
        <v>59</v>
      </c>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row>
    <row r="2" spans="1:33" ht="20.25" thickBot="1">
      <c r="A2" s="26"/>
      <c r="B2" s="44" t="s">
        <v>290</v>
      </c>
      <c r="C2" s="44"/>
      <c r="D2" s="44"/>
      <c r="E2" s="44"/>
      <c r="F2" s="44"/>
      <c r="G2" s="26"/>
      <c r="H2" s="26"/>
      <c r="I2" s="26"/>
      <c r="J2" s="26"/>
      <c r="K2" s="26"/>
      <c r="L2" s="26"/>
      <c r="M2" s="26"/>
      <c r="N2" s="26"/>
      <c r="O2" s="26"/>
      <c r="P2" s="56"/>
      <c r="Q2" s="57"/>
      <c r="R2" s="26"/>
      <c r="S2" s="26"/>
      <c r="T2" s="26"/>
      <c r="U2" s="26"/>
      <c r="V2" s="26"/>
      <c r="W2" s="26"/>
      <c r="X2" s="26"/>
      <c r="Y2" s="26"/>
      <c r="Z2" s="26"/>
      <c r="AA2" s="26"/>
      <c r="AB2" s="26"/>
      <c r="AC2" s="26"/>
      <c r="AD2" s="26"/>
      <c r="AE2" s="26"/>
      <c r="AF2" s="26"/>
      <c r="AG2" s="26"/>
    </row>
    <row r="3" spans="1:33" ht="16.5" thickTop="1">
      <c r="A3" s="26"/>
      <c r="B3" s="329"/>
      <c r="C3" s="315"/>
      <c r="D3" s="315"/>
      <c r="E3" s="315"/>
      <c r="F3" s="315"/>
      <c r="G3" s="315"/>
      <c r="H3" s="315"/>
      <c r="I3" s="315"/>
      <c r="J3" s="26"/>
      <c r="K3" s="26"/>
      <c r="L3" s="26"/>
      <c r="M3" s="26"/>
      <c r="N3" s="26"/>
      <c r="O3" s="26"/>
      <c r="P3" s="56"/>
      <c r="Q3" s="57"/>
      <c r="R3" s="26"/>
      <c r="S3" s="26"/>
      <c r="T3" s="26"/>
      <c r="U3" s="26"/>
      <c r="V3" s="26"/>
      <c r="W3" s="26"/>
      <c r="X3" s="26"/>
      <c r="Y3" s="26"/>
      <c r="Z3" s="26"/>
      <c r="AA3" s="26"/>
      <c r="AB3" s="26"/>
      <c r="AC3" s="26"/>
      <c r="AD3" s="26"/>
      <c r="AE3" s="26"/>
      <c r="AF3" s="26"/>
      <c r="AG3" s="26"/>
    </row>
    <row r="4" spans="1:33" ht="15.75">
      <c r="A4" s="26"/>
      <c r="B4" s="398" t="str">
        <f>'Assumptions Summary'!$E$5&amp;": "&amp;'Assumptions Summary'!$D$13</f>
        <v>Key deviations from Primary Source: AEMO Draft 2021-22 Input and Assumptions Workbook</v>
      </c>
      <c r="C4" s="395"/>
      <c r="D4" s="395"/>
      <c r="E4" s="395"/>
      <c r="F4" s="395"/>
      <c r="G4" s="395"/>
      <c r="H4" s="395"/>
      <c r="I4" s="395"/>
      <c r="J4" s="26"/>
      <c r="K4" s="26"/>
      <c r="L4" s="26"/>
      <c r="M4" s="26"/>
      <c r="N4" s="26"/>
      <c r="O4" s="26"/>
      <c r="P4" s="56"/>
      <c r="Q4" s="57"/>
      <c r="R4" s="26"/>
      <c r="S4" s="26"/>
      <c r="T4" s="26"/>
      <c r="U4" s="26"/>
      <c r="V4" s="26"/>
      <c r="W4" s="26"/>
      <c r="X4" s="26"/>
      <c r="Y4" s="26"/>
      <c r="Z4" s="26"/>
      <c r="AA4" s="26"/>
      <c r="AB4" s="26"/>
      <c r="AC4" s="26"/>
      <c r="AD4" s="26"/>
      <c r="AE4" s="26"/>
      <c r="AF4" s="26"/>
      <c r="AG4" s="26"/>
    </row>
    <row r="5" spans="1:33" ht="15.75">
      <c r="A5" s="26"/>
      <c r="B5" s="399" t="str">
        <f>'Assumptions Summary'!E13</f>
        <v>Nil</v>
      </c>
      <c r="C5" s="395"/>
      <c r="D5" s="395"/>
      <c r="E5" s="395"/>
      <c r="F5" s="395"/>
      <c r="G5" s="395"/>
      <c r="H5" s="395"/>
      <c r="I5" s="395"/>
      <c r="J5" s="26"/>
      <c r="K5" s="26"/>
      <c r="L5" s="26"/>
      <c r="M5" s="26"/>
      <c r="N5" s="26"/>
      <c r="O5" s="26"/>
      <c r="P5" s="56"/>
      <c r="Q5" s="57"/>
      <c r="R5" s="26"/>
      <c r="S5" s="26"/>
      <c r="T5" s="26"/>
      <c r="U5" s="26"/>
      <c r="V5" s="26"/>
      <c r="W5" s="26"/>
      <c r="X5" s="26"/>
      <c r="Y5" s="26"/>
      <c r="Z5" s="26"/>
      <c r="AA5" s="26"/>
      <c r="AB5" s="26"/>
      <c r="AC5" s="26"/>
      <c r="AD5" s="26"/>
      <c r="AE5" s="26"/>
      <c r="AF5" s="26"/>
      <c r="AG5" s="26"/>
    </row>
    <row r="6" spans="1:33" ht="15.75">
      <c r="A6" s="26"/>
      <c r="B6" s="329"/>
      <c r="C6" s="395"/>
      <c r="D6" s="395"/>
      <c r="E6" s="395"/>
      <c r="F6" s="395"/>
      <c r="G6" s="395"/>
      <c r="H6" s="395"/>
      <c r="I6" s="395"/>
      <c r="J6" s="26"/>
      <c r="K6" s="26"/>
      <c r="L6" s="26"/>
      <c r="M6" s="26"/>
      <c r="N6" s="26"/>
      <c r="O6" s="26"/>
      <c r="P6" s="56"/>
      <c r="Q6" s="57"/>
      <c r="R6" s="26"/>
      <c r="S6" s="26"/>
      <c r="T6" s="26"/>
      <c r="U6" s="26"/>
      <c r="V6" s="26"/>
      <c r="W6" s="26"/>
      <c r="X6" s="26"/>
      <c r="Y6" s="26"/>
      <c r="Z6" s="26"/>
      <c r="AA6" s="26"/>
      <c r="AB6" s="26"/>
      <c r="AC6" s="26"/>
      <c r="AD6" s="26"/>
      <c r="AE6" s="26"/>
      <c r="AF6" s="26"/>
      <c r="AG6" s="26"/>
    </row>
    <row r="7" spans="1:33" ht="15.75">
      <c r="A7" s="26"/>
      <c r="B7" s="10" t="s">
        <v>291</v>
      </c>
      <c r="C7" s="26"/>
      <c r="D7" s="26"/>
      <c r="E7" s="26"/>
      <c r="F7" s="26"/>
      <c r="G7" s="26"/>
      <c r="H7" s="26"/>
      <c r="I7" s="26"/>
      <c r="J7" s="26"/>
      <c r="K7" s="26"/>
      <c r="L7" s="26"/>
      <c r="M7" s="26"/>
      <c r="N7" s="26"/>
      <c r="O7" s="26"/>
      <c r="P7" s="26"/>
      <c r="Q7" s="58"/>
      <c r="R7" s="26"/>
      <c r="S7" s="26"/>
      <c r="T7" s="26"/>
      <c r="U7" s="26"/>
      <c r="V7" s="26"/>
      <c r="W7" s="26"/>
      <c r="X7" s="26"/>
      <c r="Y7" s="26"/>
      <c r="Z7" s="26"/>
      <c r="AA7" s="26"/>
      <c r="AB7" s="26"/>
      <c r="AC7" s="26"/>
      <c r="AD7" s="26"/>
      <c r="AE7" s="26"/>
      <c r="AF7" s="26"/>
      <c r="AG7" s="26"/>
    </row>
    <row r="8" spans="1:33">
      <c r="A8" s="26"/>
      <c r="B8" s="26"/>
      <c r="C8" s="26"/>
      <c r="D8" s="26"/>
      <c r="E8" s="26"/>
      <c r="F8" s="26"/>
      <c r="G8" s="26"/>
      <c r="H8" s="26"/>
      <c r="I8" s="26"/>
      <c r="J8" s="26"/>
      <c r="K8" s="26"/>
      <c r="L8" s="26"/>
      <c r="M8" s="26"/>
      <c r="N8" s="26"/>
      <c r="O8" s="26"/>
      <c r="P8" s="26"/>
      <c r="Q8" s="26"/>
      <c r="R8" s="26"/>
      <c r="S8" s="26"/>
      <c r="T8" s="26"/>
      <c r="U8" s="26"/>
      <c r="V8" s="26"/>
      <c r="W8" s="26"/>
      <c r="X8" s="26"/>
      <c r="Y8" s="26"/>
      <c r="Z8" s="26"/>
      <c r="AA8" s="26"/>
      <c r="AB8" s="26"/>
      <c r="AC8" s="26"/>
      <c r="AD8" s="26"/>
      <c r="AE8" s="26"/>
      <c r="AF8" s="26"/>
      <c r="AG8" s="26"/>
    </row>
    <row r="9" spans="1:33" ht="15.75" thickBot="1">
      <c r="A9" s="26"/>
      <c r="B9" s="59" t="s">
        <v>287</v>
      </c>
      <c r="C9" s="59"/>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row>
    <row r="10" spans="1:33" ht="33.75" customHeight="1" thickBot="1">
      <c r="A10" s="26"/>
      <c r="B10" s="68"/>
      <c r="C10" s="28" t="s">
        <v>61</v>
      </c>
      <c r="D10" s="28" t="s">
        <v>288</v>
      </c>
      <c r="E10" s="69" t="s">
        <v>285</v>
      </c>
      <c r="F10" s="69" t="s">
        <v>64</v>
      </c>
      <c r="G10" s="28" t="s">
        <v>65</v>
      </c>
      <c r="H10" s="71"/>
      <c r="I10" s="71"/>
      <c r="J10" s="71"/>
      <c r="K10" s="26"/>
      <c r="L10" s="26"/>
      <c r="M10" s="26"/>
      <c r="N10" s="26"/>
      <c r="O10" s="26"/>
      <c r="P10" s="26"/>
      <c r="Q10" s="26"/>
      <c r="R10" s="26"/>
      <c r="S10" s="26"/>
      <c r="T10" s="26"/>
      <c r="U10" s="26"/>
      <c r="V10" s="26"/>
      <c r="W10" s="26"/>
      <c r="X10" s="26"/>
      <c r="Y10" s="26"/>
      <c r="Z10" s="26"/>
      <c r="AA10" s="26"/>
      <c r="AB10" s="26"/>
      <c r="AC10" s="26"/>
      <c r="AD10" s="26"/>
      <c r="AE10" s="26"/>
      <c r="AF10" s="26"/>
      <c r="AG10" s="26"/>
    </row>
    <row r="11" spans="1:33" ht="51.75" thickBot="1">
      <c r="A11" s="26"/>
      <c r="B11" s="72" t="s">
        <v>289</v>
      </c>
      <c r="C11" s="73" t="s">
        <v>292</v>
      </c>
      <c r="D11" s="73" t="s">
        <v>293</v>
      </c>
      <c r="E11" s="66" t="s">
        <v>294</v>
      </c>
      <c r="F11" s="66" t="s">
        <v>295</v>
      </c>
      <c r="G11" s="73" t="s">
        <v>296</v>
      </c>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row>
    <row r="12" spans="1:33">
      <c r="A12" s="26"/>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row>
    <row r="13" spans="1:33">
      <c r="A13" s="26"/>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row>
    <row r="14" spans="1:33" ht="20.25" thickBot="1">
      <c r="A14" s="26"/>
      <c r="B14" s="444" t="s">
        <v>297</v>
      </c>
      <c r="C14" s="444"/>
      <c r="D14" s="444"/>
      <c r="E14" s="444"/>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row>
    <row r="15" spans="1:33" ht="13.5" thickTop="1">
      <c r="A15" s="26"/>
      <c r="B15" s="10" t="s">
        <v>298</v>
      </c>
      <c r="C15" s="26"/>
      <c r="D15" s="26"/>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row>
    <row r="16" spans="1:33">
      <c r="A16" s="26"/>
      <c r="B16" s="45"/>
      <c r="C16" s="26"/>
      <c r="D16" s="26"/>
      <c r="E16" s="26"/>
      <c r="F16" s="26"/>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row>
    <row r="17" spans="1:33" ht="15.75" thickBot="1">
      <c r="A17" s="26"/>
      <c r="B17" s="59" t="s">
        <v>61</v>
      </c>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row>
    <row r="18" spans="1:33" ht="33" customHeight="1" thickBot="1">
      <c r="A18" s="26"/>
      <c r="B18" s="3"/>
      <c r="C18" s="363" t="s">
        <v>221</v>
      </c>
      <c r="D18" s="363" t="s">
        <v>222</v>
      </c>
      <c r="E18" s="363" t="s">
        <v>223</v>
      </c>
      <c r="F18" s="363" t="s">
        <v>224</v>
      </c>
      <c r="G18" s="363" t="s">
        <v>225</v>
      </c>
      <c r="H18" s="363" t="s">
        <v>226</v>
      </c>
      <c r="I18" s="363" t="s">
        <v>227</v>
      </c>
      <c r="J18" s="363" t="s">
        <v>228</v>
      </c>
      <c r="K18" s="363" t="s">
        <v>229</v>
      </c>
      <c r="L18" s="363" t="s">
        <v>262</v>
      </c>
      <c r="M18" s="363" t="s">
        <v>263</v>
      </c>
      <c r="N18" s="363" t="s">
        <v>264</v>
      </c>
      <c r="O18" s="363" t="s">
        <v>265</v>
      </c>
      <c r="P18" s="363" t="s">
        <v>266</v>
      </c>
      <c r="Q18" s="363" t="s">
        <v>267</v>
      </c>
      <c r="R18" s="363" t="s">
        <v>268</v>
      </c>
      <c r="S18" s="363" t="s">
        <v>269</v>
      </c>
      <c r="T18" s="363" t="s">
        <v>270</v>
      </c>
      <c r="U18" s="363" t="s">
        <v>271</v>
      </c>
      <c r="V18" s="363" t="s">
        <v>272</v>
      </c>
      <c r="W18" s="363" t="s">
        <v>273</v>
      </c>
      <c r="X18" s="363" t="s">
        <v>274</v>
      </c>
      <c r="Y18" s="363" t="s">
        <v>275</v>
      </c>
      <c r="Z18" s="363" t="s">
        <v>276</v>
      </c>
      <c r="AA18" s="363" t="s">
        <v>277</v>
      </c>
      <c r="AB18" s="363" t="s">
        <v>278</v>
      </c>
      <c r="AC18" s="363" t="s">
        <v>279</v>
      </c>
      <c r="AD18" s="363" t="s">
        <v>280</v>
      </c>
      <c r="AE18" s="363" t="s">
        <v>281</v>
      </c>
      <c r="AF18" s="3" t="s">
        <v>281</v>
      </c>
      <c r="AG18" s="26"/>
    </row>
    <row r="19" spans="1:33" ht="15.75" thickBot="1">
      <c r="A19" s="26"/>
      <c r="B19" s="22" t="s">
        <v>151</v>
      </c>
      <c r="C19" s="60">
        <v>3191.634325</v>
      </c>
      <c r="D19" s="60">
        <v>3269.1951279999998</v>
      </c>
      <c r="E19" s="60">
        <v>3348.9019499999999</v>
      </c>
      <c r="F19" s="60">
        <v>3429.5240779999999</v>
      </c>
      <c r="G19" s="60">
        <v>3511.7638830000001</v>
      </c>
      <c r="H19" s="60">
        <v>3596.0406760000001</v>
      </c>
      <c r="I19" s="60">
        <v>3683.1304679999998</v>
      </c>
      <c r="J19" s="60">
        <v>3772.4502560000001</v>
      </c>
      <c r="K19" s="60">
        <v>3864.1426139999999</v>
      </c>
      <c r="L19" s="60">
        <v>3958.2822569999998</v>
      </c>
      <c r="M19" s="60">
        <v>4054.4460549999999</v>
      </c>
      <c r="N19" s="60">
        <v>4152.9066540000003</v>
      </c>
      <c r="O19" s="60">
        <v>4253.9423269999998</v>
      </c>
      <c r="P19" s="60">
        <v>4357.5704340000002</v>
      </c>
      <c r="Q19" s="60">
        <v>4463.8082379999996</v>
      </c>
      <c r="R19" s="60">
        <v>4572.8446940000003</v>
      </c>
      <c r="S19" s="60">
        <v>4684.8402649999998</v>
      </c>
      <c r="T19" s="60">
        <v>4799.845867</v>
      </c>
      <c r="U19" s="60">
        <v>4917.5958410000003</v>
      </c>
      <c r="V19" s="60">
        <v>5038.2619949999998</v>
      </c>
      <c r="W19" s="60">
        <v>5162.1361479999996</v>
      </c>
      <c r="X19" s="60">
        <v>5289.1679770000001</v>
      </c>
      <c r="Y19" s="60">
        <v>5419.5833620000003</v>
      </c>
      <c r="Z19" s="60">
        <v>5553.4080130000002</v>
      </c>
      <c r="AA19" s="60">
        <v>5690.7466709999999</v>
      </c>
      <c r="AB19" s="60">
        <v>5831.5543440000001</v>
      </c>
      <c r="AC19" s="60">
        <v>5976.1954560000004</v>
      </c>
      <c r="AD19" s="60">
        <v>6124.7737349999998</v>
      </c>
      <c r="AE19" s="60">
        <v>6277.326497</v>
      </c>
      <c r="AF19" s="60">
        <v>6277.326497</v>
      </c>
      <c r="AG19" s="26"/>
    </row>
    <row r="20" spans="1:33" ht="15.75" thickBot="1">
      <c r="A20" s="26"/>
      <c r="B20" s="22" t="s">
        <v>126</v>
      </c>
      <c r="C20" s="61">
        <v>3483.6583169999999</v>
      </c>
      <c r="D20" s="61">
        <v>3575.7302930000001</v>
      </c>
      <c r="E20" s="61">
        <v>3671.3459130000001</v>
      </c>
      <c r="F20" s="61">
        <v>3767.3837410000001</v>
      </c>
      <c r="G20" s="61">
        <v>3865.4728300000002</v>
      </c>
      <c r="H20" s="61">
        <v>3966.1304070000001</v>
      </c>
      <c r="I20" s="61">
        <v>4069.9730020000002</v>
      </c>
      <c r="J20" s="61">
        <v>4176.1061609999997</v>
      </c>
      <c r="K20" s="61">
        <v>4284.8247940000001</v>
      </c>
      <c r="L20" s="61">
        <v>4396.4794430000002</v>
      </c>
      <c r="M20" s="61">
        <v>4509.5355399999999</v>
      </c>
      <c r="N20" s="61">
        <v>4625.3847340000002</v>
      </c>
      <c r="O20" s="61">
        <v>4744.0322999999999</v>
      </c>
      <c r="P20" s="61">
        <v>4865.5352290000001</v>
      </c>
      <c r="Q20" s="61">
        <v>4989.9157349999996</v>
      </c>
      <c r="R20" s="61">
        <v>5117.1893200000004</v>
      </c>
      <c r="S20" s="61">
        <v>5247.5524100000002</v>
      </c>
      <c r="T20" s="61">
        <v>5381.0611980000003</v>
      </c>
      <c r="U20" s="61">
        <v>5517.8701879999999</v>
      </c>
      <c r="V20" s="61">
        <v>5658.1311310000001</v>
      </c>
      <c r="W20" s="61">
        <v>5801.7745889999997</v>
      </c>
      <c r="X20" s="61">
        <v>5948.9347930000004</v>
      </c>
      <c r="Y20" s="61">
        <v>6099.7172520000004</v>
      </c>
      <c r="Z20" s="61">
        <v>6254.2797870000004</v>
      </c>
      <c r="AA20" s="61">
        <v>6412.5931719999999</v>
      </c>
      <c r="AB20" s="61">
        <v>6574.8348720000004</v>
      </c>
      <c r="AC20" s="61">
        <v>6741.1445119999998</v>
      </c>
      <c r="AD20" s="61">
        <v>6911.4190310000004</v>
      </c>
      <c r="AE20" s="61">
        <v>7085.9017489999997</v>
      </c>
      <c r="AF20" s="61">
        <v>7085.9017489999997</v>
      </c>
      <c r="AG20" s="26"/>
    </row>
    <row r="21" spans="1:33" ht="15.75" thickBot="1">
      <c r="A21" s="26"/>
      <c r="B21" s="22" t="s">
        <v>192</v>
      </c>
      <c r="C21" s="60">
        <v>1458.076703</v>
      </c>
      <c r="D21" s="60">
        <v>1481.7769109999999</v>
      </c>
      <c r="E21" s="60">
        <v>1505.2993469999999</v>
      </c>
      <c r="F21" s="60">
        <v>1528.7406209999999</v>
      </c>
      <c r="G21" s="60">
        <v>1552.63372</v>
      </c>
      <c r="H21" s="60">
        <v>1576.9258589999999</v>
      </c>
      <c r="I21" s="60">
        <v>1601.7382640000001</v>
      </c>
      <c r="J21" s="60">
        <v>1626.994029</v>
      </c>
      <c r="K21" s="60">
        <v>1652.8277399999999</v>
      </c>
      <c r="L21" s="60">
        <v>1679.172714</v>
      </c>
      <c r="M21" s="60">
        <v>1705.9253530000001</v>
      </c>
      <c r="N21" s="60">
        <v>1733.1385969999999</v>
      </c>
      <c r="O21" s="60">
        <v>1760.9302990000001</v>
      </c>
      <c r="P21" s="60">
        <v>1789.185698</v>
      </c>
      <c r="Q21" s="60">
        <v>1818.022862</v>
      </c>
      <c r="R21" s="60">
        <v>1847.4159649999999</v>
      </c>
      <c r="S21" s="60">
        <v>1877.2499439999999</v>
      </c>
      <c r="T21" s="60">
        <v>1907.6193049999999</v>
      </c>
      <c r="U21" s="60">
        <v>1938.539724</v>
      </c>
      <c r="V21" s="60">
        <v>1970.0532679999999</v>
      </c>
      <c r="W21" s="60">
        <v>2002.072602</v>
      </c>
      <c r="X21" s="60">
        <v>2034.657459</v>
      </c>
      <c r="Y21" s="60">
        <v>2067.9682039999998</v>
      </c>
      <c r="Z21" s="60">
        <v>2101.8884419999999</v>
      </c>
      <c r="AA21" s="60">
        <v>2136.4403649999999</v>
      </c>
      <c r="AB21" s="60">
        <v>2171.6043610000002</v>
      </c>
      <c r="AC21" s="60">
        <v>2207.3784559999999</v>
      </c>
      <c r="AD21" s="60">
        <v>2243.6637409999998</v>
      </c>
      <c r="AE21" s="60">
        <v>2280.5798530000002</v>
      </c>
      <c r="AF21" s="60">
        <v>2280.5798530000002</v>
      </c>
      <c r="AG21" s="26"/>
    </row>
    <row r="22" spans="1:33" ht="15.75" thickBot="1">
      <c r="A22" s="26"/>
      <c r="B22" s="22" t="s">
        <v>213</v>
      </c>
      <c r="C22" s="61">
        <v>177.82976880000001</v>
      </c>
      <c r="D22" s="61">
        <v>179.93058479999999</v>
      </c>
      <c r="E22" s="61">
        <v>182.10192330000001</v>
      </c>
      <c r="F22" s="61">
        <v>184.2803945</v>
      </c>
      <c r="G22" s="61">
        <v>186.48580519999999</v>
      </c>
      <c r="H22" s="61">
        <v>188.71807010000001</v>
      </c>
      <c r="I22" s="61">
        <v>191.0443655</v>
      </c>
      <c r="J22" s="61">
        <v>193.42741570000001</v>
      </c>
      <c r="K22" s="61">
        <v>195.86043040000001</v>
      </c>
      <c r="L22" s="61">
        <v>198.35645479999999</v>
      </c>
      <c r="M22" s="61">
        <v>200.86504600000001</v>
      </c>
      <c r="N22" s="61">
        <v>203.40598489999999</v>
      </c>
      <c r="O22" s="61">
        <v>205.99643470000001</v>
      </c>
      <c r="P22" s="61">
        <v>208.6494457</v>
      </c>
      <c r="Q22" s="61">
        <v>211.3516037</v>
      </c>
      <c r="R22" s="61">
        <v>214.1093587</v>
      </c>
      <c r="S22" s="61">
        <v>216.9225304</v>
      </c>
      <c r="T22" s="61">
        <v>219.76034530000001</v>
      </c>
      <c r="U22" s="61">
        <v>222.68396240000001</v>
      </c>
      <c r="V22" s="61">
        <v>225.68650410000001</v>
      </c>
      <c r="W22" s="61">
        <v>228.7129894</v>
      </c>
      <c r="X22" s="61">
        <v>231.82472290000001</v>
      </c>
      <c r="Y22" s="61">
        <v>234.99071620000001</v>
      </c>
      <c r="Z22" s="61">
        <v>238.18005579999999</v>
      </c>
      <c r="AA22" s="61">
        <v>241.45419630000001</v>
      </c>
      <c r="AB22" s="61">
        <v>244.78207979999999</v>
      </c>
      <c r="AC22" s="61">
        <v>248.18774440000001</v>
      </c>
      <c r="AD22" s="61">
        <v>251.64671559999999</v>
      </c>
      <c r="AE22" s="61">
        <v>255.18308300000001</v>
      </c>
      <c r="AF22" s="61">
        <v>255.18308300000001</v>
      </c>
      <c r="AG22" s="26"/>
    </row>
    <row r="23" spans="1:33" ht="15.75" thickBot="1">
      <c r="A23" s="26"/>
      <c r="B23" s="22" t="s">
        <v>175</v>
      </c>
      <c r="C23" s="60">
        <v>2799.26757</v>
      </c>
      <c r="D23" s="60">
        <v>3236.4352720000002</v>
      </c>
      <c r="E23" s="60">
        <v>3672.406974</v>
      </c>
      <c r="F23" s="60">
        <v>4107.1908830000002</v>
      </c>
      <c r="G23" s="60">
        <v>4540.7948999999999</v>
      </c>
      <c r="H23" s="60">
        <v>4973.2980150000003</v>
      </c>
      <c r="I23" s="60">
        <v>5405.1587579999996</v>
      </c>
      <c r="J23" s="60">
        <v>5836.1458329999996</v>
      </c>
      <c r="K23" s="60">
        <v>5909.9065799999998</v>
      </c>
      <c r="L23" s="60">
        <v>5986.1206949999996</v>
      </c>
      <c r="M23" s="60">
        <v>6064.6780200000003</v>
      </c>
      <c r="N23" s="60">
        <v>6145.8893280000002</v>
      </c>
      <c r="O23" s="60">
        <v>6229.9032349999998</v>
      </c>
      <c r="P23" s="60">
        <v>6316.7286729999996</v>
      </c>
      <c r="Q23" s="60">
        <v>6406.4487719999997</v>
      </c>
      <c r="R23" s="60">
        <v>6499.1810889999997</v>
      </c>
      <c r="S23" s="60">
        <v>6595.0734629999997</v>
      </c>
      <c r="T23" s="60">
        <v>6694.1881750000002</v>
      </c>
      <c r="U23" s="60">
        <v>6796.607137</v>
      </c>
      <c r="V23" s="60">
        <v>6902.4228469999998</v>
      </c>
      <c r="W23" s="60">
        <v>7011.8370279999999</v>
      </c>
      <c r="X23" s="60">
        <v>7124.8931709999997</v>
      </c>
      <c r="Y23" s="60">
        <v>7241.7925050000003</v>
      </c>
      <c r="Z23" s="60">
        <v>7362.6260220000004</v>
      </c>
      <c r="AA23" s="60">
        <v>7487.6075270000001</v>
      </c>
      <c r="AB23" s="60">
        <v>7616.8447180000003</v>
      </c>
      <c r="AC23" s="60">
        <v>7750.4714469999999</v>
      </c>
      <c r="AD23" s="60">
        <v>7888.5595240000002</v>
      </c>
      <c r="AE23" s="60">
        <v>8031.1760889999996</v>
      </c>
      <c r="AF23" s="60">
        <v>8031.1760889999996</v>
      </c>
      <c r="AG23" s="26"/>
    </row>
    <row r="24" spans="1:33">
      <c r="A24" s="26"/>
      <c r="B24" s="26"/>
      <c r="C24" s="74" t="s">
        <v>299</v>
      </c>
      <c r="D24" s="74" t="s">
        <v>299</v>
      </c>
      <c r="E24" s="74" t="s">
        <v>299</v>
      </c>
      <c r="F24" s="74" t="s">
        <v>299</v>
      </c>
      <c r="G24" s="74" t="s">
        <v>299</v>
      </c>
      <c r="H24" s="74" t="s">
        <v>299</v>
      </c>
      <c r="I24" s="74" t="s">
        <v>299</v>
      </c>
      <c r="J24" s="74" t="s">
        <v>299</v>
      </c>
      <c r="K24" s="74" t="s">
        <v>299</v>
      </c>
      <c r="L24" s="74" t="s">
        <v>299</v>
      </c>
      <c r="M24" s="74" t="s">
        <v>299</v>
      </c>
      <c r="N24" s="74" t="s">
        <v>299</v>
      </c>
      <c r="O24" s="74" t="s">
        <v>299</v>
      </c>
      <c r="P24" s="74" t="s">
        <v>299</v>
      </c>
      <c r="Q24" s="74" t="s">
        <v>299</v>
      </c>
      <c r="R24" s="74" t="s">
        <v>299</v>
      </c>
      <c r="S24" s="74" t="s">
        <v>299</v>
      </c>
      <c r="T24" s="74" t="s">
        <v>299</v>
      </c>
      <c r="U24" s="74" t="s">
        <v>299</v>
      </c>
      <c r="V24" s="74" t="s">
        <v>299</v>
      </c>
      <c r="W24" s="74" t="s">
        <v>299</v>
      </c>
      <c r="X24" s="74" t="s">
        <v>299</v>
      </c>
      <c r="Y24" s="74" t="s">
        <v>299</v>
      </c>
      <c r="Z24" s="74" t="s">
        <v>299</v>
      </c>
      <c r="AA24" s="74" t="s">
        <v>299</v>
      </c>
      <c r="AB24" s="74" t="s">
        <v>299</v>
      </c>
      <c r="AC24" s="74" t="s">
        <v>299</v>
      </c>
      <c r="AD24" s="74" t="s">
        <v>299</v>
      </c>
      <c r="AE24" s="74" t="s">
        <v>299</v>
      </c>
      <c r="AF24" s="74" t="s">
        <v>299</v>
      </c>
      <c r="AG24" s="26"/>
    </row>
    <row r="25" spans="1:33" ht="15.75" thickBot="1">
      <c r="A25" s="26"/>
      <c r="B25" s="59" t="s">
        <v>62</v>
      </c>
      <c r="C25" s="26"/>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row>
    <row r="26" spans="1:33" ht="33" customHeight="1" thickBot="1">
      <c r="A26" s="26"/>
      <c r="B26" s="3"/>
      <c r="C26" s="363" t="s">
        <v>221</v>
      </c>
      <c r="D26" s="363" t="s">
        <v>222</v>
      </c>
      <c r="E26" s="363" t="s">
        <v>223</v>
      </c>
      <c r="F26" s="363" t="s">
        <v>224</v>
      </c>
      <c r="G26" s="363" t="s">
        <v>225</v>
      </c>
      <c r="H26" s="363" t="s">
        <v>226</v>
      </c>
      <c r="I26" s="363" t="s">
        <v>227</v>
      </c>
      <c r="J26" s="363" t="s">
        <v>228</v>
      </c>
      <c r="K26" s="363" t="s">
        <v>229</v>
      </c>
      <c r="L26" s="363" t="s">
        <v>262</v>
      </c>
      <c r="M26" s="363" t="s">
        <v>263</v>
      </c>
      <c r="N26" s="363" t="s">
        <v>264</v>
      </c>
      <c r="O26" s="363" t="s">
        <v>265</v>
      </c>
      <c r="P26" s="363" t="s">
        <v>266</v>
      </c>
      <c r="Q26" s="363" t="s">
        <v>267</v>
      </c>
      <c r="R26" s="363" t="s">
        <v>268</v>
      </c>
      <c r="S26" s="363" t="s">
        <v>269</v>
      </c>
      <c r="T26" s="363" t="s">
        <v>270</v>
      </c>
      <c r="U26" s="363" t="s">
        <v>271</v>
      </c>
      <c r="V26" s="363" t="s">
        <v>272</v>
      </c>
      <c r="W26" s="363" t="s">
        <v>273</v>
      </c>
      <c r="X26" s="363" t="s">
        <v>274</v>
      </c>
      <c r="Y26" s="363" t="s">
        <v>275</v>
      </c>
      <c r="Z26" s="363" t="s">
        <v>276</v>
      </c>
      <c r="AA26" s="363" t="s">
        <v>277</v>
      </c>
      <c r="AB26" s="363" t="s">
        <v>278</v>
      </c>
      <c r="AC26" s="363" t="s">
        <v>279</v>
      </c>
      <c r="AD26" s="363" t="s">
        <v>280</v>
      </c>
      <c r="AE26" s="363" t="s">
        <v>281</v>
      </c>
      <c r="AF26" s="3" t="s">
        <v>281</v>
      </c>
      <c r="AG26" s="26"/>
    </row>
    <row r="27" spans="1:33" ht="15.75" thickBot="1">
      <c r="A27" s="26"/>
      <c r="B27" s="22" t="s">
        <v>151</v>
      </c>
      <c r="C27" s="60">
        <v>3421.9179130000002</v>
      </c>
      <c r="D27" s="60">
        <v>3705.5463770000001</v>
      </c>
      <c r="E27" s="60">
        <v>3917.175823</v>
      </c>
      <c r="F27" s="60">
        <v>4121.4907549999998</v>
      </c>
      <c r="G27" s="60">
        <v>4396.4290350000001</v>
      </c>
      <c r="H27" s="60">
        <v>4581.788227</v>
      </c>
      <c r="I27" s="60">
        <v>4756.8627420000003</v>
      </c>
      <c r="J27" s="60">
        <v>4921.2163600000003</v>
      </c>
      <c r="K27" s="60">
        <v>5078.6372250000004</v>
      </c>
      <c r="L27" s="60">
        <v>5230.631402</v>
      </c>
      <c r="M27" s="60">
        <v>5378.038732</v>
      </c>
      <c r="N27" s="60">
        <v>5524.3036819999998</v>
      </c>
      <c r="O27" s="60">
        <v>5775.8227489999999</v>
      </c>
      <c r="P27" s="60">
        <v>6029.4966919999997</v>
      </c>
      <c r="Q27" s="60">
        <v>6283.1695250000002</v>
      </c>
      <c r="R27" s="60">
        <v>6531.3785669999997</v>
      </c>
      <c r="S27" s="60">
        <v>6757.1723709999997</v>
      </c>
      <c r="T27" s="60">
        <v>6964.3895819999998</v>
      </c>
      <c r="U27" s="60">
        <v>7153.4418619999997</v>
      </c>
      <c r="V27" s="60">
        <v>7334.0056969999996</v>
      </c>
      <c r="W27" s="60">
        <v>7508.9796550000001</v>
      </c>
      <c r="X27" s="60">
        <v>7707.6914800000004</v>
      </c>
      <c r="Y27" s="60">
        <v>7970.8233600000003</v>
      </c>
      <c r="Z27" s="60">
        <v>8253.5296450000005</v>
      </c>
      <c r="AA27" s="60">
        <v>8536.7674000000006</v>
      </c>
      <c r="AB27" s="60">
        <v>8809.9149319999997</v>
      </c>
      <c r="AC27" s="60">
        <v>9072.4594230000002</v>
      </c>
      <c r="AD27" s="60">
        <v>9314.5079669999996</v>
      </c>
      <c r="AE27" s="60">
        <v>9525.8288639999992</v>
      </c>
      <c r="AF27" s="60">
        <v>9525.8288639999992</v>
      </c>
      <c r="AG27" s="26"/>
    </row>
    <row r="28" spans="1:33" ht="15.75" thickBot="1">
      <c r="A28" s="26"/>
      <c r="B28" s="22" t="s">
        <v>126</v>
      </c>
      <c r="C28" s="61">
        <v>3651.0934339999999</v>
      </c>
      <c r="D28" s="61">
        <v>3833.4011810000002</v>
      </c>
      <c r="E28" s="61">
        <v>4003.157584</v>
      </c>
      <c r="F28" s="61">
        <v>4167.3532269999996</v>
      </c>
      <c r="G28" s="61">
        <v>4343.9739980000004</v>
      </c>
      <c r="H28" s="61">
        <v>4496.4346750000004</v>
      </c>
      <c r="I28" s="61">
        <v>4642.3482370000002</v>
      </c>
      <c r="J28" s="61">
        <v>4785.7358629999999</v>
      </c>
      <c r="K28" s="61">
        <v>4929.2768550000001</v>
      </c>
      <c r="L28" s="61">
        <v>5068.8825809999998</v>
      </c>
      <c r="M28" s="61">
        <v>5206.9395489999997</v>
      </c>
      <c r="N28" s="61">
        <v>5347.9291590000003</v>
      </c>
      <c r="O28" s="61">
        <v>5586.6523669999997</v>
      </c>
      <c r="P28" s="61">
        <v>5817.1983559999999</v>
      </c>
      <c r="Q28" s="61">
        <v>6008.841743</v>
      </c>
      <c r="R28" s="61">
        <v>6177.9429639999998</v>
      </c>
      <c r="S28" s="61">
        <v>6320.9790919999996</v>
      </c>
      <c r="T28" s="61">
        <v>6456.7334620000001</v>
      </c>
      <c r="U28" s="61">
        <v>6590.6085009999997</v>
      </c>
      <c r="V28" s="61">
        <v>6726.9052540000002</v>
      </c>
      <c r="W28" s="61">
        <v>6865.0167199999996</v>
      </c>
      <c r="X28" s="61">
        <v>7006.0960279999999</v>
      </c>
      <c r="Y28" s="61">
        <v>7185.5372740000003</v>
      </c>
      <c r="Z28" s="61">
        <v>7384.4923250000002</v>
      </c>
      <c r="AA28" s="61">
        <v>7582.3456349999997</v>
      </c>
      <c r="AB28" s="61">
        <v>7773.3474109999997</v>
      </c>
      <c r="AC28" s="61">
        <v>7958.0766089999997</v>
      </c>
      <c r="AD28" s="61">
        <v>8132.3618070000002</v>
      </c>
      <c r="AE28" s="61">
        <v>8292.099569</v>
      </c>
      <c r="AF28" s="61">
        <v>8292.099569</v>
      </c>
      <c r="AG28" s="26"/>
    </row>
    <row r="29" spans="1:33" ht="15.75" thickBot="1">
      <c r="A29" s="26"/>
      <c r="B29" s="22" t="s">
        <v>192</v>
      </c>
      <c r="C29" s="60">
        <v>1531.9867139999999</v>
      </c>
      <c r="D29" s="60">
        <v>1599.159883</v>
      </c>
      <c r="E29" s="60">
        <v>1661.4945949999999</v>
      </c>
      <c r="F29" s="60">
        <v>1728.771716</v>
      </c>
      <c r="G29" s="60">
        <v>1791.2732579999999</v>
      </c>
      <c r="H29" s="60">
        <v>1845.733665</v>
      </c>
      <c r="I29" s="60">
        <v>1900.4879430000001</v>
      </c>
      <c r="J29" s="60">
        <v>1953.58555</v>
      </c>
      <c r="K29" s="60">
        <v>1984.135581</v>
      </c>
      <c r="L29" s="60">
        <v>2014.370555</v>
      </c>
      <c r="M29" s="60">
        <v>2044.785351</v>
      </c>
      <c r="N29" s="60">
        <v>2075.837626</v>
      </c>
      <c r="O29" s="60">
        <v>2135.9853760000001</v>
      </c>
      <c r="P29" s="60">
        <v>2201.2394760000002</v>
      </c>
      <c r="Q29" s="60">
        <v>2246.2058019999999</v>
      </c>
      <c r="R29" s="60">
        <v>2281.915814</v>
      </c>
      <c r="S29" s="60">
        <v>2310.118226</v>
      </c>
      <c r="T29" s="60">
        <v>2337.6681450000001</v>
      </c>
      <c r="U29" s="60">
        <v>2364.703352</v>
      </c>
      <c r="V29" s="60">
        <v>2392.5997900000002</v>
      </c>
      <c r="W29" s="60">
        <v>2420.9889659999999</v>
      </c>
      <c r="X29" s="60">
        <v>2450.227484</v>
      </c>
      <c r="Y29" s="60">
        <v>2498.0138499999998</v>
      </c>
      <c r="Z29" s="60">
        <v>2548.8352679999998</v>
      </c>
      <c r="AA29" s="60">
        <v>2597.8598109999998</v>
      </c>
      <c r="AB29" s="60">
        <v>2643.978161</v>
      </c>
      <c r="AC29" s="60">
        <v>2687.3823400000001</v>
      </c>
      <c r="AD29" s="60">
        <v>2726.6808270000001</v>
      </c>
      <c r="AE29" s="60">
        <v>2760.7686939999999</v>
      </c>
      <c r="AF29" s="60">
        <v>2760.7686939999999</v>
      </c>
      <c r="AG29" s="26"/>
    </row>
    <row r="30" spans="1:33" ht="15.75" thickBot="1">
      <c r="A30" s="26"/>
      <c r="B30" s="22" t="s">
        <v>213</v>
      </c>
      <c r="C30" s="61">
        <v>191.88480799999999</v>
      </c>
      <c r="D30" s="61">
        <v>207.43606489999999</v>
      </c>
      <c r="E30" s="61">
        <v>218.50604580000001</v>
      </c>
      <c r="F30" s="61">
        <v>229.27915830000001</v>
      </c>
      <c r="G30" s="61">
        <v>242.93221410000001</v>
      </c>
      <c r="H30" s="61">
        <v>257.09385049999997</v>
      </c>
      <c r="I30" s="61">
        <v>266.11904600000003</v>
      </c>
      <c r="J30" s="61">
        <v>274.46643119999999</v>
      </c>
      <c r="K30" s="61">
        <v>282.6478573</v>
      </c>
      <c r="L30" s="61">
        <v>290.70330639999997</v>
      </c>
      <c r="M30" s="61">
        <v>298.34515370000003</v>
      </c>
      <c r="N30" s="61">
        <v>307.98883649999999</v>
      </c>
      <c r="O30" s="61">
        <v>322.9962329</v>
      </c>
      <c r="P30" s="61">
        <v>338.86426160000002</v>
      </c>
      <c r="Q30" s="61">
        <v>354.1565086</v>
      </c>
      <c r="R30" s="61">
        <v>368.72347009999999</v>
      </c>
      <c r="S30" s="61">
        <v>382.45448090000002</v>
      </c>
      <c r="T30" s="61">
        <v>396.07210220000002</v>
      </c>
      <c r="U30" s="61">
        <v>408.98327810000001</v>
      </c>
      <c r="V30" s="61">
        <v>421.19695810000002</v>
      </c>
      <c r="W30" s="61">
        <v>432.2540103</v>
      </c>
      <c r="X30" s="61">
        <v>443.10071290000002</v>
      </c>
      <c r="Y30" s="61">
        <v>458.53012200000001</v>
      </c>
      <c r="Z30" s="61">
        <v>475.06823279999998</v>
      </c>
      <c r="AA30" s="61">
        <v>491.67817129999997</v>
      </c>
      <c r="AB30" s="61">
        <v>507.54470090000001</v>
      </c>
      <c r="AC30" s="61">
        <v>522.38982840000006</v>
      </c>
      <c r="AD30" s="61">
        <v>535.32425839999996</v>
      </c>
      <c r="AE30" s="61">
        <v>545.42715410000005</v>
      </c>
      <c r="AF30" s="61">
        <v>545.42715410000005</v>
      </c>
      <c r="AG30" s="26"/>
    </row>
    <row r="31" spans="1:33" ht="15.75" thickBot="1">
      <c r="A31" s="26"/>
      <c r="B31" s="22" t="s">
        <v>175</v>
      </c>
      <c r="C31" s="60">
        <v>3121.4780009999999</v>
      </c>
      <c r="D31" s="60">
        <v>3646.8297189999998</v>
      </c>
      <c r="E31" s="60">
        <v>4177.542042</v>
      </c>
      <c r="F31" s="60">
        <v>4711.4754720000001</v>
      </c>
      <c r="G31" s="60">
        <v>5243.65146</v>
      </c>
      <c r="H31" s="60">
        <v>5770.9575329999998</v>
      </c>
      <c r="I31" s="60">
        <v>6280.0110409999998</v>
      </c>
      <c r="J31" s="60">
        <v>6613.7036090000001</v>
      </c>
      <c r="K31" s="60">
        <v>6720.3917279999996</v>
      </c>
      <c r="L31" s="60">
        <v>6828.0305589999998</v>
      </c>
      <c r="M31" s="60">
        <v>6934.2524579999999</v>
      </c>
      <c r="N31" s="60">
        <v>7061.7418559999996</v>
      </c>
      <c r="O31" s="60">
        <v>7258.6159770000004</v>
      </c>
      <c r="P31" s="60">
        <v>7464.8701579999997</v>
      </c>
      <c r="Q31" s="60">
        <v>7670.1497319999999</v>
      </c>
      <c r="R31" s="60">
        <v>7861.0672000000004</v>
      </c>
      <c r="S31" s="60">
        <v>8034.5558600000004</v>
      </c>
      <c r="T31" s="60">
        <v>8192.2956470000008</v>
      </c>
      <c r="U31" s="60">
        <v>8338.4077249999991</v>
      </c>
      <c r="V31" s="60">
        <v>8478.6994400000003</v>
      </c>
      <c r="W31" s="60">
        <v>8613.0432949999995</v>
      </c>
      <c r="X31" s="60">
        <v>8747.7605629999998</v>
      </c>
      <c r="Y31" s="60">
        <v>8950.7482319999999</v>
      </c>
      <c r="Z31" s="60">
        <v>9178.5102000000006</v>
      </c>
      <c r="AA31" s="60">
        <v>9408.8115319999997</v>
      </c>
      <c r="AB31" s="60">
        <v>9631.4102060000005</v>
      </c>
      <c r="AC31" s="60">
        <v>9844.4061579999998</v>
      </c>
      <c r="AD31" s="60">
        <v>10039.29398</v>
      </c>
      <c r="AE31" s="60">
        <v>10205.32994</v>
      </c>
      <c r="AF31" s="60">
        <v>10205.32994</v>
      </c>
      <c r="AG31" s="26"/>
    </row>
    <row r="32" spans="1:33">
      <c r="A32" s="26"/>
      <c r="B32" s="74" t="s">
        <v>299</v>
      </c>
      <c r="C32" s="74" t="s">
        <v>299</v>
      </c>
      <c r="D32" s="74" t="s">
        <v>299</v>
      </c>
      <c r="E32" s="74" t="s">
        <v>299</v>
      </c>
      <c r="F32" s="74" t="s">
        <v>299</v>
      </c>
      <c r="G32" s="74" t="s">
        <v>299</v>
      </c>
      <c r="H32" s="74" t="s">
        <v>299</v>
      </c>
      <c r="I32" s="74" t="s">
        <v>299</v>
      </c>
      <c r="J32" s="74" t="s">
        <v>299</v>
      </c>
      <c r="K32" s="74" t="s">
        <v>299</v>
      </c>
      <c r="L32" s="74" t="s">
        <v>299</v>
      </c>
      <c r="M32" s="74" t="s">
        <v>299</v>
      </c>
      <c r="N32" s="74" t="s">
        <v>299</v>
      </c>
      <c r="O32" s="74" t="s">
        <v>299</v>
      </c>
      <c r="P32" s="74" t="s">
        <v>299</v>
      </c>
      <c r="Q32" s="74" t="s">
        <v>299</v>
      </c>
      <c r="R32" s="74" t="s">
        <v>299</v>
      </c>
      <c r="S32" s="74" t="s">
        <v>299</v>
      </c>
      <c r="T32" s="74" t="s">
        <v>299</v>
      </c>
      <c r="U32" s="74" t="s">
        <v>299</v>
      </c>
      <c r="V32" s="74" t="s">
        <v>299</v>
      </c>
      <c r="W32" s="74" t="s">
        <v>299</v>
      </c>
      <c r="X32" s="74" t="s">
        <v>299</v>
      </c>
      <c r="Y32" s="74" t="s">
        <v>299</v>
      </c>
      <c r="Z32" s="74" t="s">
        <v>299</v>
      </c>
      <c r="AA32" s="74" t="s">
        <v>299</v>
      </c>
      <c r="AB32" s="74" t="s">
        <v>299</v>
      </c>
      <c r="AC32" s="74" t="s">
        <v>299</v>
      </c>
      <c r="AD32" s="74" t="s">
        <v>299</v>
      </c>
      <c r="AE32" s="74" t="s">
        <v>299</v>
      </c>
      <c r="AF32" s="74" t="s">
        <v>299</v>
      </c>
      <c r="AG32" s="26"/>
    </row>
    <row r="33" spans="1:39" ht="15.75" thickBot="1">
      <c r="A33" s="26"/>
      <c r="B33" s="59" t="s">
        <v>64</v>
      </c>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row>
    <row r="34" spans="1:39" ht="33" customHeight="1" thickBot="1">
      <c r="A34" s="26"/>
      <c r="B34" s="3"/>
      <c r="C34" s="363" t="s">
        <v>221</v>
      </c>
      <c r="D34" s="363" t="s">
        <v>222</v>
      </c>
      <c r="E34" s="363" t="s">
        <v>223</v>
      </c>
      <c r="F34" s="363" t="s">
        <v>224</v>
      </c>
      <c r="G34" s="363" t="s">
        <v>225</v>
      </c>
      <c r="H34" s="363" t="s">
        <v>226</v>
      </c>
      <c r="I34" s="363" t="s">
        <v>227</v>
      </c>
      <c r="J34" s="363" t="s">
        <v>228</v>
      </c>
      <c r="K34" s="363" t="s">
        <v>229</v>
      </c>
      <c r="L34" s="363" t="s">
        <v>262</v>
      </c>
      <c r="M34" s="363" t="s">
        <v>263</v>
      </c>
      <c r="N34" s="363" t="s">
        <v>264</v>
      </c>
      <c r="O34" s="363" t="s">
        <v>265</v>
      </c>
      <c r="P34" s="363" t="s">
        <v>266</v>
      </c>
      <c r="Q34" s="363" t="s">
        <v>267</v>
      </c>
      <c r="R34" s="363" t="s">
        <v>268</v>
      </c>
      <c r="S34" s="363" t="s">
        <v>269</v>
      </c>
      <c r="T34" s="363" t="s">
        <v>270</v>
      </c>
      <c r="U34" s="363" t="s">
        <v>271</v>
      </c>
      <c r="V34" s="363" t="s">
        <v>272</v>
      </c>
      <c r="W34" s="363" t="s">
        <v>273</v>
      </c>
      <c r="X34" s="363" t="s">
        <v>274</v>
      </c>
      <c r="Y34" s="363" t="s">
        <v>275</v>
      </c>
      <c r="Z34" s="363" t="s">
        <v>276</v>
      </c>
      <c r="AA34" s="363" t="s">
        <v>277</v>
      </c>
      <c r="AB34" s="363" t="s">
        <v>278</v>
      </c>
      <c r="AC34" s="363" t="s">
        <v>279</v>
      </c>
      <c r="AD34" s="363" t="s">
        <v>280</v>
      </c>
      <c r="AE34" s="363" t="s">
        <v>281</v>
      </c>
      <c r="AF34" s="3" t="s">
        <v>281</v>
      </c>
      <c r="AG34" s="26"/>
    </row>
    <row r="35" spans="1:39" ht="15.75" thickBot="1">
      <c r="A35" s="26"/>
      <c r="B35" s="22" t="s">
        <v>151</v>
      </c>
      <c r="C35" s="60">
        <v>3507.7348929999998</v>
      </c>
      <c r="D35" s="60">
        <v>3865.4280079999999</v>
      </c>
      <c r="E35" s="60">
        <v>4252.7777269999997</v>
      </c>
      <c r="F35" s="60">
        <v>4696.1459210000003</v>
      </c>
      <c r="G35" s="60">
        <v>5213.0913650000002</v>
      </c>
      <c r="H35" s="60">
        <v>5657.5222700000004</v>
      </c>
      <c r="I35" s="60">
        <v>6120.8517579999998</v>
      </c>
      <c r="J35" s="60">
        <v>6608.8162570000004</v>
      </c>
      <c r="K35" s="60">
        <v>7127.7458489999999</v>
      </c>
      <c r="L35" s="60">
        <v>7598.0868490000003</v>
      </c>
      <c r="M35" s="60">
        <v>8100.2777599999999</v>
      </c>
      <c r="N35" s="60">
        <v>8613.5340429999997</v>
      </c>
      <c r="O35" s="60">
        <v>9128.8987500000003</v>
      </c>
      <c r="P35" s="60">
        <v>9561.5378650000002</v>
      </c>
      <c r="Q35" s="60">
        <v>9982.2654729999995</v>
      </c>
      <c r="R35" s="60">
        <v>10366.687309999999</v>
      </c>
      <c r="S35" s="60">
        <v>10743.099190000001</v>
      </c>
      <c r="T35" s="60">
        <v>11111.159739999999</v>
      </c>
      <c r="U35" s="60">
        <v>11482.94802</v>
      </c>
      <c r="V35" s="60">
        <v>11857.40862</v>
      </c>
      <c r="W35" s="60">
        <v>12228.570089999999</v>
      </c>
      <c r="X35" s="60">
        <v>12600.014520000001</v>
      </c>
      <c r="Y35" s="60">
        <v>12981.656290000001</v>
      </c>
      <c r="Z35" s="60">
        <v>13366.560079999999</v>
      </c>
      <c r="AA35" s="60">
        <v>13756.14251</v>
      </c>
      <c r="AB35" s="60">
        <v>14149.24266</v>
      </c>
      <c r="AC35" s="60">
        <v>14549.04385</v>
      </c>
      <c r="AD35" s="60">
        <v>14943.90394</v>
      </c>
      <c r="AE35" s="60">
        <v>15336.192880000001</v>
      </c>
      <c r="AF35" s="60">
        <v>15336.192880000001</v>
      </c>
      <c r="AG35" s="75"/>
      <c r="AI35" s="76"/>
      <c r="AJ35" s="76"/>
      <c r="AK35" s="76"/>
      <c r="AM35" s="76"/>
    </row>
    <row r="36" spans="1:39" ht="15.75" thickBot="1">
      <c r="A36" s="26"/>
      <c r="B36" s="22" t="s">
        <v>126</v>
      </c>
      <c r="C36" s="61">
        <v>3696.4289520000002</v>
      </c>
      <c r="D36" s="61">
        <v>3992.3573379999998</v>
      </c>
      <c r="E36" s="61">
        <v>4310.5487030000004</v>
      </c>
      <c r="F36" s="61">
        <v>4683.6635880000003</v>
      </c>
      <c r="G36" s="61">
        <v>5126.711397</v>
      </c>
      <c r="H36" s="61">
        <v>5508.6819070000001</v>
      </c>
      <c r="I36" s="61">
        <v>5909.6038959999996</v>
      </c>
      <c r="J36" s="61">
        <v>6344.2490449999996</v>
      </c>
      <c r="K36" s="61">
        <v>6802.192685</v>
      </c>
      <c r="L36" s="61">
        <v>7214.847514</v>
      </c>
      <c r="M36" s="61">
        <v>7658.207641</v>
      </c>
      <c r="N36" s="61">
        <v>8115.6316550000001</v>
      </c>
      <c r="O36" s="61">
        <v>8574.1891439999999</v>
      </c>
      <c r="P36" s="61">
        <v>8945.0807769999992</v>
      </c>
      <c r="Q36" s="61">
        <v>9301.9677159999992</v>
      </c>
      <c r="R36" s="61">
        <v>9617.8992529999996</v>
      </c>
      <c r="S36" s="61">
        <v>9920.2557890000007</v>
      </c>
      <c r="T36" s="61">
        <v>10216.76202</v>
      </c>
      <c r="U36" s="61">
        <v>10512.54578</v>
      </c>
      <c r="V36" s="61">
        <v>10815.4601</v>
      </c>
      <c r="W36" s="61">
        <v>11118.490519999999</v>
      </c>
      <c r="X36" s="61">
        <v>11418.460870000001</v>
      </c>
      <c r="Y36" s="61">
        <v>11723.09872</v>
      </c>
      <c r="Z36" s="61">
        <v>12031.476000000001</v>
      </c>
      <c r="AA36" s="61">
        <v>12342.05832</v>
      </c>
      <c r="AB36" s="61">
        <v>12660.749970000001</v>
      </c>
      <c r="AC36" s="61">
        <v>12984.832</v>
      </c>
      <c r="AD36" s="61">
        <v>13302.808300000001</v>
      </c>
      <c r="AE36" s="61">
        <v>13624.23682</v>
      </c>
      <c r="AF36" s="61">
        <v>13624.23682</v>
      </c>
      <c r="AG36" s="75"/>
      <c r="AI36" s="76"/>
      <c r="AJ36" s="76"/>
      <c r="AK36" s="76"/>
      <c r="AM36" s="76"/>
    </row>
    <row r="37" spans="1:39" ht="15.75" thickBot="1">
      <c r="A37" s="26"/>
      <c r="B37" s="22" t="s">
        <v>192</v>
      </c>
      <c r="C37" s="60">
        <v>1557.489538</v>
      </c>
      <c r="D37" s="60">
        <v>1675.4900600000001</v>
      </c>
      <c r="E37" s="60">
        <v>1801.835388</v>
      </c>
      <c r="F37" s="60">
        <v>1942.755662</v>
      </c>
      <c r="G37" s="60">
        <v>2075.1852640000002</v>
      </c>
      <c r="H37" s="60">
        <v>2189.2360979999999</v>
      </c>
      <c r="I37" s="60">
        <v>2307.3845310000002</v>
      </c>
      <c r="J37" s="60">
        <v>2428.3686779999998</v>
      </c>
      <c r="K37" s="60">
        <v>2549.8112139999998</v>
      </c>
      <c r="L37" s="60">
        <v>2653.653941</v>
      </c>
      <c r="M37" s="60">
        <v>2765.2888990000001</v>
      </c>
      <c r="N37" s="60">
        <v>2881.4659839999999</v>
      </c>
      <c r="O37" s="60">
        <v>2997.8069</v>
      </c>
      <c r="P37" s="60">
        <v>3092.0488180000002</v>
      </c>
      <c r="Q37" s="60">
        <v>3183.5201959999999</v>
      </c>
      <c r="R37" s="60">
        <v>3265.3507789999999</v>
      </c>
      <c r="S37" s="60">
        <v>3344.9637680000001</v>
      </c>
      <c r="T37" s="60">
        <v>3422.254332</v>
      </c>
      <c r="U37" s="60">
        <v>3501.8524280000001</v>
      </c>
      <c r="V37" s="60">
        <v>3582.0722919999998</v>
      </c>
      <c r="W37" s="60">
        <v>3662.7783100000001</v>
      </c>
      <c r="X37" s="60">
        <v>3743.3538159999998</v>
      </c>
      <c r="Y37" s="60">
        <v>3825.5566429999999</v>
      </c>
      <c r="Z37" s="60">
        <v>3907.4650040000001</v>
      </c>
      <c r="AA37" s="60">
        <v>3992.3096529999998</v>
      </c>
      <c r="AB37" s="60">
        <v>4078.4607839999999</v>
      </c>
      <c r="AC37" s="60">
        <v>4166.562954</v>
      </c>
      <c r="AD37" s="60">
        <v>4254.1159159999997</v>
      </c>
      <c r="AE37" s="60">
        <v>4342.7033920000003</v>
      </c>
      <c r="AF37" s="60">
        <v>4342.7033920000003</v>
      </c>
      <c r="AG37" s="75"/>
      <c r="AI37" s="76"/>
      <c r="AJ37" s="76"/>
      <c r="AK37" s="76"/>
      <c r="AM37" s="76"/>
    </row>
    <row r="38" spans="1:39" ht="15.75" thickBot="1">
      <c r="A38" s="26"/>
      <c r="B38" s="22" t="s">
        <v>213</v>
      </c>
      <c r="C38" s="61">
        <v>201.7309161</v>
      </c>
      <c r="D38" s="61">
        <v>223.12898379999999</v>
      </c>
      <c r="E38" s="61">
        <v>244.29720140000001</v>
      </c>
      <c r="F38" s="61">
        <v>264.67165679999999</v>
      </c>
      <c r="G38" s="61">
        <v>282.15025179999998</v>
      </c>
      <c r="H38" s="61">
        <v>299.11151719999998</v>
      </c>
      <c r="I38" s="61">
        <v>315.39104129999998</v>
      </c>
      <c r="J38" s="61">
        <v>330.97650520000002</v>
      </c>
      <c r="K38" s="61">
        <v>346.2781367</v>
      </c>
      <c r="L38" s="61">
        <v>361.21445599999998</v>
      </c>
      <c r="M38" s="61">
        <v>376.22353470000002</v>
      </c>
      <c r="N38" s="61">
        <v>391.40705559999998</v>
      </c>
      <c r="O38" s="61">
        <v>406.73820970000003</v>
      </c>
      <c r="P38" s="61">
        <v>421.8401356</v>
      </c>
      <c r="Q38" s="61">
        <v>436.41656710000001</v>
      </c>
      <c r="R38" s="61">
        <v>449.8833654</v>
      </c>
      <c r="S38" s="61">
        <v>462.90652899999998</v>
      </c>
      <c r="T38" s="61">
        <v>476.00120770000001</v>
      </c>
      <c r="U38" s="61">
        <v>489.4773381</v>
      </c>
      <c r="V38" s="61">
        <v>503.25306139999998</v>
      </c>
      <c r="W38" s="61">
        <v>517.13717759999997</v>
      </c>
      <c r="X38" s="61">
        <v>531.2131091</v>
      </c>
      <c r="Y38" s="61">
        <v>545.59914230000004</v>
      </c>
      <c r="Z38" s="61">
        <v>559.95974980000005</v>
      </c>
      <c r="AA38" s="61">
        <v>574.53640189999999</v>
      </c>
      <c r="AB38" s="61">
        <v>589.24856869999996</v>
      </c>
      <c r="AC38" s="61">
        <v>604.01366810000002</v>
      </c>
      <c r="AD38" s="61">
        <v>618.71599300000003</v>
      </c>
      <c r="AE38" s="61">
        <v>633.39745589999995</v>
      </c>
      <c r="AF38" s="61">
        <v>633.39745589999995</v>
      </c>
      <c r="AG38" s="75"/>
      <c r="AI38" s="76"/>
      <c r="AJ38" s="76"/>
      <c r="AK38" s="76"/>
      <c r="AM38" s="76"/>
    </row>
    <row r="39" spans="1:39" ht="15.75" thickBot="1">
      <c r="A39" s="26"/>
      <c r="B39" s="22" t="s">
        <v>175</v>
      </c>
      <c r="C39" s="60">
        <v>3308.2669879999999</v>
      </c>
      <c r="D39" s="60">
        <v>3843.56601</v>
      </c>
      <c r="E39" s="60">
        <v>4394.0697970000001</v>
      </c>
      <c r="F39" s="60">
        <v>4959.4352799999997</v>
      </c>
      <c r="G39" s="60">
        <v>5535.3097969999999</v>
      </c>
      <c r="H39" s="60">
        <v>6122.6015070000003</v>
      </c>
      <c r="I39" s="60">
        <v>6715.9125089999998</v>
      </c>
      <c r="J39" s="60">
        <v>7188.2592379999996</v>
      </c>
      <c r="K39" s="60">
        <v>7571.3526019999999</v>
      </c>
      <c r="L39" s="60">
        <v>7917.3690210000004</v>
      </c>
      <c r="M39" s="60">
        <v>8288.9164789999995</v>
      </c>
      <c r="N39" s="60">
        <v>8673.7786680000008</v>
      </c>
      <c r="O39" s="60">
        <v>9055.9383959999996</v>
      </c>
      <c r="P39" s="60">
        <v>9364.2105670000001</v>
      </c>
      <c r="Q39" s="60">
        <v>9657.4680619999999</v>
      </c>
      <c r="R39" s="60">
        <v>9916.5039880000004</v>
      </c>
      <c r="S39" s="60">
        <v>10158.42165</v>
      </c>
      <c r="T39" s="60">
        <v>10392.413629999999</v>
      </c>
      <c r="U39" s="60">
        <v>10626.776760000001</v>
      </c>
      <c r="V39" s="60">
        <v>10871.448039999999</v>
      </c>
      <c r="W39" s="60">
        <v>11121.309520000001</v>
      </c>
      <c r="X39" s="60">
        <v>11373.187610000001</v>
      </c>
      <c r="Y39" s="60">
        <v>11634.125969999999</v>
      </c>
      <c r="Z39" s="60">
        <v>11902.67692</v>
      </c>
      <c r="AA39" s="60">
        <v>12174.66509</v>
      </c>
      <c r="AB39" s="60">
        <v>12457.46221</v>
      </c>
      <c r="AC39" s="60">
        <v>12747.571739999999</v>
      </c>
      <c r="AD39" s="60">
        <v>13035.72307</v>
      </c>
      <c r="AE39" s="60">
        <v>13330.627539999999</v>
      </c>
      <c r="AF39" s="60">
        <v>13330.627539999999</v>
      </c>
      <c r="AG39" s="75"/>
      <c r="AI39" s="76"/>
      <c r="AJ39" s="76"/>
      <c r="AK39" s="76"/>
      <c r="AM39" s="76"/>
    </row>
    <row r="40" spans="1:39">
      <c r="A40" s="26"/>
      <c r="B40" s="26"/>
      <c r="C40" s="26"/>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I40" s="76"/>
      <c r="AJ40" s="76"/>
      <c r="AK40" s="76"/>
      <c r="AM40" s="76"/>
    </row>
    <row r="41" spans="1:39" ht="15.75" thickBot="1">
      <c r="A41" s="26"/>
      <c r="B41" s="59" t="s">
        <v>285</v>
      </c>
      <c r="C41" s="26"/>
      <c r="D41" s="26"/>
      <c r="E41" s="26"/>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c r="AE41" s="26"/>
      <c r="AF41" s="26"/>
      <c r="AG41" s="26"/>
      <c r="AI41" s="76"/>
      <c r="AJ41" s="76"/>
      <c r="AK41" s="76"/>
      <c r="AM41" s="76"/>
    </row>
    <row r="42" spans="1:39" ht="33" customHeight="1" thickBot="1">
      <c r="A42" s="26"/>
      <c r="B42" s="3"/>
      <c r="C42" s="363" t="s">
        <v>221</v>
      </c>
      <c r="D42" s="363" t="s">
        <v>222</v>
      </c>
      <c r="E42" s="363" t="s">
        <v>223</v>
      </c>
      <c r="F42" s="363" t="s">
        <v>224</v>
      </c>
      <c r="G42" s="363" t="s">
        <v>225</v>
      </c>
      <c r="H42" s="363" t="s">
        <v>226</v>
      </c>
      <c r="I42" s="363" t="s">
        <v>227</v>
      </c>
      <c r="J42" s="363" t="s">
        <v>228</v>
      </c>
      <c r="K42" s="363" t="s">
        <v>229</v>
      </c>
      <c r="L42" s="363" t="s">
        <v>262</v>
      </c>
      <c r="M42" s="363" t="s">
        <v>263</v>
      </c>
      <c r="N42" s="363" t="s">
        <v>264</v>
      </c>
      <c r="O42" s="363" t="s">
        <v>265</v>
      </c>
      <c r="P42" s="363" t="s">
        <v>266</v>
      </c>
      <c r="Q42" s="363" t="s">
        <v>267</v>
      </c>
      <c r="R42" s="363" t="s">
        <v>268</v>
      </c>
      <c r="S42" s="363" t="s">
        <v>269</v>
      </c>
      <c r="T42" s="363" t="s">
        <v>270</v>
      </c>
      <c r="U42" s="363" t="s">
        <v>271</v>
      </c>
      <c r="V42" s="363" t="s">
        <v>272</v>
      </c>
      <c r="W42" s="363" t="s">
        <v>273</v>
      </c>
      <c r="X42" s="363" t="s">
        <v>274</v>
      </c>
      <c r="Y42" s="363" t="s">
        <v>275</v>
      </c>
      <c r="Z42" s="363" t="s">
        <v>276</v>
      </c>
      <c r="AA42" s="363" t="s">
        <v>277</v>
      </c>
      <c r="AB42" s="363" t="s">
        <v>278</v>
      </c>
      <c r="AC42" s="363" t="s">
        <v>279</v>
      </c>
      <c r="AD42" s="363" t="s">
        <v>280</v>
      </c>
      <c r="AE42" s="363" t="s">
        <v>281</v>
      </c>
      <c r="AF42" s="3" t="s">
        <v>281</v>
      </c>
      <c r="AG42" s="26"/>
      <c r="AI42" s="76"/>
      <c r="AJ42" s="76"/>
      <c r="AK42" s="76"/>
      <c r="AM42" s="76"/>
    </row>
    <row r="43" spans="1:39" ht="15.75" thickBot="1">
      <c r="A43" s="26"/>
      <c r="B43" s="22" t="s">
        <v>151</v>
      </c>
      <c r="C43" s="60">
        <v>3502.0865699999999</v>
      </c>
      <c r="D43" s="60">
        <v>4024.369158</v>
      </c>
      <c r="E43" s="60">
        <v>4372.7213259999999</v>
      </c>
      <c r="F43" s="60">
        <v>4833.1891880000003</v>
      </c>
      <c r="G43" s="60">
        <v>5384.1399110000002</v>
      </c>
      <c r="H43" s="60">
        <v>5646.0158979999997</v>
      </c>
      <c r="I43" s="60">
        <v>5890.9773240000004</v>
      </c>
      <c r="J43" s="60">
        <v>6119.6431130000001</v>
      </c>
      <c r="K43" s="60">
        <v>6336.9383189999999</v>
      </c>
      <c r="L43" s="60">
        <v>6546.2582160000002</v>
      </c>
      <c r="M43" s="60">
        <v>6746.6794110000001</v>
      </c>
      <c r="N43" s="60">
        <v>6939.8781600000002</v>
      </c>
      <c r="O43" s="60">
        <v>7127.6677840000002</v>
      </c>
      <c r="P43" s="60">
        <v>7457.3375610000003</v>
      </c>
      <c r="Q43" s="60">
        <v>7784.1342329999998</v>
      </c>
      <c r="R43" s="60">
        <v>8139.9635109999999</v>
      </c>
      <c r="S43" s="60">
        <v>8512.8581150000009</v>
      </c>
      <c r="T43" s="60">
        <v>8824.0992330000008</v>
      </c>
      <c r="U43" s="60">
        <v>9107.4595310000004</v>
      </c>
      <c r="V43" s="60">
        <v>9360.5707320000001</v>
      </c>
      <c r="W43" s="60">
        <v>9754.1219060000003</v>
      </c>
      <c r="X43" s="60">
        <v>10120.24668</v>
      </c>
      <c r="Y43" s="60">
        <v>10472.94765</v>
      </c>
      <c r="Z43" s="60">
        <v>10828.415660000001</v>
      </c>
      <c r="AA43" s="60">
        <v>11157.237010000001</v>
      </c>
      <c r="AB43" s="60">
        <v>11489.95448</v>
      </c>
      <c r="AC43" s="60">
        <v>11794.14323</v>
      </c>
      <c r="AD43" s="60">
        <v>12148.00965</v>
      </c>
      <c r="AE43" s="60">
        <v>12452.184069999999</v>
      </c>
      <c r="AF43" s="60">
        <v>12452.184069999999</v>
      </c>
      <c r="AG43" s="75"/>
    </row>
    <row r="44" spans="1:39" ht="15.75" thickBot="1">
      <c r="A44" s="26"/>
      <c r="B44" s="22" t="s">
        <v>126</v>
      </c>
      <c r="C44" s="61">
        <v>3689.9150460000001</v>
      </c>
      <c r="D44" s="61">
        <v>3997.7163449999998</v>
      </c>
      <c r="E44" s="61">
        <v>4221.3306979999998</v>
      </c>
      <c r="F44" s="61">
        <v>4481.0186219999996</v>
      </c>
      <c r="G44" s="61">
        <v>4763.5264800000004</v>
      </c>
      <c r="H44" s="61">
        <v>4962.4870609999998</v>
      </c>
      <c r="I44" s="61">
        <v>5149.2929590000003</v>
      </c>
      <c r="J44" s="61">
        <v>5323.9102579999999</v>
      </c>
      <c r="K44" s="61">
        <v>5495.4547830000001</v>
      </c>
      <c r="L44" s="61">
        <v>5659.9598889999997</v>
      </c>
      <c r="M44" s="61">
        <v>5824.3408010000003</v>
      </c>
      <c r="N44" s="61">
        <v>5991.4310969999997</v>
      </c>
      <c r="O44" s="61">
        <v>6167.0544790000004</v>
      </c>
      <c r="P44" s="61">
        <v>6460.3856290000003</v>
      </c>
      <c r="Q44" s="61">
        <v>6727.9366680000003</v>
      </c>
      <c r="R44" s="61">
        <v>6977.4099809999998</v>
      </c>
      <c r="S44" s="61">
        <v>7183.9391340000002</v>
      </c>
      <c r="T44" s="61">
        <v>7357.3155710000001</v>
      </c>
      <c r="U44" s="61">
        <v>7527.8015969999997</v>
      </c>
      <c r="V44" s="61">
        <v>7690.9590779999999</v>
      </c>
      <c r="W44" s="61">
        <v>7937.8605170000001</v>
      </c>
      <c r="X44" s="61">
        <v>8176.5732850000004</v>
      </c>
      <c r="Y44" s="61">
        <v>8402.3077979999998</v>
      </c>
      <c r="Z44" s="61">
        <v>8628.6804950000005</v>
      </c>
      <c r="AA44" s="61">
        <v>8841.3588830000008</v>
      </c>
      <c r="AB44" s="61">
        <v>9057.462716</v>
      </c>
      <c r="AC44" s="61">
        <v>9260.7167370000006</v>
      </c>
      <c r="AD44" s="61">
        <v>9489.4087290000007</v>
      </c>
      <c r="AE44" s="61">
        <v>9695.0564329999997</v>
      </c>
      <c r="AF44" s="61">
        <v>9695.0564329999997</v>
      </c>
      <c r="AG44" s="75"/>
    </row>
    <row r="45" spans="1:39" ht="15.75" thickBot="1">
      <c r="A45" s="26"/>
      <c r="B45" s="22" t="s">
        <v>192</v>
      </c>
      <c r="C45" s="60">
        <v>1545.8650660000001</v>
      </c>
      <c r="D45" s="60">
        <v>1642.4980559999999</v>
      </c>
      <c r="E45" s="60">
        <v>1729.159756</v>
      </c>
      <c r="F45" s="60">
        <v>1832.6690610000001</v>
      </c>
      <c r="G45" s="60">
        <v>1933.7893309999999</v>
      </c>
      <c r="H45" s="60">
        <v>2014.7675159999999</v>
      </c>
      <c r="I45" s="60">
        <v>2094.099706</v>
      </c>
      <c r="J45" s="60">
        <v>2167.2334139999998</v>
      </c>
      <c r="K45" s="60">
        <v>2203.472636</v>
      </c>
      <c r="L45" s="60">
        <v>2239.2123069999998</v>
      </c>
      <c r="M45" s="60">
        <v>2275.2665040000002</v>
      </c>
      <c r="N45" s="60">
        <v>2311.502739</v>
      </c>
      <c r="O45" s="60">
        <v>2377.9680490000001</v>
      </c>
      <c r="P45" s="60">
        <v>2461.9809620000001</v>
      </c>
      <c r="Q45" s="60">
        <v>2537.2068570000001</v>
      </c>
      <c r="R45" s="60">
        <v>2605.020982</v>
      </c>
      <c r="S45" s="60">
        <v>2651.7427939999998</v>
      </c>
      <c r="T45" s="60">
        <v>2687.5329080000001</v>
      </c>
      <c r="U45" s="60">
        <v>2723.7392570000002</v>
      </c>
      <c r="V45" s="60">
        <v>2758.2948029999998</v>
      </c>
      <c r="W45" s="60">
        <v>2826.229718</v>
      </c>
      <c r="X45" s="60">
        <v>2893.7270830000002</v>
      </c>
      <c r="Y45" s="60">
        <v>2954.5870500000001</v>
      </c>
      <c r="Z45" s="60">
        <v>3012.1679410000002</v>
      </c>
      <c r="AA45" s="60">
        <v>3062.8467009999999</v>
      </c>
      <c r="AB45" s="60">
        <v>3114.0455740000002</v>
      </c>
      <c r="AC45" s="60">
        <v>3160.1060400000001</v>
      </c>
      <c r="AD45" s="60">
        <v>3214.460615</v>
      </c>
      <c r="AE45" s="60">
        <v>3260.3147180000001</v>
      </c>
      <c r="AF45" s="60">
        <v>3260.3147180000001</v>
      </c>
      <c r="AG45" s="75"/>
    </row>
    <row r="46" spans="1:39" ht="15.75" thickBot="1">
      <c r="A46" s="26"/>
      <c r="B46" s="22" t="s">
        <v>213</v>
      </c>
      <c r="C46" s="61">
        <v>197.5291967</v>
      </c>
      <c r="D46" s="61">
        <v>224.08591010000001</v>
      </c>
      <c r="E46" s="61">
        <v>244.41778840000001</v>
      </c>
      <c r="F46" s="61">
        <v>269.16384640000001</v>
      </c>
      <c r="G46" s="61">
        <v>303.63922059999999</v>
      </c>
      <c r="H46" s="61">
        <v>323.42385789999997</v>
      </c>
      <c r="I46" s="61">
        <v>337.12521229999999</v>
      </c>
      <c r="J46" s="61">
        <v>349.18772819999998</v>
      </c>
      <c r="K46" s="61">
        <v>360.93117419999999</v>
      </c>
      <c r="L46" s="61">
        <v>372.6528912</v>
      </c>
      <c r="M46" s="61">
        <v>383.962582</v>
      </c>
      <c r="N46" s="61">
        <v>397.5508284</v>
      </c>
      <c r="O46" s="61">
        <v>412.05176599999999</v>
      </c>
      <c r="P46" s="61">
        <v>434.4271172</v>
      </c>
      <c r="Q46" s="61">
        <v>455.48060020000003</v>
      </c>
      <c r="R46" s="61">
        <v>478.11326819999999</v>
      </c>
      <c r="S46" s="61">
        <v>502.22423149999997</v>
      </c>
      <c r="T46" s="61">
        <v>523.72303220000003</v>
      </c>
      <c r="U46" s="61">
        <v>544.88023299999998</v>
      </c>
      <c r="V46" s="61">
        <v>561.84709769999995</v>
      </c>
      <c r="W46" s="61">
        <v>585.52074470000002</v>
      </c>
      <c r="X46" s="61">
        <v>607.5112891</v>
      </c>
      <c r="Y46" s="61">
        <v>628.62796590000005</v>
      </c>
      <c r="Z46" s="61">
        <v>650.02680190000001</v>
      </c>
      <c r="AA46" s="61">
        <v>669.76864439999997</v>
      </c>
      <c r="AB46" s="61">
        <v>689.11958230000005</v>
      </c>
      <c r="AC46" s="61">
        <v>706.3416158</v>
      </c>
      <c r="AD46" s="61">
        <v>726.36019050000004</v>
      </c>
      <c r="AE46" s="61">
        <v>742.46188259999997</v>
      </c>
      <c r="AF46" s="61">
        <v>742.46188259999997</v>
      </c>
      <c r="AG46" s="75"/>
    </row>
    <row r="47" spans="1:39" ht="15.75" thickBot="1">
      <c r="A47" s="26"/>
      <c r="B47" s="22" t="s">
        <v>175</v>
      </c>
      <c r="C47" s="60">
        <v>3135.594885</v>
      </c>
      <c r="D47" s="60">
        <v>3681.5053240000002</v>
      </c>
      <c r="E47" s="60">
        <v>4243.5056430000004</v>
      </c>
      <c r="F47" s="60">
        <v>4815.5725279999997</v>
      </c>
      <c r="G47" s="60">
        <v>5391.1374100000003</v>
      </c>
      <c r="H47" s="60">
        <v>5963.9140319999997</v>
      </c>
      <c r="I47" s="60">
        <v>6523.601823</v>
      </c>
      <c r="J47" s="60">
        <v>6920.2171790000002</v>
      </c>
      <c r="K47" s="60">
        <v>7067.395383</v>
      </c>
      <c r="L47" s="60">
        <v>7214.3042649999998</v>
      </c>
      <c r="M47" s="60">
        <v>7362.2260759999999</v>
      </c>
      <c r="N47" s="60">
        <v>7542.7527</v>
      </c>
      <c r="O47" s="60">
        <v>7727.6779740000002</v>
      </c>
      <c r="P47" s="60">
        <v>7993.3950709999999</v>
      </c>
      <c r="Q47" s="60">
        <v>8269.0864669999992</v>
      </c>
      <c r="R47" s="60">
        <v>8553.911897</v>
      </c>
      <c r="S47" s="60">
        <v>8845.6775689999995</v>
      </c>
      <c r="T47" s="60">
        <v>9100.1866590000009</v>
      </c>
      <c r="U47" s="60">
        <v>9343.5997239999997</v>
      </c>
      <c r="V47" s="60">
        <v>9555.6836170000006</v>
      </c>
      <c r="W47" s="60">
        <v>9858.2305550000001</v>
      </c>
      <c r="X47" s="60">
        <v>10152.356110000001</v>
      </c>
      <c r="Y47" s="60">
        <v>10440.57267</v>
      </c>
      <c r="Z47" s="60">
        <v>10733.579680000001</v>
      </c>
      <c r="AA47" s="60">
        <v>11008.708839999999</v>
      </c>
      <c r="AB47" s="60">
        <v>11290.31601</v>
      </c>
      <c r="AC47" s="60">
        <v>11552.485140000001</v>
      </c>
      <c r="AD47" s="60">
        <v>11854.193359999999</v>
      </c>
      <c r="AE47" s="60">
        <v>12119.802900000001</v>
      </c>
      <c r="AF47" s="60">
        <v>12119.802900000001</v>
      </c>
      <c r="AG47" s="75"/>
    </row>
    <row r="48" spans="1:39">
      <c r="A48" s="26"/>
      <c r="B48" s="26"/>
      <c r="C48" s="26"/>
      <c r="D48" s="26"/>
      <c r="E48" s="26"/>
      <c r="F48" s="26"/>
      <c r="G48" s="26"/>
      <c r="H48" s="26"/>
      <c r="I48" s="26"/>
      <c r="J48" s="26"/>
      <c r="K48" s="26"/>
      <c r="L48" s="26"/>
      <c r="M48" s="26"/>
      <c r="N48" s="26"/>
      <c r="O48" s="26"/>
      <c r="P48" s="26"/>
      <c r="Q48" s="26"/>
      <c r="R48" s="26"/>
      <c r="S48" s="26"/>
      <c r="T48" s="26"/>
      <c r="U48" s="26"/>
      <c r="V48" s="26"/>
      <c r="W48" s="26"/>
      <c r="X48" s="26"/>
      <c r="Y48" s="26"/>
      <c r="Z48" s="26"/>
      <c r="AA48" s="26"/>
      <c r="AB48" s="26"/>
      <c r="AC48" s="26"/>
      <c r="AD48" s="26"/>
      <c r="AE48" s="26"/>
      <c r="AF48" s="26"/>
      <c r="AG48" s="26"/>
    </row>
    <row r="49" spans="1:40" ht="15.75" thickBot="1">
      <c r="A49" s="26"/>
      <c r="B49" s="59" t="s">
        <v>65</v>
      </c>
      <c r="C49" s="26"/>
      <c r="D49" s="26"/>
      <c r="E49" s="26"/>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row>
    <row r="50" spans="1:40" ht="33" customHeight="1" thickBot="1">
      <c r="A50" s="26"/>
      <c r="B50" s="3"/>
      <c r="C50" s="363" t="s">
        <v>221</v>
      </c>
      <c r="D50" s="363" t="s">
        <v>222</v>
      </c>
      <c r="E50" s="363" t="s">
        <v>223</v>
      </c>
      <c r="F50" s="363" t="s">
        <v>224</v>
      </c>
      <c r="G50" s="363" t="s">
        <v>225</v>
      </c>
      <c r="H50" s="363" t="s">
        <v>226</v>
      </c>
      <c r="I50" s="363" t="s">
        <v>227</v>
      </c>
      <c r="J50" s="363" t="s">
        <v>228</v>
      </c>
      <c r="K50" s="363" t="s">
        <v>229</v>
      </c>
      <c r="L50" s="363" t="s">
        <v>262</v>
      </c>
      <c r="M50" s="363" t="s">
        <v>263</v>
      </c>
      <c r="N50" s="363" t="s">
        <v>264</v>
      </c>
      <c r="O50" s="363" t="s">
        <v>265</v>
      </c>
      <c r="P50" s="363" t="s">
        <v>266</v>
      </c>
      <c r="Q50" s="363" t="s">
        <v>267</v>
      </c>
      <c r="R50" s="363" t="s">
        <v>268</v>
      </c>
      <c r="S50" s="363" t="s">
        <v>269</v>
      </c>
      <c r="T50" s="363" t="s">
        <v>270</v>
      </c>
      <c r="U50" s="363" t="s">
        <v>271</v>
      </c>
      <c r="V50" s="363" t="s">
        <v>272</v>
      </c>
      <c r="W50" s="363" t="s">
        <v>273</v>
      </c>
      <c r="X50" s="363" t="s">
        <v>274</v>
      </c>
      <c r="Y50" s="363" t="s">
        <v>275</v>
      </c>
      <c r="Z50" s="363" t="s">
        <v>276</v>
      </c>
      <c r="AA50" s="363" t="s">
        <v>277</v>
      </c>
      <c r="AB50" s="363" t="s">
        <v>278</v>
      </c>
      <c r="AC50" s="363" t="s">
        <v>279</v>
      </c>
      <c r="AD50" s="363" t="s">
        <v>280</v>
      </c>
      <c r="AE50" s="363" t="s">
        <v>281</v>
      </c>
      <c r="AF50" s="3" t="s">
        <v>281</v>
      </c>
      <c r="AG50" s="26"/>
      <c r="AH50" s="76"/>
      <c r="AI50" s="76"/>
      <c r="AJ50" s="76"/>
      <c r="AK50" s="76"/>
      <c r="AL50" s="76"/>
      <c r="AM50" s="76"/>
    </row>
    <row r="51" spans="1:40" ht="15.75" thickBot="1">
      <c r="A51" s="26"/>
      <c r="B51" s="22" t="s">
        <v>151</v>
      </c>
      <c r="C51" s="60">
        <v>3815.3646779999999</v>
      </c>
      <c r="D51" s="60">
        <v>4211.8479649999999</v>
      </c>
      <c r="E51" s="60">
        <v>4680.0856599999997</v>
      </c>
      <c r="F51" s="60">
        <v>5245.0413769999996</v>
      </c>
      <c r="G51" s="60">
        <v>5862.7943939999996</v>
      </c>
      <c r="H51" s="60">
        <v>6438.4387489999999</v>
      </c>
      <c r="I51" s="60">
        <v>7081.5138989999996</v>
      </c>
      <c r="J51" s="60">
        <v>7752.2340819999999</v>
      </c>
      <c r="K51" s="60">
        <v>8442.2404669999996</v>
      </c>
      <c r="L51" s="60">
        <v>9103.3813439999994</v>
      </c>
      <c r="M51" s="60">
        <v>9777.9305499999991</v>
      </c>
      <c r="N51" s="60">
        <v>10454.08461</v>
      </c>
      <c r="O51" s="60">
        <v>11100.132369999999</v>
      </c>
      <c r="P51" s="60">
        <v>11605.159170000001</v>
      </c>
      <c r="Q51" s="60">
        <v>12090.22244</v>
      </c>
      <c r="R51" s="60">
        <v>12516.51863</v>
      </c>
      <c r="S51" s="60">
        <v>12942.57494</v>
      </c>
      <c r="T51" s="60">
        <v>13346.229450000001</v>
      </c>
      <c r="U51" s="60">
        <v>13775.49899</v>
      </c>
      <c r="V51" s="60">
        <v>14200.213830000001</v>
      </c>
      <c r="W51" s="60">
        <v>14622.237010000001</v>
      </c>
      <c r="X51" s="60">
        <v>15047.81825</v>
      </c>
      <c r="Y51" s="60">
        <v>15485.888639999999</v>
      </c>
      <c r="Z51" s="60">
        <v>15931.51418</v>
      </c>
      <c r="AA51" s="60">
        <v>16375.947099999999</v>
      </c>
      <c r="AB51" s="60">
        <v>16803.058389999998</v>
      </c>
      <c r="AC51" s="60">
        <v>17217.113010000001</v>
      </c>
      <c r="AD51" s="60">
        <v>17627.05557</v>
      </c>
      <c r="AE51" s="60">
        <v>18019.719430000001</v>
      </c>
      <c r="AF51" s="60">
        <v>18019.719430000001</v>
      </c>
      <c r="AG51" s="26"/>
      <c r="AH51" s="76"/>
      <c r="AI51" s="76"/>
      <c r="AJ51" s="76"/>
      <c r="AK51" s="76"/>
      <c r="AL51" s="76"/>
      <c r="AM51" s="76"/>
    </row>
    <row r="52" spans="1:40" ht="15.75" thickBot="1">
      <c r="A52" s="26"/>
      <c r="B52" s="22" t="s">
        <v>126</v>
      </c>
      <c r="C52" s="61">
        <v>3963.0016860000001</v>
      </c>
      <c r="D52" s="61">
        <v>4288.5974619999997</v>
      </c>
      <c r="E52" s="61">
        <v>4674.893419</v>
      </c>
      <c r="F52" s="61">
        <v>5141.4837079999998</v>
      </c>
      <c r="G52" s="61">
        <v>5632.6495750000004</v>
      </c>
      <c r="H52" s="61">
        <v>6054.9613319999999</v>
      </c>
      <c r="I52" s="61">
        <v>6536.3569349999998</v>
      </c>
      <c r="J52" s="61">
        <v>7061.4967580000002</v>
      </c>
      <c r="K52" s="61">
        <v>7595.7062640000004</v>
      </c>
      <c r="L52" s="61">
        <v>8092.157956</v>
      </c>
      <c r="M52" s="61">
        <v>8615.3268719999996</v>
      </c>
      <c r="N52" s="61">
        <v>9125.7405190000009</v>
      </c>
      <c r="O52" s="61">
        <v>9616.1955099999996</v>
      </c>
      <c r="P52" s="61">
        <v>10001.498250000001</v>
      </c>
      <c r="Q52" s="61">
        <v>10364.70433</v>
      </c>
      <c r="R52" s="61">
        <v>10671.178690000001</v>
      </c>
      <c r="S52" s="61">
        <v>10976.418079999999</v>
      </c>
      <c r="T52" s="61">
        <v>11266.118619999999</v>
      </c>
      <c r="U52" s="61">
        <v>11570.052669999999</v>
      </c>
      <c r="V52" s="61">
        <v>11875.83365</v>
      </c>
      <c r="W52" s="61">
        <v>12178.64638</v>
      </c>
      <c r="X52" s="61">
        <v>12489.7546</v>
      </c>
      <c r="Y52" s="61">
        <v>12813.71631</v>
      </c>
      <c r="Z52" s="61">
        <v>13154.00389</v>
      </c>
      <c r="AA52" s="61">
        <v>13499.487779999999</v>
      </c>
      <c r="AB52" s="61">
        <v>13865.35248</v>
      </c>
      <c r="AC52" s="61">
        <v>14234.198109999999</v>
      </c>
      <c r="AD52" s="61">
        <v>14594.861349999999</v>
      </c>
      <c r="AE52" s="61">
        <v>14954.182580000001</v>
      </c>
      <c r="AF52" s="61">
        <v>14954.182580000001</v>
      </c>
      <c r="AG52" s="26"/>
      <c r="AH52" s="76"/>
      <c r="AI52" s="76"/>
      <c r="AJ52" s="76"/>
      <c r="AK52" s="76"/>
      <c r="AL52" s="76"/>
      <c r="AM52" s="76"/>
    </row>
    <row r="53" spans="1:40" ht="15.75" thickBot="1">
      <c r="A53" s="26"/>
      <c r="B53" s="22" t="s">
        <v>192</v>
      </c>
      <c r="C53" s="60">
        <v>1660.3093449999999</v>
      </c>
      <c r="D53" s="60">
        <v>1794.004837</v>
      </c>
      <c r="E53" s="60">
        <v>1949.935185</v>
      </c>
      <c r="F53" s="60">
        <v>2126.6785770000001</v>
      </c>
      <c r="G53" s="60">
        <v>2250.4642050000002</v>
      </c>
      <c r="H53" s="60">
        <v>2364.2888630000002</v>
      </c>
      <c r="I53" s="60">
        <v>2492.9602639999998</v>
      </c>
      <c r="J53" s="60">
        <v>2632.8026770000001</v>
      </c>
      <c r="K53" s="60">
        <v>2777.7828960000002</v>
      </c>
      <c r="L53" s="60">
        <v>2903.5657339999998</v>
      </c>
      <c r="M53" s="60">
        <v>3039.4362259999998</v>
      </c>
      <c r="N53" s="60">
        <v>3173.7489860000001</v>
      </c>
      <c r="O53" s="60">
        <v>3302.0323709999998</v>
      </c>
      <c r="P53" s="60">
        <v>3391.205477</v>
      </c>
      <c r="Q53" s="60">
        <v>3476.4763929999999</v>
      </c>
      <c r="R53" s="60">
        <v>3549.2480959999998</v>
      </c>
      <c r="S53" s="60">
        <v>3623.1715869999998</v>
      </c>
      <c r="T53" s="60">
        <v>3692.8565079999998</v>
      </c>
      <c r="U53" s="60">
        <v>3767.9201910000002</v>
      </c>
      <c r="V53" s="60">
        <v>3844.0049949999998</v>
      </c>
      <c r="W53" s="60">
        <v>3920.3175999999999</v>
      </c>
      <c r="X53" s="60">
        <v>3999.2124090000002</v>
      </c>
      <c r="Y53" s="60">
        <v>4080.511849</v>
      </c>
      <c r="Z53" s="60">
        <v>4167.0053170000001</v>
      </c>
      <c r="AA53" s="60">
        <v>4256.3473999999997</v>
      </c>
      <c r="AB53" s="60">
        <v>4352.8438210000004</v>
      </c>
      <c r="AC53" s="60">
        <v>4452.0263960000002</v>
      </c>
      <c r="AD53" s="60">
        <v>4550.7407389999998</v>
      </c>
      <c r="AE53" s="60">
        <v>4645.9021890000004</v>
      </c>
      <c r="AF53" s="60">
        <v>4645.9021890000004</v>
      </c>
      <c r="AG53" s="26"/>
      <c r="AH53" s="76"/>
      <c r="AI53" s="76"/>
      <c r="AJ53" s="76"/>
      <c r="AK53" s="76"/>
      <c r="AL53" s="76"/>
      <c r="AM53" s="76"/>
    </row>
    <row r="54" spans="1:40" ht="15.75" thickBot="1">
      <c r="A54" s="26"/>
      <c r="B54" s="22" t="s">
        <v>213</v>
      </c>
      <c r="C54" s="61">
        <v>218.06094659999999</v>
      </c>
      <c r="D54" s="61">
        <v>241.7471717</v>
      </c>
      <c r="E54" s="61">
        <v>269.6833752</v>
      </c>
      <c r="F54" s="61">
        <v>303.38230340000001</v>
      </c>
      <c r="G54" s="61">
        <v>335.95531899999997</v>
      </c>
      <c r="H54" s="61">
        <v>366.84159160000002</v>
      </c>
      <c r="I54" s="61">
        <v>400.7844316</v>
      </c>
      <c r="J54" s="61">
        <v>434.9827032</v>
      </c>
      <c r="K54" s="61">
        <v>469.97719640000003</v>
      </c>
      <c r="L54" s="61">
        <v>504.6157101</v>
      </c>
      <c r="M54" s="61">
        <v>539.70484580000004</v>
      </c>
      <c r="N54" s="61">
        <v>574.74672699999996</v>
      </c>
      <c r="O54" s="61">
        <v>608.81924319999996</v>
      </c>
      <c r="P54" s="61">
        <v>635.99353459999998</v>
      </c>
      <c r="Q54" s="61">
        <v>661.82149579999998</v>
      </c>
      <c r="R54" s="61">
        <v>684.3872748</v>
      </c>
      <c r="S54" s="61">
        <v>706.94963700000005</v>
      </c>
      <c r="T54" s="61">
        <v>729.40603080000005</v>
      </c>
      <c r="U54" s="61">
        <v>753.51593119999995</v>
      </c>
      <c r="V54" s="61">
        <v>777.91847740000003</v>
      </c>
      <c r="W54" s="61">
        <v>802.95392179999999</v>
      </c>
      <c r="X54" s="61">
        <v>828.22765830000003</v>
      </c>
      <c r="Y54" s="61">
        <v>854.12516889999995</v>
      </c>
      <c r="Z54" s="61">
        <v>879.11567449999995</v>
      </c>
      <c r="AA54" s="61">
        <v>903.65550589999998</v>
      </c>
      <c r="AB54" s="61">
        <v>927.11644990000002</v>
      </c>
      <c r="AC54" s="61">
        <v>950.07922210000004</v>
      </c>
      <c r="AD54" s="61">
        <v>972.40668159999996</v>
      </c>
      <c r="AE54" s="61">
        <v>993.58881459999998</v>
      </c>
      <c r="AF54" s="61">
        <v>993.58881459999998</v>
      </c>
      <c r="AG54" s="26"/>
      <c r="AH54" s="76"/>
      <c r="AI54" s="76"/>
      <c r="AJ54" s="76"/>
      <c r="AK54" s="76"/>
      <c r="AL54" s="76"/>
      <c r="AM54" s="76"/>
    </row>
    <row r="55" spans="1:40" ht="15.75" thickBot="1">
      <c r="A55" s="26"/>
      <c r="B55" s="22" t="s">
        <v>175</v>
      </c>
      <c r="C55" s="60">
        <v>3353.5293670000001</v>
      </c>
      <c r="D55" s="60">
        <v>3893.5808870000001</v>
      </c>
      <c r="E55" s="60">
        <v>4449.0651719999996</v>
      </c>
      <c r="F55" s="60">
        <v>5018.6841279999999</v>
      </c>
      <c r="G55" s="60">
        <v>5602.16104</v>
      </c>
      <c r="H55" s="60">
        <v>6203.4691519999997</v>
      </c>
      <c r="I55" s="60">
        <v>6814.2063029999999</v>
      </c>
      <c r="J55" s="60">
        <v>7352.2935399999997</v>
      </c>
      <c r="K55" s="60">
        <v>7887.6410459999997</v>
      </c>
      <c r="L55" s="60">
        <v>8369.8820759999999</v>
      </c>
      <c r="M55" s="60">
        <v>8874.3094830000009</v>
      </c>
      <c r="N55" s="60">
        <v>9368.0448990000004</v>
      </c>
      <c r="O55" s="60">
        <v>9839.4587950000005</v>
      </c>
      <c r="P55" s="60">
        <v>10208.42211</v>
      </c>
      <c r="Q55" s="60">
        <v>10550.93057</v>
      </c>
      <c r="R55" s="60">
        <v>10843.5003</v>
      </c>
      <c r="S55" s="60">
        <v>11125.68721</v>
      </c>
      <c r="T55" s="60">
        <v>11392.512549999999</v>
      </c>
      <c r="U55" s="60">
        <v>11679.534110000001</v>
      </c>
      <c r="V55" s="60">
        <v>11967.923650000001</v>
      </c>
      <c r="W55" s="60">
        <v>12266.71816</v>
      </c>
      <c r="X55" s="60">
        <v>12571.16663</v>
      </c>
      <c r="Y55" s="60">
        <v>12892.236790000001</v>
      </c>
      <c r="Z55" s="60">
        <v>13224.500959999999</v>
      </c>
      <c r="AA55" s="60">
        <v>13572.703299999999</v>
      </c>
      <c r="AB55" s="60">
        <v>13935.26842</v>
      </c>
      <c r="AC55" s="60">
        <v>14309.286319999999</v>
      </c>
      <c r="AD55" s="60">
        <v>14676.97767</v>
      </c>
      <c r="AE55" s="60">
        <v>15048.40725</v>
      </c>
      <c r="AF55" s="60">
        <v>15048.40725</v>
      </c>
      <c r="AG55" s="26"/>
      <c r="AH55" s="76"/>
      <c r="AI55" s="76"/>
      <c r="AJ55" s="76"/>
      <c r="AK55" s="76"/>
      <c r="AL55" s="76"/>
      <c r="AM55" s="76"/>
    </row>
    <row r="56" spans="1:40">
      <c r="A56" s="26"/>
      <c r="B56" s="26"/>
      <c r="C56" s="26"/>
      <c r="D56" s="26"/>
      <c r="E56" s="26"/>
      <c r="F56" s="26"/>
      <c r="G56" s="26"/>
      <c r="H56" s="26"/>
      <c r="I56" s="26"/>
      <c r="J56" s="26"/>
      <c r="K56" s="26"/>
      <c r="L56" s="26"/>
      <c r="M56" s="26"/>
      <c r="N56" s="26"/>
      <c r="O56" s="26"/>
      <c r="P56" s="26"/>
      <c r="Q56" s="26"/>
      <c r="R56" s="26"/>
      <c r="S56" s="26"/>
      <c r="T56" s="26"/>
      <c r="U56" s="26"/>
      <c r="V56" s="26"/>
      <c r="W56" s="26"/>
      <c r="X56" s="26"/>
      <c r="Y56" s="26"/>
      <c r="Z56" s="26"/>
      <c r="AA56" s="26"/>
      <c r="AB56" s="26"/>
      <c r="AC56" s="26"/>
      <c r="AD56" s="26"/>
      <c r="AE56" s="26"/>
      <c r="AF56" s="26"/>
      <c r="AG56" s="26"/>
      <c r="AH56" s="76"/>
      <c r="AI56" s="76"/>
      <c r="AJ56" s="76"/>
      <c r="AK56" s="76"/>
      <c r="AL56" s="76"/>
      <c r="AM56" s="76"/>
      <c r="AN56" s="76"/>
    </row>
    <row r="57" spans="1:40">
      <c r="A57" s="26"/>
      <c r="B57" s="26"/>
      <c r="C57" s="26"/>
      <c r="D57" s="26"/>
      <c r="E57" s="26"/>
      <c r="F57" s="26"/>
      <c r="G57" s="26"/>
      <c r="H57" s="26"/>
      <c r="I57" s="26"/>
      <c r="J57" s="26"/>
      <c r="K57" s="26"/>
      <c r="L57" s="26"/>
      <c r="M57" s="26"/>
      <c r="N57" s="26"/>
      <c r="O57" s="26"/>
      <c r="P57" s="26"/>
      <c r="Q57" s="26"/>
      <c r="R57" s="26"/>
      <c r="S57" s="26"/>
      <c r="T57" s="26"/>
      <c r="U57" s="26"/>
      <c r="V57" s="26"/>
      <c r="W57" s="26"/>
      <c r="X57" s="26"/>
      <c r="Y57" s="26"/>
      <c r="Z57" s="26"/>
      <c r="AA57" s="26"/>
      <c r="AB57" s="26"/>
      <c r="AC57" s="26"/>
      <c r="AD57" s="26"/>
      <c r="AE57" s="26"/>
      <c r="AF57" s="26"/>
      <c r="AG57" s="26"/>
      <c r="AH57" s="76"/>
      <c r="AI57" s="76"/>
      <c r="AJ57" s="76"/>
      <c r="AK57" s="76"/>
      <c r="AL57" s="76"/>
      <c r="AM57" s="76"/>
      <c r="AN57" s="76"/>
    </row>
    <row r="58" spans="1:40">
      <c r="A58" s="26"/>
      <c r="B58" s="26"/>
      <c r="C58" s="26"/>
      <c r="D58" s="26"/>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row>
  </sheetData>
  <mergeCells count="1">
    <mergeCell ref="B14:E14"/>
  </mergeCells>
  <hyperlinks>
    <hyperlink ref="B1" location="'Assumptions Summary'!A1" display="Go to Assumptions Summary"/>
  </hyperlinks>
  <pageMargins left="0.7" right="0.7" top="0.75" bottom="0.75" header="0.3" footer="0.3"/>
  <pageSetup paperSize="9" scale="37"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9" tint="0.79998168889431442"/>
  </sheetPr>
  <dimension ref="A1:AK56"/>
  <sheetViews>
    <sheetView zoomScale="85" zoomScaleNormal="85" workbookViewId="0"/>
  </sheetViews>
  <sheetFormatPr defaultColWidth="10.28515625" defaultRowHeight="12.75"/>
  <cols>
    <col min="1" max="1" width="4.140625" style="27" customWidth="1"/>
    <col min="2" max="23" width="12.7109375" style="27" customWidth="1"/>
    <col min="24" max="25" width="13.28515625" style="27" customWidth="1"/>
    <col min="26" max="32" width="13.140625" style="27" customWidth="1"/>
    <col min="33" max="16384" width="10.28515625" style="27"/>
  </cols>
  <sheetData>
    <row r="1" spans="1:32" ht="15">
      <c r="A1" s="55"/>
      <c r="B1" s="17" t="s">
        <v>59</v>
      </c>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row>
    <row r="2" spans="1:32" ht="20.25" thickBot="1">
      <c r="A2" s="26"/>
      <c r="B2" s="44" t="s">
        <v>1545</v>
      </c>
      <c r="C2" s="44"/>
      <c r="D2" s="44"/>
      <c r="E2" s="44"/>
      <c r="F2" s="44"/>
      <c r="G2" s="44"/>
      <c r="H2" s="44"/>
      <c r="I2" s="44"/>
      <c r="J2" s="26"/>
      <c r="K2" s="26"/>
      <c r="L2" s="26"/>
      <c r="M2" s="26"/>
      <c r="N2" s="26"/>
      <c r="O2" s="26"/>
      <c r="P2" s="56"/>
      <c r="Q2" s="57"/>
      <c r="R2" s="26"/>
      <c r="S2" s="26"/>
      <c r="T2" s="26"/>
      <c r="U2" s="26"/>
      <c r="V2" s="26"/>
      <c r="W2" s="26"/>
      <c r="X2" s="26"/>
      <c r="Y2" s="26"/>
      <c r="Z2" s="26"/>
      <c r="AA2" s="26"/>
      <c r="AB2" s="26"/>
      <c r="AC2" s="26"/>
      <c r="AD2" s="26"/>
      <c r="AE2" s="26"/>
      <c r="AF2" s="26"/>
    </row>
    <row r="3" spans="1:32" ht="16.5" thickTop="1">
      <c r="A3" s="26"/>
      <c r="B3" s="329"/>
      <c r="C3" s="315"/>
      <c r="D3" s="315"/>
      <c r="E3" s="315"/>
      <c r="F3" s="315"/>
      <c r="G3" s="315"/>
      <c r="H3" s="315"/>
      <c r="I3" s="315"/>
      <c r="J3" s="315"/>
      <c r="K3" s="315"/>
      <c r="L3" s="315"/>
      <c r="M3" s="315"/>
      <c r="N3" s="26"/>
      <c r="O3" s="26"/>
      <c r="P3" s="56"/>
      <c r="Q3" s="57"/>
      <c r="R3" s="26"/>
      <c r="S3" s="26"/>
      <c r="T3" s="26"/>
      <c r="U3" s="26"/>
      <c r="V3" s="26"/>
      <c r="W3" s="26"/>
      <c r="X3" s="26"/>
      <c r="Y3" s="26"/>
      <c r="Z3" s="26"/>
      <c r="AA3" s="26"/>
      <c r="AB3" s="26"/>
      <c r="AC3" s="26"/>
      <c r="AD3" s="26"/>
      <c r="AE3" s="26"/>
      <c r="AF3" s="26"/>
    </row>
    <row r="4" spans="1:32" ht="15.75">
      <c r="A4" s="26"/>
      <c r="B4" s="398" t="str">
        <f>'Assumptions Summary'!$E$5&amp;": "&amp;'Assumptions Summary'!$D$14</f>
        <v>Key deviations from Primary Source: AEMO Draft 2021-22 Input and Assumptions Workbook</v>
      </c>
      <c r="C4" s="395"/>
      <c r="D4" s="395"/>
      <c r="E4" s="395"/>
      <c r="F4" s="395"/>
      <c r="G4" s="395"/>
      <c r="H4" s="395"/>
      <c r="I4" s="395"/>
      <c r="J4" s="395"/>
      <c r="K4" s="395"/>
      <c r="L4" s="395"/>
      <c r="M4" s="395"/>
      <c r="N4" s="26"/>
      <c r="O4" s="26"/>
      <c r="P4" s="56"/>
      <c r="Q4" s="57"/>
      <c r="R4" s="26"/>
      <c r="S4" s="26"/>
      <c r="T4" s="26"/>
      <c r="U4" s="26"/>
      <c r="V4" s="26"/>
      <c r="W4" s="26"/>
      <c r="X4" s="26"/>
      <c r="Y4" s="26"/>
      <c r="Z4" s="26"/>
      <c r="AA4" s="26"/>
      <c r="AB4" s="26"/>
      <c r="AC4" s="26"/>
      <c r="AD4" s="26"/>
      <c r="AE4" s="26"/>
      <c r="AF4" s="26"/>
    </row>
    <row r="5" spans="1:32" ht="15.75">
      <c r="A5" s="26"/>
      <c r="B5" s="399" t="str">
        <f>'Assumptions Summary'!E14</f>
        <v>Nil</v>
      </c>
      <c r="C5" s="395"/>
      <c r="D5" s="395"/>
      <c r="E5" s="395"/>
      <c r="F5" s="395"/>
      <c r="G5" s="395"/>
      <c r="H5" s="395"/>
      <c r="I5" s="395"/>
      <c r="J5" s="395"/>
      <c r="K5" s="395"/>
      <c r="L5" s="395"/>
      <c r="M5" s="395"/>
      <c r="N5" s="26"/>
      <c r="O5" s="26"/>
      <c r="P5" s="56"/>
      <c r="Q5" s="57"/>
      <c r="R5" s="26"/>
      <c r="S5" s="26"/>
      <c r="T5" s="26"/>
      <c r="U5" s="26"/>
      <c r="V5" s="26"/>
      <c r="W5" s="26"/>
      <c r="X5" s="26"/>
      <c r="Y5" s="26"/>
      <c r="Z5" s="26"/>
      <c r="AA5" s="26"/>
      <c r="AB5" s="26"/>
      <c r="AC5" s="26"/>
      <c r="AD5" s="26"/>
      <c r="AE5" s="26"/>
      <c r="AF5" s="26"/>
    </row>
    <row r="6" spans="1:32" ht="15.75">
      <c r="A6" s="26"/>
      <c r="B6" s="329"/>
      <c r="C6" s="395"/>
      <c r="D6" s="395"/>
      <c r="E6" s="395"/>
      <c r="F6" s="395"/>
      <c r="G6" s="395"/>
      <c r="H6" s="395"/>
      <c r="I6" s="395"/>
      <c r="J6" s="395"/>
      <c r="K6" s="395"/>
      <c r="L6" s="395"/>
      <c r="M6" s="395"/>
      <c r="N6" s="26"/>
      <c r="O6" s="26"/>
      <c r="P6" s="56"/>
      <c r="Q6" s="57"/>
      <c r="R6" s="26"/>
      <c r="S6" s="26"/>
      <c r="T6" s="26"/>
      <c r="U6" s="26"/>
      <c r="V6" s="26"/>
      <c r="W6" s="26"/>
      <c r="X6" s="26"/>
      <c r="Y6" s="26"/>
      <c r="Z6" s="26"/>
      <c r="AA6" s="26"/>
      <c r="AB6" s="26"/>
      <c r="AC6" s="26"/>
      <c r="AD6" s="26"/>
      <c r="AE6" s="26"/>
      <c r="AF6" s="26"/>
    </row>
    <row r="7" spans="1:32" ht="15.75">
      <c r="A7" s="26"/>
      <c r="B7" s="10" t="s">
        <v>1268</v>
      </c>
      <c r="C7" s="26"/>
      <c r="D7" s="26"/>
      <c r="E7" s="26"/>
      <c r="F7" s="26"/>
      <c r="G7" s="26"/>
      <c r="H7" s="26"/>
      <c r="I7" s="26"/>
      <c r="J7" s="26"/>
      <c r="K7" s="26"/>
      <c r="L7" s="26"/>
      <c r="M7" s="26"/>
      <c r="N7" s="26"/>
      <c r="O7" s="26"/>
      <c r="P7" s="26"/>
      <c r="Q7" s="58"/>
      <c r="R7" s="26"/>
      <c r="S7" s="26"/>
      <c r="T7" s="26"/>
      <c r="U7" s="26"/>
      <c r="V7" s="26"/>
      <c r="W7" s="26"/>
      <c r="X7" s="26"/>
      <c r="Y7" s="26"/>
      <c r="Z7" s="26"/>
      <c r="AA7" s="26"/>
      <c r="AB7" s="26"/>
      <c r="AC7" s="26"/>
      <c r="AD7" s="26"/>
      <c r="AE7" s="26"/>
      <c r="AF7" s="26"/>
    </row>
    <row r="8" spans="1:32">
      <c r="A8" s="26"/>
      <c r="B8" s="26"/>
      <c r="C8" s="26"/>
      <c r="D8" s="26"/>
      <c r="E8" s="26"/>
      <c r="F8" s="26"/>
      <c r="G8" s="26"/>
      <c r="H8" s="26"/>
      <c r="I8" s="26"/>
      <c r="J8" s="26"/>
      <c r="K8" s="26"/>
      <c r="L8" s="26"/>
      <c r="M8" s="26"/>
      <c r="N8" s="26"/>
      <c r="O8" s="26"/>
      <c r="P8" s="26"/>
      <c r="Q8" s="26"/>
      <c r="R8" s="26"/>
      <c r="S8" s="26"/>
      <c r="T8" s="26"/>
      <c r="U8" s="26"/>
      <c r="V8" s="26"/>
      <c r="W8" s="26"/>
      <c r="X8" s="26"/>
      <c r="Y8" s="26"/>
      <c r="Z8" s="26"/>
      <c r="AA8" s="26"/>
      <c r="AB8" s="26"/>
      <c r="AC8" s="26"/>
      <c r="AD8" s="26"/>
      <c r="AE8" s="26"/>
      <c r="AF8" s="26"/>
    </row>
    <row r="9" spans="1:32" ht="15.75" thickBot="1">
      <c r="A9" s="26"/>
      <c r="B9" s="59" t="s">
        <v>287</v>
      </c>
      <c r="C9" s="59"/>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row>
    <row r="10" spans="1:32" ht="33.75" customHeight="1" thickBot="1">
      <c r="A10" s="26"/>
      <c r="B10" s="4"/>
      <c r="C10" s="3" t="s">
        <v>61</v>
      </c>
      <c r="D10" s="3" t="s">
        <v>288</v>
      </c>
      <c r="E10" s="359" t="s">
        <v>285</v>
      </c>
      <c r="F10" s="359" t="s">
        <v>64</v>
      </c>
      <c r="G10" s="363" t="s">
        <v>65</v>
      </c>
      <c r="H10" s="26"/>
      <c r="I10" s="26"/>
      <c r="J10" s="26"/>
      <c r="K10" s="26"/>
      <c r="L10" s="26"/>
      <c r="M10" s="26"/>
      <c r="N10" s="26"/>
      <c r="O10" s="26"/>
      <c r="P10" s="26"/>
      <c r="Q10" s="26"/>
      <c r="R10" s="26"/>
      <c r="S10" s="26"/>
      <c r="T10" s="26"/>
      <c r="U10" s="26"/>
      <c r="V10" s="26"/>
      <c r="W10" s="26"/>
      <c r="X10" s="26"/>
      <c r="Y10" s="26"/>
      <c r="Z10" s="26"/>
      <c r="AA10" s="26"/>
      <c r="AB10" s="26"/>
      <c r="AC10" s="26"/>
      <c r="AD10" s="26"/>
      <c r="AE10" s="26"/>
      <c r="AF10" s="26"/>
    </row>
    <row r="11" spans="1:32" ht="51.75" customHeight="1" thickBot="1">
      <c r="A11" s="26"/>
      <c r="B11" s="72" t="s">
        <v>289</v>
      </c>
      <c r="C11" s="73" t="s">
        <v>292</v>
      </c>
      <c r="D11" s="73" t="s">
        <v>293</v>
      </c>
      <c r="E11" s="360" t="s">
        <v>294</v>
      </c>
      <c r="F11" s="361" t="s">
        <v>295</v>
      </c>
      <c r="G11" s="378" t="s">
        <v>296</v>
      </c>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row>
    <row r="12" spans="1:32">
      <c r="A12" s="26"/>
      <c r="B12" s="45"/>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row>
    <row r="13" spans="1:32">
      <c r="A13" s="26"/>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row>
    <row r="14" spans="1:32" ht="20.25" thickBot="1">
      <c r="A14" s="26"/>
      <c r="B14" s="444" t="s">
        <v>301</v>
      </c>
      <c r="C14" s="444"/>
      <c r="D14" s="444"/>
      <c r="E14" s="444"/>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row>
    <row r="15" spans="1:32" ht="13.5" thickTop="1">
      <c r="A15" s="26"/>
      <c r="B15" s="10" t="s">
        <v>302</v>
      </c>
      <c r="C15" s="26"/>
      <c r="D15" s="26"/>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row>
    <row r="16" spans="1:32">
      <c r="A16" s="26"/>
      <c r="B16" s="45"/>
      <c r="C16" s="26"/>
      <c r="D16" s="26"/>
      <c r="E16" s="26"/>
      <c r="F16" s="26"/>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row>
    <row r="17" spans="1:32" ht="15.75" thickBot="1">
      <c r="A17" s="26"/>
      <c r="B17" s="59" t="s">
        <v>61</v>
      </c>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row>
    <row r="18" spans="1:32" ht="33" customHeight="1" thickBot="1">
      <c r="A18" s="26"/>
      <c r="B18" s="3"/>
      <c r="C18" s="363" t="s">
        <v>221</v>
      </c>
      <c r="D18" s="363" t="s">
        <v>222</v>
      </c>
      <c r="E18" s="363" t="s">
        <v>223</v>
      </c>
      <c r="F18" s="363" t="s">
        <v>224</v>
      </c>
      <c r="G18" s="363" t="s">
        <v>225</v>
      </c>
      <c r="H18" s="363" t="s">
        <v>226</v>
      </c>
      <c r="I18" s="363" t="s">
        <v>227</v>
      </c>
      <c r="J18" s="363" t="s">
        <v>228</v>
      </c>
      <c r="K18" s="363" t="s">
        <v>229</v>
      </c>
      <c r="L18" s="363" t="s">
        <v>262</v>
      </c>
      <c r="M18" s="363" t="s">
        <v>263</v>
      </c>
      <c r="N18" s="363" t="s">
        <v>264</v>
      </c>
      <c r="O18" s="363" t="s">
        <v>265</v>
      </c>
      <c r="P18" s="363" t="s">
        <v>266</v>
      </c>
      <c r="Q18" s="363" t="s">
        <v>267</v>
      </c>
      <c r="R18" s="363" t="s">
        <v>268</v>
      </c>
      <c r="S18" s="363" t="s">
        <v>269</v>
      </c>
      <c r="T18" s="363" t="s">
        <v>270</v>
      </c>
      <c r="U18" s="363" t="s">
        <v>271</v>
      </c>
      <c r="V18" s="363" t="s">
        <v>272</v>
      </c>
      <c r="W18" s="363" t="s">
        <v>273</v>
      </c>
      <c r="X18" s="363" t="s">
        <v>274</v>
      </c>
      <c r="Y18" s="363" t="s">
        <v>275</v>
      </c>
      <c r="Z18" s="363" t="s">
        <v>276</v>
      </c>
      <c r="AA18" s="363" t="s">
        <v>277</v>
      </c>
      <c r="AB18" s="363" t="s">
        <v>278</v>
      </c>
      <c r="AC18" s="363" t="s">
        <v>279</v>
      </c>
      <c r="AD18" s="363" t="s">
        <v>280</v>
      </c>
      <c r="AE18" s="363" t="s">
        <v>281</v>
      </c>
      <c r="AF18" s="26"/>
    </row>
    <row r="19" spans="1:32" ht="15.75" thickBot="1">
      <c r="A19" s="26"/>
      <c r="B19" s="22" t="s">
        <v>151</v>
      </c>
      <c r="C19" s="60">
        <v>239.22721999999999</v>
      </c>
      <c r="D19" s="60">
        <v>258.06997999999999</v>
      </c>
      <c r="E19" s="60">
        <v>265.41221000000002</v>
      </c>
      <c r="F19" s="60">
        <v>269.85032000000001</v>
      </c>
      <c r="G19" s="60">
        <v>277.82652999999999</v>
      </c>
      <c r="H19" s="60">
        <v>295.78048999999999</v>
      </c>
      <c r="I19" s="60">
        <v>331.19492000000002</v>
      </c>
      <c r="J19" s="60">
        <v>360.61520000000002</v>
      </c>
      <c r="K19" s="60">
        <v>381.32375999999999</v>
      </c>
      <c r="L19" s="60">
        <v>398.24275</v>
      </c>
      <c r="M19" s="60">
        <v>432.63256000000001</v>
      </c>
      <c r="N19" s="60">
        <v>461.03845999999999</v>
      </c>
      <c r="O19" s="60">
        <v>483.39474999999999</v>
      </c>
      <c r="P19" s="60">
        <v>501.04937999999999</v>
      </c>
      <c r="Q19" s="60">
        <v>537.16746000000001</v>
      </c>
      <c r="R19" s="60">
        <v>572.69435999999996</v>
      </c>
      <c r="S19" s="60">
        <v>597.34409000000005</v>
      </c>
      <c r="T19" s="60">
        <v>617.26922999999999</v>
      </c>
      <c r="U19" s="60">
        <v>659.04511000000002</v>
      </c>
      <c r="V19" s="60">
        <v>693.35323000000005</v>
      </c>
      <c r="W19" s="60">
        <v>714.64440999999999</v>
      </c>
      <c r="X19" s="60">
        <v>731.64020000000005</v>
      </c>
      <c r="Y19" s="60">
        <v>766.10603000000003</v>
      </c>
      <c r="Z19" s="60">
        <v>791.17719999999997</v>
      </c>
      <c r="AA19" s="60">
        <v>807.58014000000003</v>
      </c>
      <c r="AB19" s="60">
        <v>820.23657000000003</v>
      </c>
      <c r="AC19" s="60">
        <v>850.40643</v>
      </c>
      <c r="AD19" s="60">
        <v>874.63459999999998</v>
      </c>
      <c r="AE19" s="60">
        <v>890.20295999999996</v>
      </c>
      <c r="AF19" s="26"/>
    </row>
    <row r="20" spans="1:32" ht="15.75" thickBot="1">
      <c r="A20" s="26"/>
      <c r="B20" s="22" t="s">
        <v>126</v>
      </c>
      <c r="C20" s="61">
        <v>258.06585000000001</v>
      </c>
      <c r="D20" s="61">
        <v>293.36813999999998</v>
      </c>
      <c r="E20" s="61">
        <v>302.32747000000001</v>
      </c>
      <c r="F20" s="61">
        <v>308.47122000000002</v>
      </c>
      <c r="G20" s="61">
        <v>306.84114</v>
      </c>
      <c r="H20" s="61">
        <v>312.28422999999998</v>
      </c>
      <c r="I20" s="61">
        <v>321.81655000000001</v>
      </c>
      <c r="J20" s="61">
        <v>318.23399999999998</v>
      </c>
      <c r="K20" s="61">
        <v>315.70756999999998</v>
      </c>
      <c r="L20" s="61">
        <v>331.32211999999998</v>
      </c>
      <c r="M20" s="61">
        <v>352.78052000000002</v>
      </c>
      <c r="N20" s="61">
        <v>370.02433000000002</v>
      </c>
      <c r="O20" s="61">
        <v>391.09571</v>
      </c>
      <c r="P20" s="61">
        <v>405.95638000000002</v>
      </c>
      <c r="Q20" s="61">
        <v>426.66843999999998</v>
      </c>
      <c r="R20" s="61">
        <v>443.17338000000001</v>
      </c>
      <c r="S20" s="61">
        <v>463.51326</v>
      </c>
      <c r="T20" s="61">
        <v>477.64974999999998</v>
      </c>
      <c r="U20" s="61">
        <v>497.64488</v>
      </c>
      <c r="V20" s="61">
        <v>513.44005000000004</v>
      </c>
      <c r="W20" s="61">
        <v>533.07727999999997</v>
      </c>
      <c r="X20" s="61">
        <v>546.51811999999995</v>
      </c>
      <c r="Y20" s="61">
        <v>565.82456999999999</v>
      </c>
      <c r="Z20" s="61">
        <v>580.93794000000003</v>
      </c>
      <c r="AA20" s="61">
        <v>599.90018999999995</v>
      </c>
      <c r="AB20" s="61">
        <v>612.67281000000003</v>
      </c>
      <c r="AC20" s="61">
        <v>631.31769999999995</v>
      </c>
      <c r="AD20" s="61">
        <v>645.77615000000003</v>
      </c>
      <c r="AE20" s="61">
        <v>664.09001000000001</v>
      </c>
      <c r="AF20" s="26"/>
    </row>
    <row r="21" spans="1:32" ht="15.75" thickBot="1">
      <c r="A21" s="26"/>
      <c r="B21" s="22" t="s">
        <v>192</v>
      </c>
      <c r="C21" s="60">
        <v>215.38973999999999</v>
      </c>
      <c r="D21" s="60">
        <v>251.09242</v>
      </c>
      <c r="E21" s="60">
        <v>266.89879000000002</v>
      </c>
      <c r="F21" s="60">
        <v>266.89879000000002</v>
      </c>
      <c r="G21" s="60">
        <v>269.50186000000002</v>
      </c>
      <c r="H21" s="60">
        <v>272.45841000000001</v>
      </c>
      <c r="I21" s="60">
        <v>277.38538999999997</v>
      </c>
      <c r="J21" s="60">
        <v>299.90309999999999</v>
      </c>
      <c r="K21" s="60">
        <v>310.55563999999998</v>
      </c>
      <c r="L21" s="60">
        <v>319.10165000000001</v>
      </c>
      <c r="M21" s="60">
        <v>329.56220000000002</v>
      </c>
      <c r="N21" s="60">
        <v>351.55815000000001</v>
      </c>
      <c r="O21" s="60">
        <v>361.69412999999997</v>
      </c>
      <c r="P21" s="60">
        <v>369.72876000000002</v>
      </c>
      <c r="Q21" s="60">
        <v>379.68304000000001</v>
      </c>
      <c r="R21" s="60">
        <v>401.17777999999998</v>
      </c>
      <c r="S21" s="60">
        <v>410.81756999999999</v>
      </c>
      <c r="T21" s="60">
        <v>418.36095999999998</v>
      </c>
      <c r="U21" s="60">
        <v>427.82891999999998</v>
      </c>
      <c r="V21" s="60">
        <v>448.84219999999999</v>
      </c>
      <c r="W21" s="60">
        <v>458.00533999999999</v>
      </c>
      <c r="X21" s="60">
        <v>465.07686000000001</v>
      </c>
      <c r="Y21" s="60">
        <v>474.07765999999998</v>
      </c>
      <c r="Z21" s="60">
        <v>494.62844999999999</v>
      </c>
      <c r="AA21" s="60">
        <v>503.33373</v>
      </c>
      <c r="AB21" s="60">
        <v>509.95195999999999</v>
      </c>
      <c r="AC21" s="60">
        <v>518.50400999999999</v>
      </c>
      <c r="AD21" s="60">
        <v>538.61054000000001</v>
      </c>
      <c r="AE21" s="60">
        <v>546.87599999999998</v>
      </c>
      <c r="AF21" s="26"/>
    </row>
    <row r="22" spans="1:32" ht="15.75" thickBot="1">
      <c r="A22" s="26"/>
      <c r="B22" s="22" t="s">
        <v>213</v>
      </c>
      <c r="C22" s="61">
        <v>6.6161599999999998</v>
      </c>
      <c r="D22" s="61">
        <v>8.6973099999999999</v>
      </c>
      <c r="E22" s="61">
        <v>9.7655999999999992</v>
      </c>
      <c r="F22" s="61">
        <v>11.64326</v>
      </c>
      <c r="G22" s="61">
        <v>11.554349999999999</v>
      </c>
      <c r="H22" s="61">
        <v>12.910629999999999</v>
      </c>
      <c r="I22" s="61">
        <v>13.03271</v>
      </c>
      <c r="J22" s="61">
        <v>12.90625</v>
      </c>
      <c r="K22" s="61">
        <v>12.754899999999999</v>
      </c>
      <c r="L22" s="61">
        <v>12.837859999999999</v>
      </c>
      <c r="M22" s="61">
        <v>13.06832</v>
      </c>
      <c r="N22" s="61">
        <v>15.29649</v>
      </c>
      <c r="O22" s="61">
        <v>15.29649</v>
      </c>
      <c r="P22" s="61">
        <v>15.32887</v>
      </c>
      <c r="Q22" s="61">
        <v>15.53443</v>
      </c>
      <c r="R22" s="61">
        <v>17.737929999999999</v>
      </c>
      <c r="S22" s="61">
        <v>17.737929999999999</v>
      </c>
      <c r="T22" s="61">
        <v>17.721720000000001</v>
      </c>
      <c r="U22" s="61">
        <v>17.90335</v>
      </c>
      <c r="V22" s="61">
        <v>20.083169999999999</v>
      </c>
      <c r="W22" s="61">
        <v>20.083169999999999</v>
      </c>
      <c r="X22" s="61">
        <v>20.020289999999999</v>
      </c>
      <c r="Y22" s="61">
        <v>20.178930000000001</v>
      </c>
      <c r="Z22" s="61">
        <v>22.335989999999999</v>
      </c>
      <c r="AA22" s="61">
        <v>22.335989999999999</v>
      </c>
      <c r="AB22" s="61">
        <v>22.228290000000001</v>
      </c>
      <c r="AC22" s="61">
        <v>22.364850000000001</v>
      </c>
      <c r="AD22" s="61">
        <v>24.500050000000002</v>
      </c>
      <c r="AE22" s="61">
        <v>24.500050000000002</v>
      </c>
      <c r="AF22" s="26"/>
    </row>
    <row r="23" spans="1:32" ht="15.75" thickBot="1">
      <c r="A23" s="26"/>
      <c r="B23" s="22" t="s">
        <v>175</v>
      </c>
      <c r="C23" s="60">
        <v>242.19433000000001</v>
      </c>
      <c r="D23" s="60">
        <v>281.74063999999998</v>
      </c>
      <c r="E23" s="60">
        <v>299.26031999999998</v>
      </c>
      <c r="F23" s="60">
        <v>304.89839000000001</v>
      </c>
      <c r="G23" s="60">
        <v>312.48007999999999</v>
      </c>
      <c r="H23" s="60">
        <v>317.98595999999998</v>
      </c>
      <c r="I23" s="60">
        <v>345.07677000000001</v>
      </c>
      <c r="J23" s="60">
        <v>350.25668000000002</v>
      </c>
      <c r="K23" s="60">
        <v>377.02479</v>
      </c>
      <c r="L23" s="60">
        <v>381.88522</v>
      </c>
      <c r="M23" s="60">
        <v>408.33704</v>
      </c>
      <c r="N23" s="60">
        <v>414.95560999999998</v>
      </c>
      <c r="O23" s="60">
        <v>443.64798000000002</v>
      </c>
      <c r="P23" s="60">
        <v>449.91343000000001</v>
      </c>
      <c r="Q23" s="60">
        <v>483.16622999999998</v>
      </c>
      <c r="R23" s="60">
        <v>489.03649999999999</v>
      </c>
      <c r="S23" s="60">
        <v>521.89806999999996</v>
      </c>
      <c r="T23" s="60">
        <v>527.38102000000003</v>
      </c>
      <c r="U23" s="60">
        <v>559.85914000000002</v>
      </c>
      <c r="V23" s="60">
        <v>564.96248000000003</v>
      </c>
      <c r="W23" s="60">
        <v>597.06479000000002</v>
      </c>
      <c r="X23" s="60">
        <v>601.79607999999996</v>
      </c>
      <c r="Y23" s="60">
        <v>633.53004999999996</v>
      </c>
      <c r="Z23" s="60">
        <v>637.89667999999995</v>
      </c>
      <c r="AA23" s="60">
        <v>666.69839000000002</v>
      </c>
      <c r="AB23" s="60">
        <v>668.66207999999995</v>
      </c>
      <c r="AC23" s="60">
        <v>692.24613999999997</v>
      </c>
      <c r="AD23" s="60">
        <v>693.95434999999998</v>
      </c>
      <c r="AE23" s="60">
        <v>717.28548000000001</v>
      </c>
      <c r="AF23" s="26"/>
    </row>
    <row r="24" spans="1:32">
      <c r="A24" s="26"/>
      <c r="B24" s="26"/>
      <c r="C24" s="74" t="s">
        <v>299</v>
      </c>
      <c r="D24" s="74" t="s">
        <v>299</v>
      </c>
      <c r="E24" s="74" t="s">
        <v>299</v>
      </c>
      <c r="F24" s="74" t="s">
        <v>299</v>
      </c>
      <c r="G24" s="74" t="s">
        <v>299</v>
      </c>
      <c r="H24" s="74" t="s">
        <v>299</v>
      </c>
      <c r="I24" s="74" t="s">
        <v>299</v>
      </c>
      <c r="J24" s="74" t="s">
        <v>299</v>
      </c>
      <c r="K24" s="74" t="s">
        <v>299</v>
      </c>
      <c r="L24" s="74" t="s">
        <v>299</v>
      </c>
      <c r="M24" s="74" t="s">
        <v>299</v>
      </c>
      <c r="N24" s="74" t="s">
        <v>299</v>
      </c>
      <c r="O24" s="74" t="s">
        <v>299</v>
      </c>
      <c r="P24" s="74" t="s">
        <v>299</v>
      </c>
      <c r="Q24" s="74" t="s">
        <v>299</v>
      </c>
      <c r="R24" s="74" t="s">
        <v>299</v>
      </c>
      <c r="S24" s="74" t="s">
        <v>299</v>
      </c>
      <c r="T24" s="74" t="s">
        <v>299</v>
      </c>
      <c r="U24" s="74" t="s">
        <v>299</v>
      </c>
      <c r="V24" s="74" t="s">
        <v>299</v>
      </c>
      <c r="W24" s="74" t="s">
        <v>299</v>
      </c>
      <c r="X24" s="74" t="s">
        <v>299</v>
      </c>
      <c r="Y24" s="74" t="s">
        <v>299</v>
      </c>
      <c r="Z24" s="74" t="s">
        <v>299</v>
      </c>
      <c r="AA24" s="74" t="s">
        <v>299</v>
      </c>
      <c r="AB24" s="74" t="s">
        <v>299</v>
      </c>
      <c r="AC24" s="74" t="s">
        <v>299</v>
      </c>
      <c r="AD24" s="74" t="s">
        <v>299</v>
      </c>
      <c r="AE24" s="74" t="s">
        <v>299</v>
      </c>
      <c r="AF24" s="26"/>
    </row>
    <row r="25" spans="1:32" ht="15.75" thickBot="1">
      <c r="A25" s="26"/>
      <c r="B25" s="59" t="s">
        <v>62</v>
      </c>
      <c r="C25" s="26"/>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row>
    <row r="26" spans="1:32" ht="33" customHeight="1" thickBot="1">
      <c r="A26" s="26"/>
      <c r="B26" s="3"/>
      <c r="C26" s="363" t="s">
        <v>221</v>
      </c>
      <c r="D26" s="363" t="s">
        <v>222</v>
      </c>
      <c r="E26" s="363" t="s">
        <v>223</v>
      </c>
      <c r="F26" s="363" t="s">
        <v>224</v>
      </c>
      <c r="G26" s="363" t="s">
        <v>225</v>
      </c>
      <c r="H26" s="363" t="s">
        <v>226</v>
      </c>
      <c r="I26" s="363" t="s">
        <v>227</v>
      </c>
      <c r="J26" s="363" t="s">
        <v>228</v>
      </c>
      <c r="K26" s="363" t="s">
        <v>229</v>
      </c>
      <c r="L26" s="363" t="s">
        <v>262</v>
      </c>
      <c r="M26" s="363" t="s">
        <v>263</v>
      </c>
      <c r="N26" s="363" t="s">
        <v>264</v>
      </c>
      <c r="O26" s="363" t="s">
        <v>265</v>
      </c>
      <c r="P26" s="363" t="s">
        <v>266</v>
      </c>
      <c r="Q26" s="363" t="s">
        <v>267</v>
      </c>
      <c r="R26" s="363" t="s">
        <v>268</v>
      </c>
      <c r="S26" s="363" t="s">
        <v>269</v>
      </c>
      <c r="T26" s="363" t="s">
        <v>270</v>
      </c>
      <c r="U26" s="363" t="s">
        <v>271</v>
      </c>
      <c r="V26" s="363" t="s">
        <v>272</v>
      </c>
      <c r="W26" s="363" t="s">
        <v>273</v>
      </c>
      <c r="X26" s="363" t="s">
        <v>274</v>
      </c>
      <c r="Y26" s="363" t="s">
        <v>275</v>
      </c>
      <c r="Z26" s="363" t="s">
        <v>276</v>
      </c>
      <c r="AA26" s="363" t="s">
        <v>277</v>
      </c>
      <c r="AB26" s="363" t="s">
        <v>278</v>
      </c>
      <c r="AC26" s="363" t="s">
        <v>279</v>
      </c>
      <c r="AD26" s="363" t="s">
        <v>280</v>
      </c>
      <c r="AE26" s="363" t="s">
        <v>281</v>
      </c>
      <c r="AF26" s="26"/>
    </row>
    <row r="27" spans="1:32" ht="15.75" thickBot="1">
      <c r="A27" s="26"/>
      <c r="B27" s="22" t="s">
        <v>151</v>
      </c>
      <c r="C27" s="60">
        <v>315.79201999999998</v>
      </c>
      <c r="D27" s="60">
        <v>341.55126000000001</v>
      </c>
      <c r="E27" s="60">
        <v>359.12403999999998</v>
      </c>
      <c r="F27" s="60">
        <v>389.63488999999998</v>
      </c>
      <c r="G27" s="60">
        <v>418.95287999999999</v>
      </c>
      <c r="H27" s="60">
        <v>462.52539999999999</v>
      </c>
      <c r="I27" s="60">
        <v>521.47144000000003</v>
      </c>
      <c r="J27" s="60">
        <v>563.06650999999999</v>
      </c>
      <c r="K27" s="60">
        <v>605.44780000000003</v>
      </c>
      <c r="L27" s="60">
        <v>641.04777000000001</v>
      </c>
      <c r="M27" s="60">
        <v>710.89724999999999</v>
      </c>
      <c r="N27" s="60">
        <v>785.82678999999996</v>
      </c>
      <c r="O27" s="60">
        <v>825.87989000000005</v>
      </c>
      <c r="P27" s="60">
        <v>855.90021999999999</v>
      </c>
      <c r="Q27" s="60">
        <v>913.48398999999995</v>
      </c>
      <c r="R27" s="60">
        <v>950.29810999999995</v>
      </c>
      <c r="S27" s="60">
        <v>1042.02712</v>
      </c>
      <c r="T27" s="60">
        <v>1074.02376</v>
      </c>
      <c r="U27" s="60">
        <v>1120.3658700000001</v>
      </c>
      <c r="V27" s="60">
        <v>1180.1760999999999</v>
      </c>
      <c r="W27" s="60">
        <v>1213.30567</v>
      </c>
      <c r="X27" s="60">
        <v>1258.5207399999999</v>
      </c>
      <c r="Y27" s="60">
        <v>1314.42446</v>
      </c>
      <c r="Z27" s="60">
        <v>1366.3592900000001</v>
      </c>
      <c r="AA27" s="60">
        <v>1416.29645</v>
      </c>
      <c r="AB27" s="60">
        <v>1463.61997</v>
      </c>
      <c r="AC27" s="60">
        <v>1521.61932</v>
      </c>
      <c r="AD27" s="60">
        <v>1575.63678</v>
      </c>
      <c r="AE27" s="60">
        <v>1623.97507</v>
      </c>
      <c r="AF27" s="26"/>
    </row>
    <row r="28" spans="1:32" ht="15.75" thickBot="1">
      <c r="A28" s="26"/>
      <c r="B28" s="22" t="s">
        <v>126</v>
      </c>
      <c r="C28" s="61">
        <v>265.21150999999998</v>
      </c>
      <c r="D28" s="61">
        <v>309.15228000000002</v>
      </c>
      <c r="E28" s="61">
        <v>333.45258999999999</v>
      </c>
      <c r="F28" s="61">
        <v>361.11396999999999</v>
      </c>
      <c r="G28" s="61">
        <v>383.63686000000001</v>
      </c>
      <c r="H28" s="61">
        <v>413.03005000000002</v>
      </c>
      <c r="I28" s="61">
        <v>446.32468999999998</v>
      </c>
      <c r="J28" s="61">
        <v>467.90784000000002</v>
      </c>
      <c r="K28" s="61">
        <v>502.19529999999997</v>
      </c>
      <c r="L28" s="61">
        <v>541.12046999999995</v>
      </c>
      <c r="M28" s="61">
        <v>603.88426000000004</v>
      </c>
      <c r="N28" s="61">
        <v>671.55971</v>
      </c>
      <c r="O28" s="61">
        <v>716.06650000000002</v>
      </c>
      <c r="P28" s="61">
        <v>750.01088000000004</v>
      </c>
      <c r="Q28" s="61">
        <v>801.83357999999998</v>
      </c>
      <c r="R28" s="61">
        <v>836.35910999999999</v>
      </c>
      <c r="S28" s="61">
        <v>924.49986999999999</v>
      </c>
      <c r="T28" s="61">
        <v>956.84675000000004</v>
      </c>
      <c r="U28" s="61">
        <v>995.69565999999998</v>
      </c>
      <c r="V28" s="61">
        <v>1046.3041800000001</v>
      </c>
      <c r="W28" s="61">
        <v>1081.45227</v>
      </c>
      <c r="X28" s="61">
        <v>1124.7714000000001</v>
      </c>
      <c r="Y28" s="61">
        <v>1176.3816200000001</v>
      </c>
      <c r="Z28" s="61">
        <v>1225.07817</v>
      </c>
      <c r="AA28" s="61">
        <v>1275.8894499999999</v>
      </c>
      <c r="AB28" s="61">
        <v>1322.5430100000001</v>
      </c>
      <c r="AC28" s="61">
        <v>1372.58025</v>
      </c>
      <c r="AD28" s="61">
        <v>1419.7168999999999</v>
      </c>
      <c r="AE28" s="61">
        <v>1468.9818499999999</v>
      </c>
      <c r="AF28" s="26"/>
    </row>
    <row r="29" spans="1:32" ht="15.75" thickBot="1">
      <c r="A29" s="26"/>
      <c r="B29" s="22" t="s">
        <v>192</v>
      </c>
      <c r="C29" s="60">
        <v>237.38721000000001</v>
      </c>
      <c r="D29" s="60">
        <v>261.32580999999999</v>
      </c>
      <c r="E29" s="60">
        <v>270.07533000000001</v>
      </c>
      <c r="F29" s="60">
        <v>277.47169000000002</v>
      </c>
      <c r="G29" s="60">
        <v>288.25322</v>
      </c>
      <c r="H29" s="60">
        <v>299.38117999999997</v>
      </c>
      <c r="I29" s="60">
        <v>312.66976</v>
      </c>
      <c r="J29" s="60">
        <v>333.11171999999999</v>
      </c>
      <c r="K29" s="60">
        <v>347.29468000000003</v>
      </c>
      <c r="L29" s="60">
        <v>359.21938999999998</v>
      </c>
      <c r="M29" s="60">
        <v>377.24016999999998</v>
      </c>
      <c r="N29" s="60">
        <v>404.29460999999998</v>
      </c>
      <c r="O29" s="60">
        <v>418.83564000000001</v>
      </c>
      <c r="P29" s="60">
        <v>430.44173999999998</v>
      </c>
      <c r="Q29" s="60">
        <v>446.64548000000002</v>
      </c>
      <c r="R29" s="60">
        <v>466.54691000000003</v>
      </c>
      <c r="S29" s="60">
        <v>491.23984999999999</v>
      </c>
      <c r="T29" s="60">
        <v>502.24470000000002</v>
      </c>
      <c r="U29" s="60">
        <v>515.12392999999997</v>
      </c>
      <c r="V29" s="60">
        <v>538.63774999999998</v>
      </c>
      <c r="W29" s="60">
        <v>550.48771999999997</v>
      </c>
      <c r="X29" s="60">
        <v>564.97311999999999</v>
      </c>
      <c r="Y29" s="60">
        <v>580.58532000000002</v>
      </c>
      <c r="Z29" s="60">
        <v>603.33864000000005</v>
      </c>
      <c r="AA29" s="60">
        <v>618.61185999999998</v>
      </c>
      <c r="AB29" s="60">
        <v>632.50491999999997</v>
      </c>
      <c r="AC29" s="60">
        <v>647.53162999999995</v>
      </c>
      <c r="AD29" s="60">
        <v>669.70573999999999</v>
      </c>
      <c r="AE29" s="60">
        <v>684.40589</v>
      </c>
      <c r="AF29" s="26"/>
    </row>
    <row r="30" spans="1:32" ht="15.75" thickBot="1">
      <c r="A30" s="26"/>
      <c r="B30" s="22" t="s">
        <v>213</v>
      </c>
      <c r="C30" s="61">
        <v>6.6161599999999998</v>
      </c>
      <c r="D30" s="61">
        <v>8.6973099999999999</v>
      </c>
      <c r="E30" s="61">
        <v>9.7655999999999992</v>
      </c>
      <c r="F30" s="61">
        <v>12.28819</v>
      </c>
      <c r="G30" s="61">
        <v>12.803890000000001</v>
      </c>
      <c r="H30" s="61">
        <v>15.81274</v>
      </c>
      <c r="I30" s="61">
        <v>18.814779999999999</v>
      </c>
      <c r="J30" s="61">
        <v>20.31006</v>
      </c>
      <c r="K30" s="61">
        <v>22.798629999999999</v>
      </c>
      <c r="L30" s="61">
        <v>24.518730000000001</v>
      </c>
      <c r="M30" s="61">
        <v>29.72982</v>
      </c>
      <c r="N30" s="61">
        <v>37.681980000000003</v>
      </c>
      <c r="O30" s="61">
        <v>39.624549999999999</v>
      </c>
      <c r="P30" s="61">
        <v>40.299030000000002</v>
      </c>
      <c r="Q30" s="61">
        <v>43.964860000000002</v>
      </c>
      <c r="R30" s="61">
        <v>46.372120000000002</v>
      </c>
      <c r="S30" s="61">
        <v>55.444029999999998</v>
      </c>
      <c r="T30" s="61">
        <v>56.746980000000001</v>
      </c>
      <c r="U30" s="61">
        <v>58.54045</v>
      </c>
      <c r="V30" s="61">
        <v>63.5745</v>
      </c>
      <c r="W30" s="61">
        <v>64.188389999999998</v>
      </c>
      <c r="X30" s="61">
        <v>67.353909999999999</v>
      </c>
      <c r="Y30" s="61">
        <v>70.100219999999993</v>
      </c>
      <c r="Z30" s="61">
        <v>74.261349999999993</v>
      </c>
      <c r="AA30" s="61">
        <v>77.411569999999998</v>
      </c>
      <c r="AB30" s="61">
        <v>80.292400000000001</v>
      </c>
      <c r="AC30" s="61">
        <v>83.16328</v>
      </c>
      <c r="AD30" s="61">
        <v>87.274289999999993</v>
      </c>
      <c r="AE30" s="61">
        <v>89.874799999999993</v>
      </c>
      <c r="AF30" s="26"/>
    </row>
    <row r="31" spans="1:32" ht="15.75" thickBot="1">
      <c r="A31" s="26"/>
      <c r="B31" s="22" t="s">
        <v>175</v>
      </c>
      <c r="C31" s="60">
        <v>263.31286999999998</v>
      </c>
      <c r="D31" s="60">
        <v>311.77947</v>
      </c>
      <c r="E31" s="60">
        <v>342.36615999999998</v>
      </c>
      <c r="F31" s="60">
        <v>382.19994000000003</v>
      </c>
      <c r="G31" s="60">
        <v>419.19781999999998</v>
      </c>
      <c r="H31" s="60">
        <v>459.98140999999998</v>
      </c>
      <c r="I31" s="60">
        <v>516.99933999999996</v>
      </c>
      <c r="J31" s="60">
        <v>551.42885000000001</v>
      </c>
      <c r="K31" s="60">
        <v>600.46279000000004</v>
      </c>
      <c r="L31" s="60">
        <v>632.86824000000001</v>
      </c>
      <c r="M31" s="60">
        <v>693.81149000000005</v>
      </c>
      <c r="N31" s="60">
        <v>746.77065000000005</v>
      </c>
      <c r="O31" s="60">
        <v>796.78944999999999</v>
      </c>
      <c r="P31" s="60">
        <v>828.01152999999999</v>
      </c>
      <c r="Q31" s="60">
        <v>883.44232</v>
      </c>
      <c r="R31" s="60">
        <v>914.00115000000005</v>
      </c>
      <c r="S31" s="60">
        <v>997.32102999999995</v>
      </c>
      <c r="T31" s="60">
        <v>1031.2238</v>
      </c>
      <c r="U31" s="60">
        <v>1080.7623799999999</v>
      </c>
      <c r="V31" s="60">
        <v>1127.90038</v>
      </c>
      <c r="W31" s="60">
        <v>1174.3535199999999</v>
      </c>
      <c r="X31" s="60">
        <v>1216.6561799999999</v>
      </c>
      <c r="Y31" s="60">
        <v>1272.2186400000001</v>
      </c>
      <c r="Z31" s="60">
        <v>1319.4498599999999</v>
      </c>
      <c r="AA31" s="60">
        <v>1379.9034200000001</v>
      </c>
      <c r="AB31" s="60">
        <v>1426.3952400000001</v>
      </c>
      <c r="AC31" s="60">
        <v>1486.1122800000001</v>
      </c>
      <c r="AD31" s="60">
        <v>1531.8699799999999</v>
      </c>
      <c r="AE31" s="60">
        <v>1590.8556000000001</v>
      </c>
      <c r="AF31" s="26"/>
    </row>
    <row r="32" spans="1:32">
      <c r="A32" s="26"/>
      <c r="B32" s="74" t="s">
        <v>299</v>
      </c>
      <c r="C32" s="74" t="s">
        <v>299</v>
      </c>
      <c r="D32" s="74" t="s">
        <v>299</v>
      </c>
      <c r="E32" s="74" t="s">
        <v>299</v>
      </c>
      <c r="F32" s="74" t="s">
        <v>299</v>
      </c>
      <c r="G32" s="74" t="s">
        <v>299</v>
      </c>
      <c r="H32" s="74" t="s">
        <v>299</v>
      </c>
      <c r="I32" s="74" t="s">
        <v>299</v>
      </c>
      <c r="J32" s="74" t="s">
        <v>299</v>
      </c>
      <c r="K32" s="74" t="s">
        <v>299</v>
      </c>
      <c r="L32" s="74" t="s">
        <v>299</v>
      </c>
      <c r="M32" s="74" t="s">
        <v>299</v>
      </c>
      <c r="N32" s="74" t="s">
        <v>299</v>
      </c>
      <c r="O32" s="74" t="s">
        <v>299</v>
      </c>
      <c r="P32" s="74" t="s">
        <v>299</v>
      </c>
      <c r="Q32" s="74" t="s">
        <v>299</v>
      </c>
      <c r="R32" s="74" t="s">
        <v>299</v>
      </c>
      <c r="S32" s="74" t="s">
        <v>299</v>
      </c>
      <c r="T32" s="74" t="s">
        <v>299</v>
      </c>
      <c r="U32" s="74" t="s">
        <v>299</v>
      </c>
      <c r="V32" s="74" t="s">
        <v>299</v>
      </c>
      <c r="W32" s="74" t="s">
        <v>299</v>
      </c>
      <c r="X32" s="74" t="s">
        <v>299</v>
      </c>
      <c r="Y32" s="74" t="s">
        <v>299</v>
      </c>
      <c r="Z32" s="74" t="s">
        <v>299</v>
      </c>
      <c r="AA32" s="74" t="s">
        <v>299</v>
      </c>
      <c r="AB32" s="74" t="s">
        <v>299</v>
      </c>
      <c r="AC32" s="74" t="s">
        <v>299</v>
      </c>
      <c r="AD32" s="74" t="s">
        <v>299</v>
      </c>
      <c r="AE32" s="74" t="s">
        <v>299</v>
      </c>
      <c r="AF32" s="26"/>
    </row>
    <row r="33" spans="1:37" ht="15.75" thickBot="1">
      <c r="A33" s="26"/>
      <c r="B33" s="59" t="s">
        <v>64</v>
      </c>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row>
    <row r="34" spans="1:37" ht="33" customHeight="1" thickBot="1">
      <c r="A34" s="26"/>
      <c r="B34" s="3"/>
      <c r="C34" s="363" t="s">
        <v>221</v>
      </c>
      <c r="D34" s="363" t="s">
        <v>222</v>
      </c>
      <c r="E34" s="363" t="s">
        <v>223</v>
      </c>
      <c r="F34" s="363" t="s">
        <v>224</v>
      </c>
      <c r="G34" s="363" t="s">
        <v>225</v>
      </c>
      <c r="H34" s="363" t="s">
        <v>226</v>
      </c>
      <c r="I34" s="363" t="s">
        <v>227</v>
      </c>
      <c r="J34" s="363" t="s">
        <v>228</v>
      </c>
      <c r="K34" s="363" t="s">
        <v>229</v>
      </c>
      <c r="L34" s="363" t="s">
        <v>262</v>
      </c>
      <c r="M34" s="363" t="s">
        <v>263</v>
      </c>
      <c r="N34" s="363" t="s">
        <v>264</v>
      </c>
      <c r="O34" s="363" t="s">
        <v>265</v>
      </c>
      <c r="P34" s="363" t="s">
        <v>266</v>
      </c>
      <c r="Q34" s="363" t="s">
        <v>267</v>
      </c>
      <c r="R34" s="363" t="s">
        <v>268</v>
      </c>
      <c r="S34" s="363" t="s">
        <v>269</v>
      </c>
      <c r="T34" s="363" t="s">
        <v>270</v>
      </c>
      <c r="U34" s="363" t="s">
        <v>271</v>
      </c>
      <c r="V34" s="363" t="s">
        <v>272</v>
      </c>
      <c r="W34" s="363" t="s">
        <v>273</v>
      </c>
      <c r="X34" s="363" t="s">
        <v>274</v>
      </c>
      <c r="Y34" s="363" t="s">
        <v>275</v>
      </c>
      <c r="Z34" s="363" t="s">
        <v>276</v>
      </c>
      <c r="AA34" s="363" t="s">
        <v>277</v>
      </c>
      <c r="AB34" s="363" t="s">
        <v>278</v>
      </c>
      <c r="AC34" s="363" t="s">
        <v>279</v>
      </c>
      <c r="AD34" s="363" t="s">
        <v>280</v>
      </c>
      <c r="AE34" s="363" t="s">
        <v>281</v>
      </c>
      <c r="AF34" s="26"/>
    </row>
    <row r="35" spans="1:37" ht="15.75" thickBot="1">
      <c r="A35" s="26"/>
      <c r="B35" s="22" t="s">
        <v>151</v>
      </c>
      <c r="C35" s="60">
        <v>405.42892000000001</v>
      </c>
      <c r="D35" s="60">
        <v>464.57528000000002</v>
      </c>
      <c r="E35" s="60">
        <v>534.31407999999999</v>
      </c>
      <c r="F35" s="60">
        <v>609.06883000000005</v>
      </c>
      <c r="G35" s="60">
        <v>716.54691000000003</v>
      </c>
      <c r="H35" s="60">
        <v>807.39277000000004</v>
      </c>
      <c r="I35" s="60">
        <v>909.66439000000003</v>
      </c>
      <c r="J35" s="60">
        <v>1033.24224</v>
      </c>
      <c r="K35" s="60">
        <v>1111.84087</v>
      </c>
      <c r="L35" s="60">
        <v>1182.5658800000001</v>
      </c>
      <c r="M35" s="60">
        <v>1318.47064</v>
      </c>
      <c r="N35" s="60">
        <v>1487.63939</v>
      </c>
      <c r="O35" s="60">
        <v>1577.64213</v>
      </c>
      <c r="P35" s="60">
        <v>1645.11697</v>
      </c>
      <c r="Q35" s="60">
        <v>1778.25971</v>
      </c>
      <c r="R35" s="60">
        <v>1849.8372899999999</v>
      </c>
      <c r="S35" s="60">
        <v>2090.7321000000002</v>
      </c>
      <c r="T35" s="60">
        <v>2160.1293799999999</v>
      </c>
      <c r="U35" s="60">
        <v>2268.2448899999999</v>
      </c>
      <c r="V35" s="60">
        <v>2397.8734399999998</v>
      </c>
      <c r="W35" s="60">
        <v>2465.12761</v>
      </c>
      <c r="X35" s="60">
        <v>2580.11004</v>
      </c>
      <c r="Y35" s="60">
        <v>2694.2658799999999</v>
      </c>
      <c r="Z35" s="60">
        <v>2807.58554</v>
      </c>
      <c r="AA35" s="60">
        <v>2923.7538800000002</v>
      </c>
      <c r="AB35" s="60">
        <v>3039.0917800000002</v>
      </c>
      <c r="AC35" s="60">
        <v>3153.6129099999998</v>
      </c>
      <c r="AD35" s="60">
        <v>3267.3330500000002</v>
      </c>
      <c r="AE35" s="60">
        <v>3380.2679400000002</v>
      </c>
      <c r="AF35" s="26"/>
      <c r="AG35" s="76"/>
      <c r="AH35" s="76"/>
      <c r="AI35" s="76"/>
      <c r="AK35" s="76"/>
    </row>
    <row r="36" spans="1:37" ht="15.75" thickBot="1">
      <c r="A36" s="26"/>
      <c r="B36" s="22" t="s">
        <v>126</v>
      </c>
      <c r="C36" s="61">
        <v>290.69875999999999</v>
      </c>
      <c r="D36" s="61">
        <v>375.50711999999999</v>
      </c>
      <c r="E36" s="61">
        <v>446.62434000000002</v>
      </c>
      <c r="F36" s="61">
        <v>513.87953000000005</v>
      </c>
      <c r="G36" s="61">
        <v>606.71735999999999</v>
      </c>
      <c r="H36" s="61">
        <v>684.83714999999995</v>
      </c>
      <c r="I36" s="61">
        <v>777.20375999999999</v>
      </c>
      <c r="J36" s="61">
        <v>891.09064999999998</v>
      </c>
      <c r="K36" s="61">
        <v>966.23773000000006</v>
      </c>
      <c r="L36" s="61">
        <v>1034.53791</v>
      </c>
      <c r="M36" s="61">
        <v>1158.97883</v>
      </c>
      <c r="N36" s="61">
        <v>1311.84222</v>
      </c>
      <c r="O36" s="61">
        <v>1396.5292300000001</v>
      </c>
      <c r="P36" s="61">
        <v>1461.8270199999999</v>
      </c>
      <c r="Q36" s="61">
        <v>1583.14373</v>
      </c>
      <c r="R36" s="61">
        <v>1647.1394</v>
      </c>
      <c r="S36" s="61">
        <v>1854.74019</v>
      </c>
      <c r="T36" s="61">
        <v>1916.84078</v>
      </c>
      <c r="U36" s="61">
        <v>2014.8281300000001</v>
      </c>
      <c r="V36" s="61">
        <v>2130.8513899999998</v>
      </c>
      <c r="W36" s="61">
        <v>2194.2834899999998</v>
      </c>
      <c r="X36" s="61">
        <v>2297.8397399999999</v>
      </c>
      <c r="Y36" s="61">
        <v>2400.68397</v>
      </c>
      <c r="Z36" s="61">
        <v>2502.8368999999998</v>
      </c>
      <c r="AA36" s="61">
        <v>2604.2898100000002</v>
      </c>
      <c r="AB36" s="61">
        <v>2705.0239900000001</v>
      </c>
      <c r="AC36" s="61">
        <v>2805.0315799999998</v>
      </c>
      <c r="AD36" s="61">
        <v>2904.3117999999999</v>
      </c>
      <c r="AE36" s="61">
        <v>3002.8669399999999</v>
      </c>
      <c r="AF36" s="26"/>
      <c r="AG36" s="76"/>
      <c r="AH36" s="76"/>
      <c r="AI36" s="76"/>
      <c r="AK36" s="76"/>
    </row>
    <row r="37" spans="1:37" ht="15.75" thickBot="1">
      <c r="A37" s="26"/>
      <c r="B37" s="22" t="s">
        <v>192</v>
      </c>
      <c r="C37" s="60">
        <v>251.07095000000001</v>
      </c>
      <c r="D37" s="60">
        <v>267.24417</v>
      </c>
      <c r="E37" s="60">
        <v>286.58037999999999</v>
      </c>
      <c r="F37" s="60">
        <v>307.4196</v>
      </c>
      <c r="G37" s="60">
        <v>335.10660999999999</v>
      </c>
      <c r="H37" s="60">
        <v>359.28976</v>
      </c>
      <c r="I37" s="60">
        <v>385.86657000000002</v>
      </c>
      <c r="J37" s="60">
        <v>416.91741000000002</v>
      </c>
      <c r="K37" s="60">
        <v>438.39857999999998</v>
      </c>
      <c r="L37" s="60">
        <v>458.17847</v>
      </c>
      <c r="M37" s="60">
        <v>491.66764000000001</v>
      </c>
      <c r="N37" s="60">
        <v>532.04542000000004</v>
      </c>
      <c r="O37" s="60">
        <v>555.74761999999998</v>
      </c>
      <c r="P37" s="60">
        <v>574.70870000000002</v>
      </c>
      <c r="Q37" s="60">
        <v>607.14358000000004</v>
      </c>
      <c r="R37" s="60">
        <v>625.74603999999999</v>
      </c>
      <c r="S37" s="60">
        <v>678.88699999999994</v>
      </c>
      <c r="T37" s="60">
        <v>698.62678000000005</v>
      </c>
      <c r="U37" s="60">
        <v>726.15980999999999</v>
      </c>
      <c r="V37" s="60">
        <v>757.97454000000005</v>
      </c>
      <c r="W37" s="60">
        <v>777.16249000000005</v>
      </c>
      <c r="X37" s="60">
        <v>805.87886000000003</v>
      </c>
      <c r="Y37" s="60">
        <v>834.35824000000002</v>
      </c>
      <c r="Z37" s="60">
        <v>862.61251000000004</v>
      </c>
      <c r="AA37" s="60">
        <v>890.64876000000004</v>
      </c>
      <c r="AB37" s="60">
        <v>918.45884999999998</v>
      </c>
      <c r="AC37" s="60">
        <v>947.12858000000006</v>
      </c>
      <c r="AD37" s="60">
        <v>975.56620999999996</v>
      </c>
      <c r="AE37" s="60">
        <v>1003.77892</v>
      </c>
      <c r="AF37" s="26"/>
      <c r="AG37" s="76"/>
      <c r="AH37" s="76"/>
      <c r="AI37" s="76"/>
      <c r="AK37" s="76"/>
    </row>
    <row r="38" spans="1:37" ht="15.75" thickBot="1">
      <c r="A38" s="26"/>
      <c r="B38" s="22" t="s">
        <v>213</v>
      </c>
      <c r="C38" s="61">
        <v>6.6679399999999998</v>
      </c>
      <c r="D38" s="61">
        <v>9.0108700000000006</v>
      </c>
      <c r="E38" s="61">
        <v>10.32037</v>
      </c>
      <c r="F38" s="61">
        <v>12.366680000000001</v>
      </c>
      <c r="G38" s="61">
        <v>19.862739999999999</v>
      </c>
      <c r="H38" s="61">
        <v>22.341480000000001</v>
      </c>
      <c r="I38" s="61">
        <v>28.586310000000001</v>
      </c>
      <c r="J38" s="61">
        <v>39.062939999999998</v>
      </c>
      <c r="K38" s="61">
        <v>42.522300000000001</v>
      </c>
      <c r="L38" s="61">
        <v>44.964500000000001</v>
      </c>
      <c r="M38" s="61">
        <v>57.188200000000002</v>
      </c>
      <c r="N38" s="61">
        <v>73.797880000000006</v>
      </c>
      <c r="O38" s="61">
        <v>79.189310000000006</v>
      </c>
      <c r="P38" s="61">
        <v>81.564059999999998</v>
      </c>
      <c r="Q38" s="61">
        <v>92.922229999999999</v>
      </c>
      <c r="R38" s="61">
        <v>94.611670000000004</v>
      </c>
      <c r="S38" s="61">
        <v>120.3942</v>
      </c>
      <c r="T38" s="61">
        <v>122.93438999999999</v>
      </c>
      <c r="U38" s="61">
        <v>130.56792999999999</v>
      </c>
      <c r="V38" s="61">
        <v>140.18308999999999</v>
      </c>
      <c r="W38" s="61">
        <v>142.78</v>
      </c>
      <c r="X38" s="61">
        <v>150.3588</v>
      </c>
      <c r="Y38" s="61">
        <v>158.9196</v>
      </c>
      <c r="Z38" s="61">
        <v>166.61686</v>
      </c>
      <c r="AA38" s="61">
        <v>174.98772</v>
      </c>
      <c r="AB38" s="61">
        <v>182.49528000000001</v>
      </c>
      <c r="AC38" s="61">
        <v>189.98535999999999</v>
      </c>
      <c r="AD38" s="61">
        <v>197.8415</v>
      </c>
      <c r="AE38" s="61">
        <v>205.94036</v>
      </c>
      <c r="AF38" s="26"/>
      <c r="AG38" s="76"/>
      <c r="AH38" s="76"/>
      <c r="AI38" s="76"/>
      <c r="AK38" s="76"/>
    </row>
    <row r="39" spans="1:37" ht="15.75" thickBot="1">
      <c r="A39" s="26"/>
      <c r="B39" s="22" t="s">
        <v>175</v>
      </c>
      <c r="C39" s="60">
        <v>299.10611999999998</v>
      </c>
      <c r="D39" s="60">
        <v>392.10286000000002</v>
      </c>
      <c r="E39" s="60">
        <v>501.23464999999999</v>
      </c>
      <c r="F39" s="60">
        <v>609.60496000000001</v>
      </c>
      <c r="G39" s="60">
        <v>738.53341999999998</v>
      </c>
      <c r="H39" s="60">
        <v>864.85424999999998</v>
      </c>
      <c r="I39" s="60">
        <v>998.04701</v>
      </c>
      <c r="J39" s="60">
        <v>1144.50566</v>
      </c>
      <c r="K39" s="60">
        <v>1261.5108700000001</v>
      </c>
      <c r="L39" s="60">
        <v>1372.9682600000001</v>
      </c>
      <c r="M39" s="60">
        <v>1526.30711</v>
      </c>
      <c r="N39" s="60">
        <v>1700.9851200000001</v>
      </c>
      <c r="O39" s="60">
        <v>1815.27388</v>
      </c>
      <c r="P39" s="60">
        <v>1914.4753700000001</v>
      </c>
      <c r="Q39" s="60">
        <v>2056.07591</v>
      </c>
      <c r="R39" s="60">
        <v>2161.9891499999999</v>
      </c>
      <c r="S39" s="60">
        <v>2377.8520100000001</v>
      </c>
      <c r="T39" s="60">
        <v>2481.5200399999999</v>
      </c>
      <c r="U39" s="60">
        <v>2610.2081899999998</v>
      </c>
      <c r="V39" s="60">
        <v>2752.7608700000001</v>
      </c>
      <c r="W39" s="60">
        <v>2853.8129399999998</v>
      </c>
      <c r="X39" s="60">
        <v>2994.52171</v>
      </c>
      <c r="Y39" s="60">
        <v>3134.3525300000001</v>
      </c>
      <c r="Z39" s="60">
        <v>3273.30782</v>
      </c>
      <c r="AA39" s="60">
        <v>3411.3936800000001</v>
      </c>
      <c r="AB39" s="60">
        <v>3548.6368299999999</v>
      </c>
      <c r="AC39" s="60">
        <v>3685.0471400000001</v>
      </c>
      <c r="AD39" s="60">
        <v>3820.6103600000001</v>
      </c>
      <c r="AE39" s="60">
        <v>3955.3198400000001</v>
      </c>
      <c r="AF39" s="26"/>
      <c r="AG39" s="76"/>
      <c r="AH39" s="76"/>
      <c r="AI39" s="76"/>
      <c r="AK39" s="76"/>
    </row>
    <row r="40" spans="1:37">
      <c r="A40" s="26"/>
      <c r="B40" s="26"/>
      <c r="C40" s="26"/>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76"/>
      <c r="AH40" s="76"/>
      <c r="AI40" s="76"/>
      <c r="AK40" s="76"/>
    </row>
    <row r="41" spans="1:37" ht="15.75" thickBot="1">
      <c r="A41" s="26"/>
      <c r="B41" s="59" t="s">
        <v>285</v>
      </c>
      <c r="C41" s="26"/>
      <c r="D41" s="26"/>
      <c r="E41" s="26"/>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c r="AE41" s="26"/>
      <c r="AF41" s="26"/>
      <c r="AG41" s="76"/>
      <c r="AH41" s="76"/>
      <c r="AI41" s="76"/>
      <c r="AK41" s="76"/>
    </row>
    <row r="42" spans="1:37" ht="33" customHeight="1" thickBot="1">
      <c r="A42" s="26"/>
      <c r="B42" s="3"/>
      <c r="C42" s="363" t="s">
        <v>221</v>
      </c>
      <c r="D42" s="363" t="s">
        <v>222</v>
      </c>
      <c r="E42" s="363" t="s">
        <v>223</v>
      </c>
      <c r="F42" s="363" t="s">
        <v>224</v>
      </c>
      <c r="G42" s="363" t="s">
        <v>225</v>
      </c>
      <c r="H42" s="363" t="s">
        <v>226</v>
      </c>
      <c r="I42" s="363" t="s">
        <v>227</v>
      </c>
      <c r="J42" s="363" t="s">
        <v>228</v>
      </c>
      <c r="K42" s="363" t="s">
        <v>229</v>
      </c>
      <c r="L42" s="363" t="s">
        <v>262</v>
      </c>
      <c r="M42" s="363" t="s">
        <v>263</v>
      </c>
      <c r="N42" s="363" t="s">
        <v>264</v>
      </c>
      <c r="O42" s="363" t="s">
        <v>265</v>
      </c>
      <c r="P42" s="363" t="s">
        <v>266</v>
      </c>
      <c r="Q42" s="363" t="s">
        <v>267</v>
      </c>
      <c r="R42" s="363" t="s">
        <v>268</v>
      </c>
      <c r="S42" s="363" t="s">
        <v>269</v>
      </c>
      <c r="T42" s="363" t="s">
        <v>270</v>
      </c>
      <c r="U42" s="363" t="s">
        <v>271</v>
      </c>
      <c r="V42" s="363" t="s">
        <v>272</v>
      </c>
      <c r="W42" s="363" t="s">
        <v>273</v>
      </c>
      <c r="X42" s="363" t="s">
        <v>274</v>
      </c>
      <c r="Y42" s="363" t="s">
        <v>275</v>
      </c>
      <c r="Z42" s="363" t="s">
        <v>276</v>
      </c>
      <c r="AA42" s="363" t="s">
        <v>277</v>
      </c>
      <c r="AB42" s="363" t="s">
        <v>278</v>
      </c>
      <c r="AC42" s="363" t="s">
        <v>279</v>
      </c>
      <c r="AD42" s="363" t="s">
        <v>280</v>
      </c>
      <c r="AE42" s="363" t="s">
        <v>281</v>
      </c>
      <c r="AF42" s="26"/>
      <c r="AG42" s="76"/>
      <c r="AH42" s="76"/>
      <c r="AI42" s="76"/>
      <c r="AK42" s="76"/>
    </row>
    <row r="43" spans="1:37" ht="15.75" thickBot="1">
      <c r="A43" s="26"/>
      <c r="B43" s="22" t="s">
        <v>151</v>
      </c>
      <c r="C43" s="60">
        <v>320.08103</v>
      </c>
      <c r="D43" s="60">
        <v>352.11840999999998</v>
      </c>
      <c r="E43" s="60">
        <v>383.17514</v>
      </c>
      <c r="F43" s="60">
        <v>412.45922999999999</v>
      </c>
      <c r="G43" s="60">
        <v>476.64062999999999</v>
      </c>
      <c r="H43" s="60">
        <v>513.76805000000002</v>
      </c>
      <c r="I43" s="60">
        <v>583.00814000000003</v>
      </c>
      <c r="J43" s="60">
        <v>626.78650000000005</v>
      </c>
      <c r="K43" s="60">
        <v>665.27630999999997</v>
      </c>
      <c r="L43" s="60">
        <v>713.60071000000005</v>
      </c>
      <c r="M43" s="60">
        <v>770.73355000000004</v>
      </c>
      <c r="N43" s="60">
        <v>839.13633000000004</v>
      </c>
      <c r="O43" s="60">
        <v>898.22004000000004</v>
      </c>
      <c r="P43" s="60">
        <v>932.64350999999999</v>
      </c>
      <c r="Q43" s="60">
        <v>993.39804000000004</v>
      </c>
      <c r="R43" s="60">
        <v>1033.91437</v>
      </c>
      <c r="S43" s="60">
        <v>1116.7103199999999</v>
      </c>
      <c r="T43" s="60">
        <v>1152.44202</v>
      </c>
      <c r="U43" s="60">
        <v>1204.60492</v>
      </c>
      <c r="V43" s="60">
        <v>1276.11727</v>
      </c>
      <c r="W43" s="60">
        <v>1319.6426100000001</v>
      </c>
      <c r="X43" s="60">
        <v>1368.66274</v>
      </c>
      <c r="Y43" s="60">
        <v>1428.7096300000001</v>
      </c>
      <c r="Z43" s="60">
        <v>1484.37048</v>
      </c>
      <c r="AA43" s="60">
        <v>1534.6637800000001</v>
      </c>
      <c r="AB43" s="60">
        <v>1581.9935499999999</v>
      </c>
      <c r="AC43" s="60">
        <v>1640.36574</v>
      </c>
      <c r="AD43" s="60">
        <v>1699.87465</v>
      </c>
      <c r="AE43" s="60">
        <v>1753.9992400000001</v>
      </c>
      <c r="AF43" s="26"/>
    </row>
    <row r="44" spans="1:37" ht="15.75" thickBot="1">
      <c r="A44" s="26"/>
      <c r="B44" s="22" t="s">
        <v>126</v>
      </c>
      <c r="C44" s="61">
        <v>269.07589000000002</v>
      </c>
      <c r="D44" s="61">
        <v>320.09426000000002</v>
      </c>
      <c r="E44" s="61">
        <v>352.37571000000003</v>
      </c>
      <c r="F44" s="61">
        <v>382.46848999999997</v>
      </c>
      <c r="G44" s="61">
        <v>438.39085</v>
      </c>
      <c r="H44" s="61">
        <v>474.95339999999999</v>
      </c>
      <c r="I44" s="61">
        <v>537.92339000000004</v>
      </c>
      <c r="J44" s="61">
        <v>580.04057</v>
      </c>
      <c r="K44" s="61">
        <v>624.14053000000001</v>
      </c>
      <c r="L44" s="61">
        <v>675.16017999999997</v>
      </c>
      <c r="M44" s="61">
        <v>727.62436000000002</v>
      </c>
      <c r="N44" s="61">
        <v>786.00782000000004</v>
      </c>
      <c r="O44" s="61">
        <v>842.88995999999997</v>
      </c>
      <c r="P44" s="61">
        <v>881.77107999999998</v>
      </c>
      <c r="Q44" s="61">
        <v>932.28458999999998</v>
      </c>
      <c r="R44" s="61">
        <v>971.35446999999999</v>
      </c>
      <c r="S44" s="61">
        <v>1048.19165</v>
      </c>
      <c r="T44" s="61">
        <v>1084.9428399999999</v>
      </c>
      <c r="U44" s="61">
        <v>1129.6777500000001</v>
      </c>
      <c r="V44" s="61">
        <v>1191.86518</v>
      </c>
      <c r="W44" s="61">
        <v>1236.7716800000001</v>
      </c>
      <c r="X44" s="61">
        <v>1284.72559</v>
      </c>
      <c r="Y44" s="61">
        <v>1336.0663999999999</v>
      </c>
      <c r="Z44" s="61">
        <v>1384.6992399999999</v>
      </c>
      <c r="AA44" s="61">
        <v>1435.27414</v>
      </c>
      <c r="AB44" s="61">
        <v>1481.7065</v>
      </c>
      <c r="AC44" s="61">
        <v>1531.53557</v>
      </c>
      <c r="AD44" s="61">
        <v>1578.6624999999999</v>
      </c>
      <c r="AE44" s="61">
        <v>1630.18182</v>
      </c>
      <c r="AF44" s="26"/>
    </row>
    <row r="45" spans="1:37" ht="15.75" thickBot="1">
      <c r="A45" s="26"/>
      <c r="B45" s="22" t="s">
        <v>192</v>
      </c>
      <c r="C45" s="60">
        <v>237.38721000000001</v>
      </c>
      <c r="D45" s="60">
        <v>262.41775999999999</v>
      </c>
      <c r="E45" s="60">
        <v>272.25161000000003</v>
      </c>
      <c r="F45" s="60">
        <v>282.91514999999998</v>
      </c>
      <c r="G45" s="60">
        <v>301.74417999999997</v>
      </c>
      <c r="H45" s="60">
        <v>315.93153000000001</v>
      </c>
      <c r="I45" s="60">
        <v>335.87097999999997</v>
      </c>
      <c r="J45" s="60">
        <v>358.30266999999998</v>
      </c>
      <c r="K45" s="60">
        <v>373.44578999999999</v>
      </c>
      <c r="L45" s="60">
        <v>389.69637999999998</v>
      </c>
      <c r="M45" s="60">
        <v>406.78345000000002</v>
      </c>
      <c r="N45" s="60">
        <v>432.9907</v>
      </c>
      <c r="O45" s="60">
        <v>451.06115999999997</v>
      </c>
      <c r="P45" s="60">
        <v>463.99144999999999</v>
      </c>
      <c r="Q45" s="60">
        <v>481.50076999999999</v>
      </c>
      <c r="R45" s="60">
        <v>502.70539000000002</v>
      </c>
      <c r="S45" s="60">
        <v>526.26810999999998</v>
      </c>
      <c r="T45" s="60">
        <v>538.57235000000003</v>
      </c>
      <c r="U45" s="60">
        <v>553.27982999999995</v>
      </c>
      <c r="V45" s="60">
        <v>579.69246999999996</v>
      </c>
      <c r="W45" s="60">
        <v>594.27738999999997</v>
      </c>
      <c r="X45" s="60">
        <v>610.61134000000004</v>
      </c>
      <c r="Y45" s="60">
        <v>628.24350000000004</v>
      </c>
      <c r="Z45" s="60">
        <v>652.81057999999996</v>
      </c>
      <c r="AA45" s="60">
        <v>670.06843000000003</v>
      </c>
      <c r="AB45" s="60">
        <v>685.74041</v>
      </c>
      <c r="AC45" s="60">
        <v>702.71743000000004</v>
      </c>
      <c r="AD45" s="60">
        <v>726.63705000000004</v>
      </c>
      <c r="AE45" s="60">
        <v>744.07447000000002</v>
      </c>
      <c r="AF45" s="26"/>
    </row>
    <row r="46" spans="1:37" ht="15.75" thickBot="1">
      <c r="A46" s="26"/>
      <c r="B46" s="22" t="s">
        <v>213</v>
      </c>
      <c r="C46" s="61">
        <v>6.6679399999999998</v>
      </c>
      <c r="D46" s="61">
        <v>9.0108700000000006</v>
      </c>
      <c r="E46" s="61">
        <v>10.32037</v>
      </c>
      <c r="F46" s="61">
        <v>11.51296</v>
      </c>
      <c r="G46" s="61">
        <v>17.69746</v>
      </c>
      <c r="H46" s="61">
        <v>19.147880000000001</v>
      </c>
      <c r="I46" s="61">
        <v>23.313639999999999</v>
      </c>
      <c r="J46" s="61">
        <v>26.182939999999999</v>
      </c>
      <c r="K46" s="61">
        <v>27.315850000000001</v>
      </c>
      <c r="L46" s="61">
        <v>30.71508</v>
      </c>
      <c r="M46" s="61">
        <v>33.603999999999999</v>
      </c>
      <c r="N46" s="61">
        <v>40.127969999999998</v>
      </c>
      <c r="O46" s="61">
        <v>44.500419999999998</v>
      </c>
      <c r="P46" s="61">
        <v>45.847389999999997</v>
      </c>
      <c r="Q46" s="61">
        <v>49.184469999999997</v>
      </c>
      <c r="R46" s="61">
        <v>52.123100000000001</v>
      </c>
      <c r="S46" s="61">
        <v>59.6511</v>
      </c>
      <c r="T46" s="61">
        <v>60.620130000000003</v>
      </c>
      <c r="U46" s="61">
        <v>62.578470000000003</v>
      </c>
      <c r="V46" s="61">
        <v>69.463710000000006</v>
      </c>
      <c r="W46" s="61">
        <v>71.1126</v>
      </c>
      <c r="X46" s="61">
        <v>74.527869999999993</v>
      </c>
      <c r="Y46" s="61">
        <v>77.432879999999997</v>
      </c>
      <c r="Z46" s="61">
        <v>81.765209999999996</v>
      </c>
      <c r="AA46" s="61">
        <v>85.122399999999999</v>
      </c>
      <c r="AB46" s="61">
        <v>88.244569999999996</v>
      </c>
      <c r="AC46" s="61">
        <v>91.355090000000004</v>
      </c>
      <c r="AD46" s="61">
        <v>95.891540000000006</v>
      </c>
      <c r="AE46" s="61">
        <v>98.780640000000005</v>
      </c>
      <c r="AF46" s="26"/>
    </row>
    <row r="47" spans="1:37" ht="15.75" thickBot="1">
      <c r="A47" s="26"/>
      <c r="B47" s="22" t="s">
        <v>175</v>
      </c>
      <c r="C47" s="60">
        <v>264.06535000000002</v>
      </c>
      <c r="D47" s="60">
        <v>319.52001000000001</v>
      </c>
      <c r="E47" s="60">
        <v>365.27755999999999</v>
      </c>
      <c r="F47" s="60">
        <v>404.73450000000003</v>
      </c>
      <c r="G47" s="60">
        <v>466.28433000000001</v>
      </c>
      <c r="H47" s="60">
        <v>505.00473</v>
      </c>
      <c r="I47" s="60">
        <v>576.32750999999996</v>
      </c>
      <c r="J47" s="60">
        <v>619.80649000000005</v>
      </c>
      <c r="K47" s="60">
        <v>671.08717999999999</v>
      </c>
      <c r="L47" s="60">
        <v>716.49365999999998</v>
      </c>
      <c r="M47" s="60">
        <v>773.86368000000004</v>
      </c>
      <c r="N47" s="60">
        <v>827.29773</v>
      </c>
      <c r="O47" s="60">
        <v>891.56714999999997</v>
      </c>
      <c r="P47" s="60">
        <v>927.55291</v>
      </c>
      <c r="Q47" s="60">
        <v>986.8329</v>
      </c>
      <c r="R47" s="60">
        <v>1021.5933199999999</v>
      </c>
      <c r="S47" s="60">
        <v>1100.903</v>
      </c>
      <c r="T47" s="60">
        <v>1140.4004299999999</v>
      </c>
      <c r="U47" s="60">
        <v>1196.83186</v>
      </c>
      <c r="V47" s="60">
        <v>1254.8179</v>
      </c>
      <c r="W47" s="60">
        <v>1311.19704</v>
      </c>
      <c r="X47" s="60">
        <v>1359.0598399999999</v>
      </c>
      <c r="Y47" s="60">
        <v>1420.3273300000001</v>
      </c>
      <c r="Z47" s="60">
        <v>1467.43957</v>
      </c>
      <c r="AA47" s="60">
        <v>1527.9617900000001</v>
      </c>
      <c r="AB47" s="60">
        <v>1574.33339</v>
      </c>
      <c r="AC47" s="60">
        <v>1639.7122300000001</v>
      </c>
      <c r="AD47" s="60">
        <v>1690.90076</v>
      </c>
      <c r="AE47" s="60">
        <v>1755.4610600000001</v>
      </c>
      <c r="AF47" s="26"/>
    </row>
    <row r="48" spans="1:37">
      <c r="A48" s="26"/>
      <c r="B48" s="26"/>
      <c r="C48" s="26"/>
      <c r="D48" s="26"/>
      <c r="E48" s="26"/>
      <c r="F48" s="26"/>
      <c r="G48" s="26"/>
      <c r="H48" s="26"/>
      <c r="I48" s="26"/>
      <c r="J48" s="26"/>
      <c r="K48" s="26"/>
      <c r="L48" s="26"/>
      <c r="M48" s="26"/>
      <c r="N48" s="26"/>
      <c r="O48" s="26"/>
      <c r="P48" s="26"/>
      <c r="Q48" s="26"/>
      <c r="R48" s="26"/>
      <c r="S48" s="26"/>
      <c r="T48" s="26"/>
      <c r="U48" s="26"/>
      <c r="V48" s="26"/>
      <c r="W48" s="26"/>
      <c r="X48" s="26"/>
      <c r="Y48" s="26"/>
      <c r="Z48" s="26"/>
      <c r="AA48" s="26"/>
      <c r="AB48" s="26"/>
      <c r="AC48" s="26"/>
      <c r="AD48" s="26"/>
      <c r="AE48" s="26"/>
      <c r="AF48" s="26"/>
    </row>
    <row r="49" spans="1:37" ht="15.75" thickBot="1">
      <c r="A49" s="26"/>
      <c r="B49" s="59" t="s">
        <v>65</v>
      </c>
      <c r="C49" s="26"/>
      <c r="D49" s="26"/>
      <c r="E49" s="26"/>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c r="AE49" s="26"/>
      <c r="AF49" s="26"/>
    </row>
    <row r="50" spans="1:37" ht="33" customHeight="1" thickBot="1">
      <c r="A50" s="26"/>
      <c r="B50" s="3"/>
      <c r="C50" s="363" t="s">
        <v>221</v>
      </c>
      <c r="D50" s="363" t="s">
        <v>222</v>
      </c>
      <c r="E50" s="363" t="s">
        <v>223</v>
      </c>
      <c r="F50" s="363" t="s">
        <v>224</v>
      </c>
      <c r="G50" s="363" t="s">
        <v>225</v>
      </c>
      <c r="H50" s="363" t="s">
        <v>226</v>
      </c>
      <c r="I50" s="363" t="s">
        <v>227</v>
      </c>
      <c r="J50" s="363" t="s">
        <v>228</v>
      </c>
      <c r="K50" s="363" t="s">
        <v>229</v>
      </c>
      <c r="L50" s="363" t="s">
        <v>262</v>
      </c>
      <c r="M50" s="363" t="s">
        <v>263</v>
      </c>
      <c r="N50" s="363" t="s">
        <v>264</v>
      </c>
      <c r="O50" s="363" t="s">
        <v>265</v>
      </c>
      <c r="P50" s="363" t="s">
        <v>266</v>
      </c>
      <c r="Q50" s="363" t="s">
        <v>267</v>
      </c>
      <c r="R50" s="363" t="s">
        <v>268</v>
      </c>
      <c r="S50" s="363" t="s">
        <v>269</v>
      </c>
      <c r="T50" s="363" t="s">
        <v>270</v>
      </c>
      <c r="U50" s="363" t="s">
        <v>271</v>
      </c>
      <c r="V50" s="363" t="s">
        <v>272</v>
      </c>
      <c r="W50" s="363" t="s">
        <v>273</v>
      </c>
      <c r="X50" s="363" t="s">
        <v>274</v>
      </c>
      <c r="Y50" s="363" t="s">
        <v>275</v>
      </c>
      <c r="Z50" s="363" t="s">
        <v>276</v>
      </c>
      <c r="AA50" s="363" t="s">
        <v>277</v>
      </c>
      <c r="AB50" s="363" t="s">
        <v>278</v>
      </c>
      <c r="AC50" s="363" t="s">
        <v>279</v>
      </c>
      <c r="AD50" s="363" t="s">
        <v>280</v>
      </c>
      <c r="AE50" s="363" t="s">
        <v>281</v>
      </c>
      <c r="AF50" s="26"/>
      <c r="AG50" s="76"/>
      <c r="AH50" s="76"/>
      <c r="AI50" s="76"/>
      <c r="AJ50" s="76"/>
      <c r="AK50" s="76"/>
    </row>
    <row r="51" spans="1:37" ht="15.75" thickBot="1">
      <c r="A51" s="26"/>
      <c r="B51" s="22" t="s">
        <v>151</v>
      </c>
      <c r="C51" s="60">
        <v>426.01787000000002</v>
      </c>
      <c r="D51" s="60">
        <v>499.48381000000001</v>
      </c>
      <c r="E51" s="60">
        <v>663.85554999999999</v>
      </c>
      <c r="F51" s="60">
        <v>817.87890000000004</v>
      </c>
      <c r="G51" s="60">
        <v>944.69200000000001</v>
      </c>
      <c r="H51" s="60">
        <v>1025.49827</v>
      </c>
      <c r="I51" s="60">
        <v>1175.6523099999999</v>
      </c>
      <c r="J51" s="60">
        <v>1251.43463</v>
      </c>
      <c r="K51" s="60">
        <v>1326.6881699999999</v>
      </c>
      <c r="L51" s="60">
        <v>1401.4166299999999</v>
      </c>
      <c r="M51" s="60">
        <v>1475.62366</v>
      </c>
      <c r="N51" s="60">
        <v>1623.5455300000001</v>
      </c>
      <c r="O51" s="60">
        <v>1785.55611</v>
      </c>
      <c r="P51" s="60">
        <v>1867.6881800000001</v>
      </c>
      <c r="Q51" s="60">
        <v>2005.3028999999999</v>
      </c>
      <c r="R51" s="60">
        <v>2075.2962699999998</v>
      </c>
      <c r="S51" s="60">
        <v>2327.6249600000001</v>
      </c>
      <c r="T51" s="60">
        <v>2406.0417699999998</v>
      </c>
      <c r="U51" s="60">
        <v>2488.7514999999999</v>
      </c>
      <c r="V51" s="60">
        <v>2663.7900599999998</v>
      </c>
      <c r="W51" s="60">
        <v>2745.1122999999998</v>
      </c>
      <c r="X51" s="60">
        <v>2870.2549800000002</v>
      </c>
      <c r="Y51" s="60">
        <v>2994.3964099999998</v>
      </c>
      <c r="Z51" s="60">
        <v>3117.5589</v>
      </c>
      <c r="AA51" s="60">
        <v>3239.7574300000001</v>
      </c>
      <c r="AB51" s="60">
        <v>3361.0029199999999</v>
      </c>
      <c r="AC51" s="60">
        <v>3481.3057699999999</v>
      </c>
      <c r="AD51" s="60">
        <v>3600.6744800000001</v>
      </c>
      <c r="AE51" s="60">
        <v>3722.7847200000001</v>
      </c>
      <c r="AF51" s="26"/>
      <c r="AG51" s="76"/>
      <c r="AH51" s="76"/>
      <c r="AI51" s="76"/>
      <c r="AJ51" s="76"/>
      <c r="AK51" s="76"/>
    </row>
    <row r="52" spans="1:37" ht="15.75" thickBot="1">
      <c r="A52" s="26"/>
      <c r="B52" s="22" t="s">
        <v>126</v>
      </c>
      <c r="C52" s="61">
        <v>302.74207000000001</v>
      </c>
      <c r="D52" s="61">
        <v>392.35354999999998</v>
      </c>
      <c r="E52" s="61">
        <v>508.23638</v>
      </c>
      <c r="F52" s="61">
        <v>646.07352000000003</v>
      </c>
      <c r="G52" s="61">
        <v>756.82366999999999</v>
      </c>
      <c r="H52" s="61">
        <v>840.26891000000001</v>
      </c>
      <c r="I52" s="61">
        <v>980.41246000000001</v>
      </c>
      <c r="J52" s="61">
        <v>1051.7715499999999</v>
      </c>
      <c r="K52" s="61">
        <v>1122.63273</v>
      </c>
      <c r="L52" s="61">
        <v>1192.99947</v>
      </c>
      <c r="M52" s="61">
        <v>1262.8752099999999</v>
      </c>
      <c r="N52" s="61">
        <v>1398.00567</v>
      </c>
      <c r="O52" s="61">
        <v>1542.43687</v>
      </c>
      <c r="P52" s="61">
        <v>1619.2820300000001</v>
      </c>
      <c r="Q52" s="61">
        <v>1742.09637</v>
      </c>
      <c r="R52" s="61">
        <v>1808.14075</v>
      </c>
      <c r="S52" s="61">
        <v>2036.4506699999999</v>
      </c>
      <c r="T52" s="61">
        <v>2109.9675499999998</v>
      </c>
      <c r="U52" s="61">
        <v>2187.33772</v>
      </c>
      <c r="V52" s="61">
        <v>2347.7961799999998</v>
      </c>
      <c r="W52" s="61">
        <v>2424.0242199999998</v>
      </c>
      <c r="X52" s="61">
        <v>2536.86904</v>
      </c>
      <c r="Y52" s="61">
        <v>2649.0789599999998</v>
      </c>
      <c r="Z52" s="61">
        <v>2760.6482000000001</v>
      </c>
      <c r="AA52" s="61">
        <v>2874.8299299999999</v>
      </c>
      <c r="AB52" s="61">
        <v>2988.3377300000002</v>
      </c>
      <c r="AC52" s="61">
        <v>3101.1720300000002</v>
      </c>
      <c r="AD52" s="61">
        <v>3213.3354599999998</v>
      </c>
      <c r="AE52" s="61">
        <v>3324.8292200000001</v>
      </c>
      <c r="AF52" s="26"/>
      <c r="AG52" s="76"/>
      <c r="AH52" s="76"/>
      <c r="AI52" s="76"/>
      <c r="AJ52" s="76"/>
      <c r="AK52" s="76"/>
    </row>
    <row r="53" spans="1:37" ht="15.75" thickBot="1">
      <c r="A53" s="26"/>
      <c r="B53" s="22" t="s">
        <v>192</v>
      </c>
      <c r="C53" s="60">
        <v>253.2116</v>
      </c>
      <c r="D53" s="60">
        <v>275.27899000000002</v>
      </c>
      <c r="E53" s="60">
        <v>316.03509000000003</v>
      </c>
      <c r="F53" s="60">
        <v>354.85198000000003</v>
      </c>
      <c r="G53" s="60">
        <v>386.92464999999999</v>
      </c>
      <c r="H53" s="60">
        <v>409.69697000000002</v>
      </c>
      <c r="I53" s="60">
        <v>446.59082000000001</v>
      </c>
      <c r="J53" s="60">
        <v>469.04342000000003</v>
      </c>
      <c r="K53" s="60">
        <v>490.24740000000003</v>
      </c>
      <c r="L53" s="60">
        <v>511.30344000000002</v>
      </c>
      <c r="M53" s="60">
        <v>532.21254999999996</v>
      </c>
      <c r="N53" s="60">
        <v>568.06383000000005</v>
      </c>
      <c r="O53" s="60">
        <v>606.62008000000003</v>
      </c>
      <c r="P53" s="60">
        <v>628.99350000000004</v>
      </c>
      <c r="Q53" s="60">
        <v>662.27972</v>
      </c>
      <c r="R53" s="60">
        <v>682.13538000000005</v>
      </c>
      <c r="S53" s="60">
        <v>737.63306999999998</v>
      </c>
      <c r="T53" s="60">
        <v>759.03954999999996</v>
      </c>
      <c r="U53" s="60">
        <v>781.22601999999995</v>
      </c>
      <c r="V53" s="60">
        <v>821.19347000000005</v>
      </c>
      <c r="W53" s="60">
        <v>843.00705000000005</v>
      </c>
      <c r="X53" s="60">
        <v>873.57120999999995</v>
      </c>
      <c r="Y53" s="60">
        <v>903.86584000000005</v>
      </c>
      <c r="Z53" s="60">
        <v>933.89657</v>
      </c>
      <c r="AA53" s="60">
        <v>963.66659000000004</v>
      </c>
      <c r="AB53" s="60">
        <v>993.17951000000005</v>
      </c>
      <c r="AC53" s="60">
        <v>1022.43799</v>
      </c>
      <c r="AD53" s="60">
        <v>1052.5365999999999</v>
      </c>
      <c r="AE53" s="60">
        <v>1082.37853</v>
      </c>
      <c r="AF53" s="26"/>
      <c r="AG53" s="76"/>
      <c r="AH53" s="76"/>
      <c r="AI53" s="76"/>
      <c r="AJ53" s="76"/>
      <c r="AK53" s="76"/>
    </row>
    <row r="54" spans="1:37" ht="15.75" thickBot="1">
      <c r="A54" s="26"/>
      <c r="B54" s="22" t="s">
        <v>213</v>
      </c>
      <c r="C54" s="61">
        <v>7.0145099999999996</v>
      </c>
      <c r="D54" s="61">
        <v>10.800140000000001</v>
      </c>
      <c r="E54" s="61">
        <v>25.168970000000002</v>
      </c>
      <c r="F54" s="61">
        <v>40.813510000000001</v>
      </c>
      <c r="G54" s="61">
        <v>51.432609999999997</v>
      </c>
      <c r="H54" s="61">
        <v>56.026470000000003</v>
      </c>
      <c r="I54" s="61">
        <v>70.856039999999993</v>
      </c>
      <c r="J54" s="61">
        <v>74.343000000000004</v>
      </c>
      <c r="K54" s="61">
        <v>77.174409999999995</v>
      </c>
      <c r="L54" s="61">
        <v>80.926190000000005</v>
      </c>
      <c r="M54" s="61">
        <v>84.391009999999994</v>
      </c>
      <c r="N54" s="61">
        <v>97.831639999999993</v>
      </c>
      <c r="O54" s="61">
        <v>113.24827000000001</v>
      </c>
      <c r="P54" s="61">
        <v>117.64106</v>
      </c>
      <c r="Q54" s="61">
        <v>130.01017999999999</v>
      </c>
      <c r="R54" s="61">
        <v>133.35579000000001</v>
      </c>
      <c r="S54" s="61">
        <v>160.67805000000001</v>
      </c>
      <c r="T54" s="61">
        <v>164.97713999999999</v>
      </c>
      <c r="U54" s="61">
        <v>169.25319999999999</v>
      </c>
      <c r="V54" s="61">
        <v>186.50640999999999</v>
      </c>
      <c r="W54" s="61">
        <v>190.73690999999999</v>
      </c>
      <c r="X54" s="61">
        <v>200.94487000000001</v>
      </c>
      <c r="Y54" s="61">
        <v>210.39125000000001</v>
      </c>
      <c r="Z54" s="61">
        <v>220.81357</v>
      </c>
      <c r="AA54" s="61">
        <v>230.21202</v>
      </c>
      <c r="AB54" s="61">
        <v>240.02592999999999</v>
      </c>
      <c r="AC54" s="61">
        <v>249.93792999999999</v>
      </c>
      <c r="AD54" s="61">
        <v>259.26573999999999</v>
      </c>
      <c r="AE54" s="61">
        <v>268.74417999999997</v>
      </c>
      <c r="AF54" s="26"/>
      <c r="AG54" s="76"/>
      <c r="AH54" s="76"/>
      <c r="AI54" s="76"/>
      <c r="AJ54" s="76"/>
      <c r="AK54" s="76"/>
    </row>
    <row r="55" spans="1:37" ht="15.75" thickBot="1">
      <c r="A55" s="26"/>
      <c r="B55" s="22" t="s">
        <v>175</v>
      </c>
      <c r="C55" s="60">
        <v>318.48360000000002</v>
      </c>
      <c r="D55" s="60">
        <v>430.33580999999998</v>
      </c>
      <c r="E55" s="60">
        <v>604.70408999999995</v>
      </c>
      <c r="F55" s="60">
        <v>772.27470000000005</v>
      </c>
      <c r="G55" s="60">
        <v>918.56620999999996</v>
      </c>
      <c r="H55" s="60">
        <v>1034.6461899999999</v>
      </c>
      <c r="I55" s="60">
        <v>1203.93129</v>
      </c>
      <c r="J55" s="60">
        <v>1324.1824200000001</v>
      </c>
      <c r="K55" s="60">
        <v>1443.59449</v>
      </c>
      <c r="L55" s="60">
        <v>1562.17335</v>
      </c>
      <c r="M55" s="60">
        <v>1679.92481</v>
      </c>
      <c r="N55" s="60">
        <v>1845.8089299999999</v>
      </c>
      <c r="O55" s="60">
        <v>2012.3113800000001</v>
      </c>
      <c r="P55" s="60">
        <v>2125.5702099999999</v>
      </c>
      <c r="Q55" s="60">
        <v>2275.4119900000001</v>
      </c>
      <c r="R55" s="60">
        <v>2379.7948000000001</v>
      </c>
      <c r="S55" s="60">
        <v>2606.1827899999998</v>
      </c>
      <c r="T55" s="60">
        <v>2723.85268</v>
      </c>
      <c r="U55" s="60">
        <v>2844.02412</v>
      </c>
      <c r="V55" s="60">
        <v>3026.8053399999999</v>
      </c>
      <c r="W55" s="60">
        <v>3145.2624500000002</v>
      </c>
      <c r="X55" s="60">
        <v>3291.0364300000001</v>
      </c>
      <c r="Y55" s="60">
        <v>3435.87806</v>
      </c>
      <c r="Z55" s="60">
        <v>3579.7856999999999</v>
      </c>
      <c r="AA55" s="60">
        <v>3728.35896</v>
      </c>
      <c r="AB55" s="60">
        <v>3875.9723800000002</v>
      </c>
      <c r="AC55" s="60">
        <v>4022.63078</v>
      </c>
      <c r="AD55" s="60">
        <v>4168.3371900000002</v>
      </c>
      <c r="AE55" s="60">
        <v>4313.0981300000003</v>
      </c>
      <c r="AF55" s="26"/>
      <c r="AG55" s="76"/>
      <c r="AH55" s="76"/>
      <c r="AI55" s="76"/>
      <c r="AJ55" s="76"/>
      <c r="AK55" s="76"/>
    </row>
    <row r="56" spans="1:37">
      <c r="A56" s="26"/>
      <c r="B56" s="26"/>
      <c r="C56" s="26"/>
      <c r="D56" s="26"/>
      <c r="E56" s="26"/>
      <c r="F56" s="26"/>
      <c r="G56" s="26"/>
      <c r="H56" s="26"/>
      <c r="I56" s="26"/>
      <c r="J56" s="26"/>
      <c r="K56" s="26"/>
      <c r="L56" s="26"/>
      <c r="M56" s="26"/>
      <c r="N56" s="26"/>
      <c r="O56" s="26"/>
      <c r="P56" s="26"/>
      <c r="Q56" s="26"/>
      <c r="R56" s="26"/>
      <c r="S56" s="26"/>
      <c r="T56" s="26"/>
      <c r="U56" s="26"/>
      <c r="V56" s="26"/>
      <c r="W56" s="26"/>
      <c r="X56" s="26"/>
      <c r="Y56" s="26"/>
      <c r="Z56" s="26"/>
      <c r="AA56" s="26"/>
      <c r="AB56" s="26"/>
      <c r="AC56" s="26"/>
      <c r="AD56" s="26"/>
      <c r="AE56" s="26"/>
      <c r="AF56" s="26"/>
    </row>
  </sheetData>
  <mergeCells count="1">
    <mergeCell ref="B14:E14"/>
  </mergeCells>
  <hyperlinks>
    <hyperlink ref="B1" location="'Assumptions Summary'!A1" display="Go to Assumptions Summary"/>
  </hyperlinks>
  <pageMargins left="0.7" right="0.7" top="0.75" bottom="0.75" header="0.3" footer="0.3"/>
  <pageSetup paperSize="9" orientation="portrait" horizontalDpi="90" verticalDpi="9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tabColor theme="9" tint="0.79998168889431442"/>
  </sheetPr>
  <dimension ref="A1:AF15"/>
  <sheetViews>
    <sheetView showGridLines="0" zoomScale="85" zoomScaleNormal="85" workbookViewId="0"/>
  </sheetViews>
  <sheetFormatPr defaultRowHeight="15"/>
  <cols>
    <col min="1" max="1" width="4.140625" customWidth="1"/>
    <col min="2" max="2" width="60.7109375" customWidth="1"/>
    <col min="3" max="32" width="9.7109375" customWidth="1"/>
  </cols>
  <sheetData>
    <row r="1" spans="1:32" ht="12" customHeight="1">
      <c r="A1" s="328"/>
      <c r="B1" s="17" t="s">
        <v>59</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spans="1:32" ht="27" customHeight="1" thickBot="1">
      <c r="A2" s="1"/>
      <c r="B2" s="406" t="s">
        <v>1546</v>
      </c>
      <c r="C2" s="376"/>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1:32" ht="15.75" customHeight="1" thickTop="1">
      <c r="A3" s="1"/>
      <c r="B3" s="329"/>
      <c r="C3" s="377"/>
      <c r="D3" s="377"/>
      <c r="E3" s="1"/>
      <c r="F3" s="1"/>
      <c r="G3" s="1"/>
      <c r="H3" s="1"/>
      <c r="I3" s="1"/>
      <c r="J3" s="1"/>
      <c r="K3" s="1"/>
      <c r="L3" s="1"/>
      <c r="M3" s="1"/>
      <c r="N3" s="1"/>
      <c r="O3" s="1"/>
      <c r="P3" s="1"/>
      <c r="Q3" s="1"/>
      <c r="R3" s="1"/>
      <c r="S3" s="1"/>
      <c r="T3" s="1"/>
      <c r="U3" s="1"/>
      <c r="V3" s="1"/>
      <c r="W3" s="1"/>
      <c r="X3" s="1"/>
      <c r="Y3" s="1"/>
      <c r="Z3" s="1"/>
      <c r="AA3" s="1"/>
      <c r="AB3" s="1"/>
      <c r="AC3" s="1"/>
      <c r="AD3" s="1"/>
      <c r="AE3" s="1"/>
      <c r="AF3" s="1"/>
    </row>
    <row r="4" spans="1:32" ht="15.75" customHeight="1">
      <c r="A4" s="1"/>
      <c r="B4" s="398" t="str">
        <f>'Assumptions Summary'!$E$5&amp;": "&amp;'Assumptions Summary'!$D$15</f>
        <v>Key deviations from Primary Source: NEM-Review</v>
      </c>
      <c r="C4" s="377"/>
      <c r="D4" s="377"/>
      <c r="E4" s="1"/>
      <c r="F4" s="1"/>
      <c r="G4" s="1"/>
      <c r="H4" s="1"/>
      <c r="I4" s="1"/>
      <c r="J4" s="1"/>
      <c r="K4" s="1"/>
      <c r="L4" s="1"/>
      <c r="M4" s="1"/>
      <c r="N4" s="1"/>
      <c r="O4" s="1"/>
      <c r="P4" s="1"/>
      <c r="Q4" s="1"/>
      <c r="R4" s="1"/>
      <c r="S4" s="1"/>
      <c r="T4" s="1"/>
      <c r="U4" s="1"/>
      <c r="V4" s="1"/>
      <c r="W4" s="1"/>
      <c r="X4" s="1"/>
      <c r="Y4" s="1"/>
      <c r="Z4" s="1"/>
      <c r="AA4" s="1"/>
      <c r="AB4" s="1"/>
      <c r="AC4" s="1"/>
      <c r="AD4" s="1"/>
      <c r="AE4" s="1"/>
      <c r="AF4" s="1"/>
    </row>
    <row r="5" spans="1:32" ht="15.75" customHeight="1">
      <c r="A5" s="1"/>
      <c r="B5" s="399" t="str">
        <f>'Assumptions Summary'!E15</f>
        <v>Nil</v>
      </c>
      <c r="C5" s="377"/>
      <c r="D5" s="377"/>
      <c r="E5" s="1"/>
      <c r="F5" s="1"/>
      <c r="G5" s="1"/>
      <c r="H5" s="1"/>
      <c r="I5" s="1"/>
      <c r="J5" s="1"/>
      <c r="K5" s="1"/>
      <c r="L5" s="1"/>
      <c r="M5" s="1"/>
      <c r="N5" s="1"/>
      <c r="O5" s="1"/>
      <c r="P5" s="1"/>
      <c r="Q5" s="1"/>
      <c r="R5" s="1"/>
      <c r="S5" s="1"/>
      <c r="T5" s="1"/>
      <c r="U5" s="1"/>
      <c r="V5" s="1"/>
      <c r="W5" s="1"/>
      <c r="X5" s="1"/>
      <c r="Y5" s="1"/>
      <c r="Z5" s="1"/>
      <c r="AA5" s="1"/>
      <c r="AB5" s="1"/>
      <c r="AC5" s="1"/>
      <c r="AD5" s="1"/>
      <c r="AE5" s="1"/>
      <c r="AF5" s="1"/>
    </row>
    <row r="6" spans="1:32" ht="15.75" customHeight="1">
      <c r="A6" s="1"/>
      <c r="B6" s="329"/>
      <c r="C6" s="377"/>
      <c r="D6" s="377"/>
      <c r="E6" s="1"/>
      <c r="F6" s="1"/>
      <c r="G6" s="1"/>
      <c r="H6" s="1"/>
      <c r="I6" s="1"/>
      <c r="J6" s="1"/>
      <c r="K6" s="1"/>
      <c r="L6" s="1"/>
      <c r="M6" s="1"/>
      <c r="N6" s="1"/>
      <c r="O6" s="1"/>
      <c r="P6" s="1"/>
      <c r="Q6" s="1"/>
      <c r="R6" s="1"/>
      <c r="S6" s="1"/>
      <c r="T6" s="1"/>
      <c r="U6" s="1"/>
      <c r="V6" s="1"/>
      <c r="W6" s="1"/>
      <c r="X6" s="1"/>
      <c r="Y6" s="1"/>
      <c r="Z6" s="1"/>
      <c r="AA6" s="1"/>
      <c r="AB6" s="1"/>
      <c r="AC6" s="1"/>
      <c r="AD6" s="1"/>
      <c r="AE6" s="1"/>
      <c r="AF6" s="1"/>
    </row>
    <row r="7" spans="1:32" ht="42.75" customHeight="1">
      <c r="A7" s="1"/>
      <c r="B7" s="445" t="s">
        <v>1311</v>
      </c>
      <c r="C7" s="445"/>
      <c r="D7" s="445"/>
      <c r="E7" s="445"/>
      <c r="F7" s="445"/>
      <c r="G7" s="1"/>
      <c r="H7" s="1"/>
      <c r="I7" s="1"/>
      <c r="J7" s="1"/>
      <c r="K7" s="1"/>
      <c r="L7" s="1"/>
      <c r="M7" s="1"/>
      <c r="N7" s="1"/>
      <c r="O7" s="1"/>
      <c r="P7" s="1"/>
      <c r="Q7" s="1"/>
      <c r="R7" s="1"/>
      <c r="S7" s="1"/>
      <c r="T7" s="1"/>
      <c r="U7" s="1"/>
      <c r="V7" s="1"/>
      <c r="W7" s="1"/>
      <c r="X7" s="1"/>
      <c r="Y7" s="1"/>
      <c r="Z7" s="1"/>
      <c r="AA7" s="1"/>
      <c r="AB7" s="1"/>
      <c r="AC7" s="1"/>
      <c r="AD7" s="1"/>
      <c r="AE7" s="1"/>
      <c r="AF7" s="1"/>
    </row>
    <row r="8" spans="1:32" ht="15.75" thickBot="1">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row>
    <row r="9" spans="1:32" ht="15.75" thickBot="1">
      <c r="A9" s="1"/>
      <c r="B9" s="334" t="s">
        <v>1310</v>
      </c>
      <c r="C9" s="330" t="s">
        <v>221</v>
      </c>
      <c r="D9" s="330" t="s">
        <v>222</v>
      </c>
      <c r="E9" s="330" t="s">
        <v>223</v>
      </c>
      <c r="F9" s="330" t="s">
        <v>224</v>
      </c>
      <c r="G9" s="330" t="s">
        <v>225</v>
      </c>
      <c r="H9" s="330" t="s">
        <v>226</v>
      </c>
      <c r="I9" s="330" t="s">
        <v>227</v>
      </c>
      <c r="J9" s="330" t="s">
        <v>228</v>
      </c>
      <c r="K9" s="330" t="s">
        <v>229</v>
      </c>
      <c r="L9" s="330" t="s">
        <v>262</v>
      </c>
      <c r="M9" s="330" t="s">
        <v>263</v>
      </c>
      <c r="N9" s="330" t="s">
        <v>264</v>
      </c>
      <c r="O9" s="330" t="s">
        <v>265</v>
      </c>
      <c r="P9" s="330" t="s">
        <v>266</v>
      </c>
      <c r="Q9" s="330" t="s">
        <v>267</v>
      </c>
      <c r="R9" s="330" t="s">
        <v>268</v>
      </c>
      <c r="S9" s="330" t="s">
        <v>269</v>
      </c>
      <c r="T9" s="330" t="s">
        <v>270</v>
      </c>
      <c r="U9" s="330" t="s">
        <v>271</v>
      </c>
      <c r="V9" s="330" t="s">
        <v>272</v>
      </c>
      <c r="W9" s="330" t="s">
        <v>273</v>
      </c>
      <c r="X9" s="330" t="s">
        <v>274</v>
      </c>
      <c r="Y9" s="330" t="s">
        <v>275</v>
      </c>
      <c r="Z9" s="330" t="s">
        <v>276</v>
      </c>
      <c r="AA9" s="330" t="s">
        <v>277</v>
      </c>
      <c r="AB9" s="330" t="s">
        <v>278</v>
      </c>
      <c r="AC9" s="330" t="s">
        <v>279</v>
      </c>
      <c r="AD9" s="330" t="s">
        <v>280</v>
      </c>
      <c r="AE9" s="330" t="s">
        <v>281</v>
      </c>
      <c r="AF9" s="1"/>
    </row>
    <row r="10" spans="1:32" ht="15.75" thickBot="1">
      <c r="A10" s="1"/>
      <c r="B10" s="331" t="s">
        <v>61</v>
      </c>
      <c r="C10" s="339">
        <v>476.21738679999999</v>
      </c>
      <c r="D10" s="339">
        <v>385.9190557</v>
      </c>
      <c r="E10" s="339">
        <v>458.28663</v>
      </c>
      <c r="F10" s="339">
        <v>399.65571030000001</v>
      </c>
      <c r="G10" s="339">
        <v>416.2022073</v>
      </c>
      <c r="H10" s="339">
        <v>411.51445410000002</v>
      </c>
      <c r="I10" s="339">
        <v>372.16385120000001</v>
      </c>
      <c r="J10" s="339">
        <v>482.15363059999999</v>
      </c>
      <c r="K10" s="339">
        <v>489.96546260000002</v>
      </c>
      <c r="L10" s="339">
        <v>463.45463389999998</v>
      </c>
      <c r="M10" s="339">
        <v>381.23646680000002</v>
      </c>
      <c r="N10" s="339">
        <v>450.82924880000002</v>
      </c>
      <c r="O10" s="339">
        <v>392.10218149999997</v>
      </c>
      <c r="P10" s="339">
        <v>406.59386899999998</v>
      </c>
      <c r="Q10" s="339">
        <v>405.33168469999998</v>
      </c>
      <c r="R10" s="339">
        <v>363.54166989999999</v>
      </c>
      <c r="S10" s="339">
        <v>471.70788449999998</v>
      </c>
      <c r="T10" s="339">
        <v>478.88734720000002</v>
      </c>
      <c r="U10" s="339">
        <v>457.68993790000002</v>
      </c>
      <c r="V10" s="339">
        <v>373.05910299999999</v>
      </c>
      <c r="W10" s="339">
        <v>439.73602840000001</v>
      </c>
      <c r="X10" s="339">
        <v>383.82861070000001</v>
      </c>
      <c r="Y10" s="339">
        <v>400.56500790000001</v>
      </c>
      <c r="Z10" s="339">
        <v>396.4934002</v>
      </c>
      <c r="AA10" s="339">
        <v>356.55048379999999</v>
      </c>
      <c r="AB10" s="339">
        <v>464.2791704</v>
      </c>
      <c r="AC10" s="339">
        <v>472.32292180000002</v>
      </c>
      <c r="AD10" s="339">
        <v>444.15789419999999</v>
      </c>
      <c r="AE10" s="339">
        <v>363.88646790000001</v>
      </c>
      <c r="AF10" s="1"/>
    </row>
    <row r="11" spans="1:32" ht="15.75" thickBot="1">
      <c r="A11" s="1"/>
      <c r="B11" s="331" t="s">
        <v>62</v>
      </c>
      <c r="C11" s="394">
        <v>479.17525869999997</v>
      </c>
      <c r="D11" s="394">
        <v>388.32104140000001</v>
      </c>
      <c r="E11" s="394">
        <v>461.62135660000001</v>
      </c>
      <c r="F11" s="394">
        <v>402.56986699999999</v>
      </c>
      <c r="G11" s="394">
        <v>419.24335280000003</v>
      </c>
      <c r="H11" s="394">
        <v>414.9580899</v>
      </c>
      <c r="I11" s="394">
        <v>375.28472219999998</v>
      </c>
      <c r="J11" s="394">
        <v>486.20534170000002</v>
      </c>
      <c r="K11" s="394">
        <v>494.6072413</v>
      </c>
      <c r="L11" s="394">
        <v>467.85452029999999</v>
      </c>
      <c r="M11" s="394">
        <v>385.26645059999998</v>
      </c>
      <c r="N11" s="394">
        <v>455.60498260000003</v>
      </c>
      <c r="O11" s="394">
        <v>396.2646249</v>
      </c>
      <c r="P11" s="394">
        <v>411.35188290000002</v>
      </c>
      <c r="Q11" s="394">
        <v>410.08504160000001</v>
      </c>
      <c r="R11" s="394">
        <v>367.81406149999998</v>
      </c>
      <c r="S11" s="394">
        <v>477.76837119999999</v>
      </c>
      <c r="T11" s="394">
        <v>485.0532786</v>
      </c>
      <c r="U11" s="394">
        <v>463.59561450000001</v>
      </c>
      <c r="V11" s="394">
        <v>378.28514699999999</v>
      </c>
      <c r="W11" s="394">
        <v>445.90942869999998</v>
      </c>
      <c r="X11" s="394">
        <v>389.22879699999999</v>
      </c>
      <c r="Y11" s="394">
        <v>406.6473398</v>
      </c>
      <c r="Z11" s="394">
        <v>402.52699530000001</v>
      </c>
      <c r="AA11" s="394">
        <v>361.98807299999999</v>
      </c>
      <c r="AB11" s="394">
        <v>471.88199550000002</v>
      </c>
      <c r="AC11" s="394">
        <v>480.07439249999999</v>
      </c>
      <c r="AD11" s="394">
        <v>451.95013770000003</v>
      </c>
      <c r="AE11" s="394">
        <v>370.28447190000003</v>
      </c>
      <c r="AF11" s="1"/>
    </row>
    <row r="12" spans="1:32" ht="15.75" thickBot="1">
      <c r="A12" s="1"/>
      <c r="B12" s="331" t="s">
        <v>64</v>
      </c>
      <c r="C12" s="339">
        <v>479.17525869999997</v>
      </c>
      <c r="D12" s="339">
        <v>388.32104140000001</v>
      </c>
      <c r="E12" s="339">
        <v>461.62135660000001</v>
      </c>
      <c r="F12" s="339">
        <v>402.56986699999999</v>
      </c>
      <c r="G12" s="339">
        <v>419.24335280000003</v>
      </c>
      <c r="H12" s="339">
        <v>414.9580899</v>
      </c>
      <c r="I12" s="339">
        <v>375.28472219999998</v>
      </c>
      <c r="J12" s="339">
        <v>486.20534170000002</v>
      </c>
      <c r="K12" s="339">
        <v>494.6072413</v>
      </c>
      <c r="L12" s="339">
        <v>467.85452029999999</v>
      </c>
      <c r="M12" s="339">
        <v>385.26645059999998</v>
      </c>
      <c r="N12" s="339">
        <v>455.60498260000003</v>
      </c>
      <c r="O12" s="339">
        <v>396.2646249</v>
      </c>
      <c r="P12" s="339">
        <v>411.35188290000002</v>
      </c>
      <c r="Q12" s="339">
        <v>410.08504160000001</v>
      </c>
      <c r="R12" s="339">
        <v>367.81406149999998</v>
      </c>
      <c r="S12" s="339">
        <v>477.76837119999999</v>
      </c>
      <c r="T12" s="339">
        <v>485.0532786</v>
      </c>
      <c r="U12" s="339">
        <v>463.59561450000001</v>
      </c>
      <c r="V12" s="339">
        <v>378.28514699999999</v>
      </c>
      <c r="W12" s="339">
        <v>445.90942869999998</v>
      </c>
      <c r="X12" s="339">
        <v>389.22879699999999</v>
      </c>
      <c r="Y12" s="339">
        <v>406.6473398</v>
      </c>
      <c r="Z12" s="339">
        <v>402.52699530000001</v>
      </c>
      <c r="AA12" s="339">
        <v>361.98807299999999</v>
      </c>
      <c r="AB12" s="339">
        <v>471.88199550000002</v>
      </c>
      <c r="AC12" s="339">
        <v>480.07439249999999</v>
      </c>
      <c r="AD12" s="339">
        <v>451.95013770000003</v>
      </c>
      <c r="AE12" s="339">
        <v>370.28447190000003</v>
      </c>
      <c r="AF12" s="1"/>
    </row>
    <row r="13" spans="1:32" ht="15.75" thickBot="1">
      <c r="A13" s="1"/>
      <c r="B13" s="331" t="s">
        <v>285</v>
      </c>
      <c r="C13" s="394">
        <v>484.10504539999999</v>
      </c>
      <c r="D13" s="394">
        <v>392.72468249999997</v>
      </c>
      <c r="E13" s="394">
        <v>466.86163970000001</v>
      </c>
      <c r="F13" s="394">
        <v>407.56556339999997</v>
      </c>
      <c r="G13" s="394">
        <v>424.8911885</v>
      </c>
      <c r="H13" s="394">
        <v>420.5539981</v>
      </c>
      <c r="I13" s="394">
        <v>380.74624619999997</v>
      </c>
      <c r="J13" s="394">
        <v>493.8023025</v>
      </c>
      <c r="K13" s="394">
        <v>502.34353770000001</v>
      </c>
      <c r="L13" s="394">
        <v>475.1876628</v>
      </c>
      <c r="M13" s="394">
        <v>391.31142679999999</v>
      </c>
      <c r="N13" s="394">
        <v>463.24615619999997</v>
      </c>
      <c r="O13" s="394">
        <v>403.34077930000001</v>
      </c>
      <c r="P13" s="394">
        <v>418.70517580000001</v>
      </c>
      <c r="Q13" s="394">
        <v>417.86326159999999</v>
      </c>
      <c r="R13" s="394">
        <v>375.19364660000002</v>
      </c>
      <c r="S13" s="394">
        <v>487.36414389999999</v>
      </c>
      <c r="T13" s="394">
        <v>495.32983100000001</v>
      </c>
      <c r="U13" s="394">
        <v>473.93054869999997</v>
      </c>
      <c r="V13" s="394">
        <v>386.72721660000002</v>
      </c>
      <c r="W13" s="394">
        <v>456.35672090000003</v>
      </c>
      <c r="X13" s="394">
        <v>398.78297199999997</v>
      </c>
      <c r="Y13" s="394">
        <v>416.63974289999999</v>
      </c>
      <c r="Z13" s="394">
        <v>412.87030149999998</v>
      </c>
      <c r="AA13" s="394">
        <v>371.69805350000001</v>
      </c>
      <c r="AB13" s="394">
        <v>484.5533701</v>
      </c>
      <c r="AC13" s="394">
        <v>492.99350930000003</v>
      </c>
      <c r="AD13" s="394">
        <v>464.12551910000002</v>
      </c>
      <c r="AE13" s="394">
        <v>380.68122790000001</v>
      </c>
      <c r="AF13" s="1"/>
    </row>
    <row r="14" spans="1:32" ht="15.75" thickBot="1">
      <c r="A14" s="1"/>
      <c r="B14" s="331" t="s">
        <v>65</v>
      </c>
      <c r="C14" s="339">
        <v>488.04887450000001</v>
      </c>
      <c r="D14" s="339">
        <v>395.92733040000002</v>
      </c>
      <c r="E14" s="339">
        <v>470.67275519999998</v>
      </c>
      <c r="F14" s="339">
        <v>411.31233529999997</v>
      </c>
      <c r="G14" s="339">
        <v>428.80123040000001</v>
      </c>
      <c r="H14" s="339">
        <v>424.8585425</v>
      </c>
      <c r="I14" s="339">
        <v>384.6473345</v>
      </c>
      <c r="J14" s="339">
        <v>498.86694139999997</v>
      </c>
      <c r="K14" s="339">
        <v>508.01682390000002</v>
      </c>
      <c r="L14" s="339">
        <v>481.0541771</v>
      </c>
      <c r="M14" s="339">
        <v>396.14740740000002</v>
      </c>
      <c r="N14" s="339">
        <v>469.45460989999998</v>
      </c>
      <c r="O14" s="339">
        <v>408.75195539999999</v>
      </c>
      <c r="P14" s="339">
        <v>424.76082889999998</v>
      </c>
      <c r="Q14" s="339">
        <v>423.91298819999997</v>
      </c>
      <c r="R14" s="339">
        <v>380.6312355</v>
      </c>
      <c r="S14" s="339">
        <v>494.93975039999998</v>
      </c>
      <c r="T14" s="339">
        <v>503.03724579999999</v>
      </c>
      <c r="U14" s="339">
        <v>481.80478440000002</v>
      </c>
      <c r="V14" s="339">
        <v>393.1592703</v>
      </c>
      <c r="W14" s="339">
        <v>463.95475149999999</v>
      </c>
      <c r="X14" s="339">
        <v>405.84475420000001</v>
      </c>
      <c r="Y14" s="339">
        <v>424.02543120000001</v>
      </c>
      <c r="Z14" s="339">
        <v>420.62778070000002</v>
      </c>
      <c r="AA14" s="339">
        <v>378.68923960000001</v>
      </c>
      <c r="AB14" s="339">
        <v>493.67675960000003</v>
      </c>
      <c r="AC14" s="339">
        <v>503.32880290000003</v>
      </c>
      <c r="AD14" s="339">
        <v>473.86582379999999</v>
      </c>
      <c r="AE14" s="339">
        <v>388.6787329</v>
      </c>
      <c r="AF14" s="1"/>
    </row>
    <row r="15" spans="1:32">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row>
  </sheetData>
  <mergeCells count="1">
    <mergeCell ref="B7:F7"/>
  </mergeCells>
  <hyperlinks>
    <hyperlink ref="B1" location="'Assumptions Summary'!A1" display="Go to Assumptions Summary"/>
  </hyperlinks>
  <pageMargins left="0.7" right="0.7" top="0.75" bottom="0.75" header="0.3" footer="0.3"/>
  <pageSetup paperSize="9" orientation="portrait" r:id="rId1"/>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9" tint="0.79998168889431442"/>
  </sheetPr>
  <dimension ref="A1:AY516"/>
  <sheetViews>
    <sheetView zoomScale="85" zoomScaleNormal="85" workbookViewId="0"/>
  </sheetViews>
  <sheetFormatPr defaultColWidth="10.28515625" defaultRowHeight="12.75"/>
  <cols>
    <col min="1" max="1" width="4.140625" style="27" customWidth="1"/>
    <col min="2" max="2" width="44.42578125" style="27" customWidth="1"/>
    <col min="3" max="23" width="12.7109375" style="27" customWidth="1"/>
    <col min="24" max="25" width="13.28515625" style="27" customWidth="1"/>
    <col min="26" max="34" width="13.140625" style="27" customWidth="1"/>
    <col min="35" max="16384" width="10.28515625" style="27"/>
  </cols>
  <sheetData>
    <row r="1" spans="1:51" ht="15">
      <c r="A1" s="55"/>
      <c r="B1" s="17" t="s">
        <v>59</v>
      </c>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row>
    <row r="2" spans="1:51" ht="20.25" thickBot="1">
      <c r="A2" s="26"/>
      <c r="B2" s="44" t="s">
        <v>317</v>
      </c>
      <c r="C2" s="44"/>
      <c r="D2" s="44"/>
      <c r="E2" s="26"/>
      <c r="F2" s="26"/>
      <c r="G2" s="26"/>
      <c r="H2" s="26"/>
      <c r="I2" s="26"/>
      <c r="J2" s="26"/>
      <c r="K2" s="26"/>
      <c r="L2" s="26"/>
      <c r="M2" s="26"/>
      <c r="N2" s="26"/>
      <c r="O2" s="26"/>
      <c r="P2" s="56"/>
      <c r="Q2" s="57"/>
      <c r="R2" s="26"/>
      <c r="S2" s="26"/>
      <c r="T2" s="26"/>
      <c r="U2" s="26"/>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row>
    <row r="3" spans="1:51" ht="16.5" thickTop="1">
      <c r="A3" s="26"/>
      <c r="B3" s="329"/>
      <c r="C3" s="315"/>
      <c r="D3" s="315"/>
      <c r="E3" s="315"/>
      <c r="F3" s="315"/>
      <c r="G3" s="315"/>
      <c r="H3" s="315"/>
      <c r="I3" s="26"/>
      <c r="J3" s="26"/>
      <c r="K3" s="26"/>
      <c r="L3" s="26"/>
      <c r="M3" s="26"/>
      <c r="N3" s="26"/>
      <c r="O3" s="26"/>
      <c r="P3" s="56"/>
      <c r="Q3" s="57"/>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row>
    <row r="4" spans="1:51" ht="15.75">
      <c r="A4" s="26"/>
      <c r="B4" s="398" t="str">
        <f>'Assumptions Summary'!$E$5&amp;": "&amp;'Assumptions Summary'!$D$16</f>
        <v>Key deviations from Primary Source: AEMO Draft 2021-22 Input and Assumptions Workbook</v>
      </c>
      <c r="C4" s="395"/>
      <c r="D4" s="395"/>
      <c r="E4" s="395"/>
      <c r="F4" s="395"/>
      <c r="G4" s="395"/>
      <c r="H4" s="395"/>
      <c r="I4" s="26"/>
      <c r="J4" s="26"/>
      <c r="K4" s="26"/>
      <c r="L4" s="26"/>
      <c r="M4" s="26"/>
      <c r="N4" s="26"/>
      <c r="O4" s="26"/>
      <c r="P4" s="56"/>
      <c r="Q4" s="57"/>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row>
    <row r="5" spans="1:51" ht="15.75">
      <c r="A5" s="26"/>
      <c r="B5" s="399" t="str">
        <f>'Assumptions Summary'!E16</f>
        <v>Nil</v>
      </c>
      <c r="C5" s="395"/>
      <c r="D5" s="395"/>
      <c r="E5" s="395"/>
      <c r="F5" s="395"/>
      <c r="G5" s="395"/>
      <c r="H5" s="395"/>
      <c r="I5" s="26"/>
      <c r="J5" s="26"/>
      <c r="K5" s="26"/>
      <c r="L5" s="26"/>
      <c r="M5" s="26"/>
      <c r="N5" s="26"/>
      <c r="O5" s="26"/>
      <c r="P5" s="56"/>
      <c r="Q5" s="57"/>
      <c r="R5" s="26"/>
      <c r="S5" s="26"/>
      <c r="T5" s="26"/>
      <c r="U5" s="26"/>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row>
    <row r="6" spans="1:51" ht="15.75">
      <c r="A6" s="26"/>
      <c r="B6" s="329"/>
      <c r="C6" s="395"/>
      <c r="D6" s="395"/>
      <c r="E6" s="395"/>
      <c r="F6" s="395"/>
      <c r="G6" s="395"/>
      <c r="H6" s="395"/>
      <c r="I6" s="26"/>
      <c r="J6" s="26"/>
      <c r="K6" s="26"/>
      <c r="L6" s="26"/>
      <c r="M6" s="26"/>
      <c r="N6" s="26"/>
      <c r="O6" s="26"/>
      <c r="P6" s="56"/>
      <c r="Q6" s="57"/>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row>
    <row r="7" spans="1:51" ht="15.75">
      <c r="A7" s="26"/>
      <c r="B7" s="10" t="s">
        <v>318</v>
      </c>
      <c r="C7" s="26"/>
      <c r="D7" s="26"/>
      <c r="E7" s="26"/>
      <c r="F7" s="26"/>
      <c r="G7" s="26"/>
      <c r="H7" s="26"/>
      <c r="I7" s="26"/>
      <c r="J7" s="26"/>
      <c r="K7" s="26"/>
      <c r="L7" s="26"/>
      <c r="M7" s="26"/>
      <c r="N7" s="26"/>
      <c r="O7" s="26"/>
      <c r="P7" s="26"/>
      <c r="Q7" s="58"/>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row>
    <row r="8" spans="1:51">
      <c r="A8" s="26"/>
      <c r="B8" s="26"/>
      <c r="C8" s="26"/>
      <c r="D8" s="26"/>
      <c r="E8" s="26"/>
      <c r="F8" s="26"/>
      <c r="G8" s="26"/>
      <c r="H8" s="26"/>
      <c r="I8" s="26"/>
      <c r="J8" s="26"/>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row>
    <row r="9" spans="1:51" ht="15.75" thickBot="1">
      <c r="A9" s="26"/>
      <c r="B9" s="59" t="s">
        <v>287</v>
      </c>
      <c r="C9" s="26"/>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6"/>
      <c r="AN9" s="26"/>
      <c r="AO9" s="26"/>
      <c r="AP9" s="26"/>
      <c r="AQ9" s="26"/>
      <c r="AR9" s="26"/>
      <c r="AS9" s="26"/>
      <c r="AT9" s="26"/>
      <c r="AU9" s="26"/>
      <c r="AV9" s="26"/>
      <c r="AW9" s="26"/>
      <c r="AX9" s="26"/>
      <c r="AY9" s="26"/>
    </row>
    <row r="10" spans="1:51" ht="15.75" thickBot="1">
      <c r="A10" s="26"/>
      <c r="B10" s="4"/>
      <c r="C10" s="89" t="s">
        <v>61</v>
      </c>
      <c r="D10" s="89" t="s">
        <v>288</v>
      </c>
      <c r="E10" s="90" t="s">
        <v>285</v>
      </c>
      <c r="F10" s="89" t="s">
        <v>64</v>
      </c>
      <c r="G10" s="89" t="s">
        <v>65</v>
      </c>
      <c r="H10" s="26"/>
      <c r="I10" s="26"/>
      <c r="J10" s="26"/>
      <c r="K10" s="26"/>
      <c r="L10" s="26"/>
      <c r="M10" s="26"/>
      <c r="N10" s="26"/>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26"/>
      <c r="AY10" s="26"/>
    </row>
    <row r="11" spans="1:51" ht="26.25" thickBot="1">
      <c r="A11" s="26"/>
      <c r="B11" s="65" t="s">
        <v>300</v>
      </c>
      <c r="C11" s="73" t="s">
        <v>292</v>
      </c>
      <c r="D11" s="73" t="s">
        <v>319</v>
      </c>
      <c r="E11" s="91" t="s">
        <v>320</v>
      </c>
      <c r="F11" s="73" t="s">
        <v>321</v>
      </c>
      <c r="G11" s="73" t="s">
        <v>322</v>
      </c>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c r="AL11" s="26"/>
      <c r="AM11" s="26"/>
      <c r="AN11" s="26"/>
      <c r="AO11" s="26"/>
      <c r="AP11" s="26"/>
      <c r="AQ11" s="26"/>
      <c r="AR11" s="26"/>
      <c r="AS11" s="26"/>
      <c r="AT11" s="26"/>
      <c r="AU11" s="26"/>
      <c r="AV11" s="26"/>
      <c r="AW11" s="26"/>
      <c r="AX11" s="26"/>
      <c r="AY11" s="26"/>
    </row>
    <row r="12" spans="1:51">
      <c r="A12" s="26"/>
      <c r="B12" s="45"/>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c r="AY12" s="26"/>
    </row>
    <row r="13" spans="1:51" ht="20.25" thickBot="1">
      <c r="A13" s="26"/>
      <c r="B13" s="444" t="s">
        <v>323</v>
      </c>
      <c r="C13" s="444"/>
      <c r="D13" s="444"/>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26"/>
      <c r="AJ13" s="26"/>
      <c r="AK13" s="26"/>
      <c r="AL13" s="26"/>
      <c r="AM13" s="26"/>
      <c r="AN13" s="26"/>
      <c r="AO13" s="26"/>
      <c r="AP13" s="26"/>
      <c r="AQ13" s="26"/>
      <c r="AR13" s="26"/>
      <c r="AS13" s="26"/>
      <c r="AT13" s="26"/>
      <c r="AU13" s="26"/>
      <c r="AV13" s="26"/>
      <c r="AW13" s="26"/>
      <c r="AX13" s="26"/>
      <c r="AY13" s="26"/>
    </row>
    <row r="14" spans="1:51" ht="13.5" thickTop="1">
      <c r="A14" s="26"/>
      <c r="B14" s="10" t="s">
        <v>324</v>
      </c>
      <c r="C14" s="26"/>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c r="AI14" s="26"/>
      <c r="AJ14" s="26"/>
      <c r="AK14" s="26"/>
      <c r="AL14" s="26"/>
      <c r="AM14" s="26"/>
      <c r="AN14" s="26"/>
      <c r="AO14" s="26"/>
      <c r="AP14" s="26"/>
      <c r="AQ14" s="26"/>
      <c r="AR14" s="26"/>
      <c r="AS14" s="26"/>
      <c r="AT14" s="26"/>
      <c r="AU14" s="26"/>
      <c r="AV14" s="26"/>
      <c r="AW14" s="26"/>
      <c r="AX14" s="26"/>
      <c r="AY14" s="26"/>
    </row>
    <row r="15" spans="1:51">
      <c r="A15" s="26"/>
      <c r="B15" s="45"/>
      <c r="C15" s="26"/>
      <c r="D15" s="26"/>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row>
    <row r="16" spans="1:51" ht="15.75" thickBot="1">
      <c r="A16" s="26"/>
      <c r="B16" s="59" t="s">
        <v>61</v>
      </c>
      <c r="C16" s="26"/>
      <c r="D16" s="26"/>
      <c r="E16" s="26"/>
      <c r="F16" s="26"/>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26"/>
    </row>
    <row r="17" spans="1:51" ht="33" customHeight="1" thickBot="1">
      <c r="A17" s="26"/>
      <c r="B17" s="3"/>
      <c r="C17" s="363" t="s">
        <v>221</v>
      </c>
      <c r="D17" s="363" t="s">
        <v>222</v>
      </c>
      <c r="E17" s="363" t="s">
        <v>223</v>
      </c>
      <c r="F17" s="363" t="s">
        <v>224</v>
      </c>
      <c r="G17" s="363" t="s">
        <v>225</v>
      </c>
      <c r="H17" s="363" t="s">
        <v>226</v>
      </c>
      <c r="I17" s="363" t="s">
        <v>227</v>
      </c>
      <c r="J17" s="363" t="s">
        <v>228</v>
      </c>
      <c r="K17" s="363" t="s">
        <v>229</v>
      </c>
      <c r="L17" s="363" t="s">
        <v>262</v>
      </c>
      <c r="M17" s="363" t="s">
        <v>263</v>
      </c>
      <c r="N17" s="363" t="s">
        <v>264</v>
      </c>
      <c r="O17" s="363" t="s">
        <v>265</v>
      </c>
      <c r="P17" s="363" t="s">
        <v>266</v>
      </c>
      <c r="Q17" s="363" t="s">
        <v>267</v>
      </c>
      <c r="R17" s="363" t="s">
        <v>268</v>
      </c>
      <c r="S17" s="363" t="s">
        <v>269</v>
      </c>
      <c r="T17" s="363" t="s">
        <v>270</v>
      </c>
      <c r="U17" s="363" t="s">
        <v>271</v>
      </c>
      <c r="V17" s="363" t="s">
        <v>272</v>
      </c>
      <c r="W17" s="363" t="s">
        <v>273</v>
      </c>
      <c r="X17" s="363" t="s">
        <v>274</v>
      </c>
      <c r="Y17" s="363" t="s">
        <v>275</v>
      </c>
      <c r="Z17" s="363" t="s">
        <v>276</v>
      </c>
      <c r="AA17" s="363" t="s">
        <v>277</v>
      </c>
      <c r="AB17" s="363" t="s">
        <v>278</v>
      </c>
      <c r="AC17" s="363" t="s">
        <v>279</v>
      </c>
      <c r="AD17" s="363" t="s">
        <v>280</v>
      </c>
      <c r="AE17" s="363" t="s">
        <v>281</v>
      </c>
      <c r="AF17" s="26"/>
      <c r="AG17" s="26"/>
      <c r="AH17" s="26"/>
      <c r="AI17" s="26"/>
      <c r="AJ17" s="26"/>
      <c r="AK17" s="26"/>
      <c r="AL17" s="26"/>
      <c r="AM17" s="26"/>
      <c r="AN17" s="26"/>
      <c r="AO17" s="26"/>
      <c r="AP17" s="26"/>
      <c r="AQ17" s="26"/>
      <c r="AR17" s="26"/>
      <c r="AS17" s="26"/>
      <c r="AT17" s="26"/>
      <c r="AU17" s="26"/>
      <c r="AV17" s="26"/>
      <c r="AW17" s="26"/>
      <c r="AX17" s="26"/>
      <c r="AY17" s="26"/>
    </row>
    <row r="18" spans="1:51" ht="15.75" thickBot="1">
      <c r="A18" s="26"/>
      <c r="B18" s="22" t="s">
        <v>151</v>
      </c>
      <c r="C18" s="60">
        <v>13.51256482</v>
      </c>
      <c r="D18" s="60">
        <v>13.435541499999999</v>
      </c>
      <c r="E18" s="60">
        <v>13.57328723</v>
      </c>
      <c r="F18" s="60">
        <v>14.820007889999999</v>
      </c>
      <c r="G18" s="60">
        <v>18.34642556</v>
      </c>
      <c r="H18" s="60">
        <v>25.792624320000002</v>
      </c>
      <c r="I18" s="60">
        <v>40.332801779999997</v>
      </c>
      <c r="J18" s="60">
        <v>67.470337889999996</v>
      </c>
      <c r="K18" s="60">
        <v>115.84654519999999</v>
      </c>
      <c r="L18" s="60">
        <v>198.22029240000001</v>
      </c>
      <c r="M18" s="60">
        <v>336.88550409999999</v>
      </c>
      <c r="N18" s="60">
        <v>564.13325410000004</v>
      </c>
      <c r="O18" s="60">
        <v>906.80888830000004</v>
      </c>
      <c r="P18" s="60">
        <v>1382.724972</v>
      </c>
      <c r="Q18" s="60">
        <v>2083.3886499999999</v>
      </c>
      <c r="R18" s="60">
        <v>2729.157252</v>
      </c>
      <c r="S18" s="60">
        <v>3330.9331419999999</v>
      </c>
      <c r="T18" s="60">
        <v>3895.9297320000001</v>
      </c>
      <c r="U18" s="60">
        <v>4443.9434449999999</v>
      </c>
      <c r="V18" s="60">
        <v>4973.7347060000002</v>
      </c>
      <c r="W18" s="60">
        <v>5493.842251</v>
      </c>
      <c r="X18" s="60">
        <v>6004.5900620000002</v>
      </c>
      <c r="Y18" s="60">
        <v>6519.3616890000003</v>
      </c>
      <c r="Z18" s="60">
        <v>7039.0610420000003</v>
      </c>
      <c r="AA18" s="60">
        <v>7527.8042779999996</v>
      </c>
      <c r="AB18" s="60">
        <v>7987.6442719999995</v>
      </c>
      <c r="AC18" s="60">
        <v>8421.3511290000006</v>
      </c>
      <c r="AD18" s="60">
        <v>8830.5821629999991</v>
      </c>
      <c r="AE18" s="60">
        <v>9218.6236586300311</v>
      </c>
      <c r="AF18" s="26"/>
      <c r="AG18" s="26"/>
      <c r="AH18" s="26"/>
      <c r="AI18" s="26"/>
      <c r="AJ18" s="26"/>
      <c r="AK18" s="26"/>
      <c r="AL18" s="26"/>
      <c r="AM18" s="26"/>
      <c r="AN18" s="26"/>
      <c r="AO18" s="26"/>
      <c r="AP18" s="26"/>
      <c r="AQ18" s="26"/>
      <c r="AR18" s="26"/>
      <c r="AS18" s="26"/>
      <c r="AT18" s="26"/>
      <c r="AU18" s="26"/>
      <c r="AV18" s="26"/>
      <c r="AW18" s="26"/>
      <c r="AX18" s="26"/>
      <c r="AY18" s="26"/>
    </row>
    <row r="19" spans="1:51" ht="15.75" thickBot="1">
      <c r="A19" s="26"/>
      <c r="B19" s="22" t="s">
        <v>126</v>
      </c>
      <c r="C19" s="61">
        <v>7.3616906430000002</v>
      </c>
      <c r="D19" s="61">
        <v>7.4051365230000004</v>
      </c>
      <c r="E19" s="61">
        <v>7.6079489789999997</v>
      </c>
      <c r="F19" s="61">
        <v>8.5455350229999993</v>
      </c>
      <c r="G19" s="61">
        <v>10.898845550000001</v>
      </c>
      <c r="H19" s="61">
        <v>15.529305430000001</v>
      </c>
      <c r="I19" s="61">
        <v>24.140967409999998</v>
      </c>
      <c r="J19" s="61">
        <v>39.875515890000003</v>
      </c>
      <c r="K19" s="61">
        <v>67.805978789999998</v>
      </c>
      <c r="L19" s="61">
        <v>115.22735160000001</v>
      </c>
      <c r="M19" s="61">
        <v>194.76998209999999</v>
      </c>
      <c r="N19" s="61">
        <v>329.14229970000002</v>
      </c>
      <c r="O19" s="61">
        <v>545.60179300000004</v>
      </c>
      <c r="P19" s="61">
        <v>856.33585400000004</v>
      </c>
      <c r="Q19" s="61">
        <v>1288.9732710000001</v>
      </c>
      <c r="R19" s="61">
        <v>1696.1123</v>
      </c>
      <c r="S19" s="61">
        <v>2081.2996819999998</v>
      </c>
      <c r="T19" s="61">
        <v>2447.8344350000002</v>
      </c>
      <c r="U19" s="61">
        <v>2807.4803379999998</v>
      </c>
      <c r="V19" s="61">
        <v>3158.1888739999999</v>
      </c>
      <c r="W19" s="61">
        <v>3505.370214</v>
      </c>
      <c r="X19" s="61">
        <v>3850.2348849999998</v>
      </c>
      <c r="Y19" s="61">
        <v>4202.508433</v>
      </c>
      <c r="Z19" s="61">
        <v>4565.1753820000004</v>
      </c>
      <c r="AA19" s="61">
        <v>4911.4479769999998</v>
      </c>
      <c r="AB19" s="61">
        <v>5241.7766499999998</v>
      </c>
      <c r="AC19" s="61">
        <v>5556.2750699999997</v>
      </c>
      <c r="AD19" s="61">
        <v>5856.0021649999999</v>
      </c>
      <c r="AE19" s="61">
        <v>6143.0621032148701</v>
      </c>
      <c r="AF19" s="26"/>
      <c r="AG19" s="26"/>
      <c r="AH19" s="26"/>
      <c r="AI19" s="26"/>
      <c r="AJ19" s="26"/>
      <c r="AK19" s="26"/>
      <c r="AL19" s="26"/>
      <c r="AM19" s="26"/>
      <c r="AN19" s="26"/>
      <c r="AO19" s="26"/>
      <c r="AP19" s="26"/>
      <c r="AQ19" s="26"/>
      <c r="AR19" s="26"/>
      <c r="AS19" s="26"/>
      <c r="AT19" s="26"/>
      <c r="AU19" s="26"/>
      <c r="AV19" s="26"/>
      <c r="AW19" s="26"/>
      <c r="AX19" s="26"/>
      <c r="AY19" s="26"/>
    </row>
    <row r="20" spans="1:51" ht="15.75" thickBot="1">
      <c r="A20" s="26"/>
      <c r="B20" s="22" t="s">
        <v>192</v>
      </c>
      <c r="C20" s="60">
        <v>6.4144955929999998</v>
      </c>
      <c r="D20" s="60">
        <v>6.3637620950000002</v>
      </c>
      <c r="E20" s="60">
        <v>6.3413693430000002</v>
      </c>
      <c r="F20" s="60">
        <v>6.8725290540000001</v>
      </c>
      <c r="G20" s="60">
        <v>7.877662559</v>
      </c>
      <c r="H20" s="60">
        <v>10.17772137</v>
      </c>
      <c r="I20" s="60">
        <v>14.13481002</v>
      </c>
      <c r="J20" s="60">
        <v>20.61255049</v>
      </c>
      <c r="K20" s="60">
        <v>30.982162020000001</v>
      </c>
      <c r="L20" s="60">
        <v>46.372268660000003</v>
      </c>
      <c r="M20" s="60">
        <v>69.419745509999998</v>
      </c>
      <c r="N20" s="60">
        <v>105.4208744</v>
      </c>
      <c r="O20" s="60">
        <v>160.40470310000001</v>
      </c>
      <c r="P20" s="60">
        <v>238.1297591</v>
      </c>
      <c r="Q20" s="60">
        <v>340.95026189999999</v>
      </c>
      <c r="R20" s="60">
        <v>435.46736010000001</v>
      </c>
      <c r="S20" s="60">
        <v>522.93724150000003</v>
      </c>
      <c r="T20" s="60">
        <v>604.41242539999996</v>
      </c>
      <c r="U20" s="60">
        <v>682.51974499999994</v>
      </c>
      <c r="V20" s="60">
        <v>756.63216480000006</v>
      </c>
      <c r="W20" s="60">
        <v>827.93544510000004</v>
      </c>
      <c r="X20" s="60">
        <v>895.38076579999995</v>
      </c>
      <c r="Y20" s="60">
        <v>963.31260369999995</v>
      </c>
      <c r="Z20" s="60">
        <v>1031.33914</v>
      </c>
      <c r="AA20" s="60">
        <v>1094.8585</v>
      </c>
      <c r="AB20" s="60">
        <v>1154.4448170000001</v>
      </c>
      <c r="AC20" s="60">
        <v>1209.589414</v>
      </c>
      <c r="AD20" s="60">
        <v>1260.979977</v>
      </c>
      <c r="AE20" s="60">
        <v>1309.09775386198</v>
      </c>
      <c r="AF20" s="26"/>
      <c r="AG20" s="26"/>
      <c r="AH20" s="26"/>
      <c r="AI20" s="26"/>
      <c r="AJ20" s="26"/>
      <c r="AK20" s="26"/>
      <c r="AL20" s="26"/>
      <c r="AM20" s="26"/>
      <c r="AN20" s="26"/>
      <c r="AO20" s="26"/>
      <c r="AP20" s="26"/>
      <c r="AQ20" s="26"/>
      <c r="AR20" s="26"/>
      <c r="AS20" s="26"/>
      <c r="AT20" s="26"/>
      <c r="AU20" s="26"/>
      <c r="AV20" s="26"/>
      <c r="AW20" s="26"/>
      <c r="AX20" s="26"/>
      <c r="AY20" s="26"/>
    </row>
    <row r="21" spans="1:51" ht="15.75" thickBot="1">
      <c r="A21" s="26"/>
      <c r="B21" s="22" t="s">
        <v>213</v>
      </c>
      <c r="C21" s="61">
        <v>0.83273036300000003</v>
      </c>
      <c r="D21" s="61">
        <v>0.82051113200000003</v>
      </c>
      <c r="E21" s="61">
        <v>0.80873474499999998</v>
      </c>
      <c r="F21" s="61">
        <v>0.82733769899999998</v>
      </c>
      <c r="G21" s="61">
        <v>0.90141279900000004</v>
      </c>
      <c r="H21" s="61">
        <v>1.0900571109999999</v>
      </c>
      <c r="I21" s="61">
        <v>1.5784441979999999</v>
      </c>
      <c r="J21" s="61">
        <v>2.1758327949999998</v>
      </c>
      <c r="K21" s="61">
        <v>3.4234921730000001</v>
      </c>
      <c r="L21" s="61">
        <v>5.3651082859999999</v>
      </c>
      <c r="M21" s="61">
        <v>8.5487225230000004</v>
      </c>
      <c r="N21" s="61">
        <v>13.839293169999999</v>
      </c>
      <c r="O21" s="61">
        <v>22.515811979999999</v>
      </c>
      <c r="P21" s="61">
        <v>36.213208659999999</v>
      </c>
      <c r="Q21" s="61">
        <v>51.444096129999998</v>
      </c>
      <c r="R21" s="61">
        <v>65.563242509999995</v>
      </c>
      <c r="S21" s="61">
        <v>78.820040430000006</v>
      </c>
      <c r="T21" s="61">
        <v>91.037523429999993</v>
      </c>
      <c r="U21" s="61">
        <v>102.9628687</v>
      </c>
      <c r="V21" s="61">
        <v>114.2168422</v>
      </c>
      <c r="W21" s="61">
        <v>125.15278290000001</v>
      </c>
      <c r="X21" s="61">
        <v>135.5526448</v>
      </c>
      <c r="Y21" s="61">
        <v>146.02264690000001</v>
      </c>
      <c r="Z21" s="61">
        <v>156.74919410000001</v>
      </c>
      <c r="AA21" s="61">
        <v>166.75286560000001</v>
      </c>
      <c r="AB21" s="61">
        <v>176.02773429999999</v>
      </c>
      <c r="AC21" s="61">
        <v>184.58803349999999</v>
      </c>
      <c r="AD21" s="61">
        <v>192.38271449999999</v>
      </c>
      <c r="AE21" s="61">
        <v>199.56391836653</v>
      </c>
      <c r="AF21" s="26"/>
      <c r="AG21" s="26"/>
      <c r="AH21" s="26"/>
      <c r="AI21" s="26"/>
      <c r="AJ21" s="26"/>
      <c r="AK21" s="26"/>
      <c r="AL21" s="26"/>
      <c r="AM21" s="26"/>
      <c r="AN21" s="26"/>
      <c r="AO21" s="26"/>
      <c r="AP21" s="26"/>
      <c r="AQ21" s="26"/>
      <c r="AR21" s="26"/>
      <c r="AS21" s="26"/>
      <c r="AT21" s="26"/>
      <c r="AU21" s="26"/>
      <c r="AV21" s="26"/>
      <c r="AW21" s="26"/>
      <c r="AX21" s="26"/>
      <c r="AY21" s="26"/>
    </row>
    <row r="22" spans="1:51" ht="15.75" thickBot="1">
      <c r="A22" s="26"/>
      <c r="B22" s="22" t="s">
        <v>175</v>
      </c>
      <c r="C22" s="60">
        <v>14.06989647</v>
      </c>
      <c r="D22" s="60">
        <v>14.099176910000001</v>
      </c>
      <c r="E22" s="60">
        <v>14.31339159</v>
      </c>
      <c r="F22" s="60">
        <v>16.015317889999999</v>
      </c>
      <c r="G22" s="60">
        <v>19.410393119999998</v>
      </c>
      <c r="H22" s="60">
        <v>26.577066009999999</v>
      </c>
      <c r="I22" s="60">
        <v>39.463291550000001</v>
      </c>
      <c r="J22" s="60">
        <v>62.751190979999997</v>
      </c>
      <c r="K22" s="60">
        <v>103.61008030000001</v>
      </c>
      <c r="L22" s="60">
        <v>175.60431019999999</v>
      </c>
      <c r="M22" s="60">
        <v>299.0189345</v>
      </c>
      <c r="N22" s="60">
        <v>506.94901549999997</v>
      </c>
      <c r="O22" s="60">
        <v>828.37271199999998</v>
      </c>
      <c r="P22" s="60">
        <v>1277.19048</v>
      </c>
      <c r="Q22" s="60">
        <v>1930.813885</v>
      </c>
      <c r="R22" s="60">
        <v>2533.8473840000001</v>
      </c>
      <c r="S22" s="60">
        <v>3095.344951</v>
      </c>
      <c r="T22" s="60">
        <v>3620.46668</v>
      </c>
      <c r="U22" s="60">
        <v>4125.7590689999997</v>
      </c>
      <c r="V22" s="60">
        <v>4609.3354959999997</v>
      </c>
      <c r="W22" s="60">
        <v>5077.5892059999996</v>
      </c>
      <c r="X22" s="60">
        <v>5529.9413850000001</v>
      </c>
      <c r="Y22" s="60">
        <v>5980.4769310000001</v>
      </c>
      <c r="Z22" s="60">
        <v>6430.9430769999999</v>
      </c>
      <c r="AA22" s="60">
        <v>6853.3910050000004</v>
      </c>
      <c r="AB22" s="60">
        <v>7250.1543799999999</v>
      </c>
      <c r="AC22" s="60">
        <v>7622.8471939999999</v>
      </c>
      <c r="AD22" s="60">
        <v>7974.2563689999997</v>
      </c>
      <c r="AE22" s="60">
        <v>8308.2627435083105</v>
      </c>
      <c r="AF22" s="26"/>
      <c r="AG22" s="26"/>
      <c r="AH22" s="26"/>
      <c r="AI22" s="26"/>
      <c r="AJ22" s="26"/>
      <c r="AK22" s="26"/>
      <c r="AL22" s="26"/>
      <c r="AM22" s="26"/>
      <c r="AN22" s="26"/>
      <c r="AO22" s="26"/>
      <c r="AP22" s="26"/>
      <c r="AQ22" s="26"/>
      <c r="AR22" s="26"/>
      <c r="AS22" s="26"/>
      <c r="AT22" s="26"/>
      <c r="AU22" s="26"/>
      <c r="AV22" s="26"/>
      <c r="AW22" s="26"/>
      <c r="AX22" s="26"/>
      <c r="AY22" s="26"/>
    </row>
    <row r="23" spans="1:51">
      <c r="A23" s="26"/>
      <c r="B23" s="26"/>
      <c r="C23" s="62"/>
      <c r="D23" s="62"/>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26"/>
      <c r="AG23" s="26"/>
      <c r="AH23" s="26"/>
      <c r="AI23" s="26"/>
      <c r="AJ23" s="26"/>
      <c r="AK23" s="26"/>
      <c r="AL23" s="26"/>
      <c r="AM23" s="26"/>
      <c r="AN23" s="26"/>
      <c r="AO23" s="26"/>
      <c r="AP23" s="26"/>
      <c r="AQ23" s="26"/>
      <c r="AR23" s="26"/>
      <c r="AS23" s="26"/>
      <c r="AT23" s="26"/>
      <c r="AU23" s="26"/>
      <c r="AV23" s="26"/>
      <c r="AW23" s="26"/>
      <c r="AX23" s="26"/>
      <c r="AY23" s="26"/>
    </row>
    <row r="24" spans="1:51" ht="15.75" thickBot="1">
      <c r="A24" s="26"/>
      <c r="B24" s="59" t="s">
        <v>62</v>
      </c>
      <c r="C24" s="26"/>
      <c r="D24" s="26"/>
      <c r="E24" s="26"/>
      <c r="F24" s="26"/>
      <c r="G24" s="26"/>
      <c r="H24" s="26"/>
      <c r="I24" s="26"/>
      <c r="J24" s="26"/>
      <c r="K24" s="26"/>
      <c r="L24" s="26"/>
      <c r="M24" s="26"/>
      <c r="N24" s="26"/>
      <c r="O24" s="26"/>
      <c r="P24" s="26"/>
      <c r="Q24" s="26"/>
      <c r="R24" s="26"/>
      <c r="S24" s="26"/>
      <c r="T24" s="26"/>
      <c r="U24" s="26"/>
      <c r="V24" s="26"/>
      <c r="W24" s="26"/>
      <c r="X24" s="26"/>
      <c r="Y24" s="26"/>
      <c r="Z24" s="26"/>
      <c r="AA24" s="26"/>
      <c r="AB24" s="26"/>
      <c r="AC24" s="26"/>
      <c r="AD24" s="26"/>
      <c r="AE24" s="26"/>
      <c r="AF24" s="26"/>
      <c r="AG24" s="26"/>
      <c r="AH24" s="26"/>
      <c r="AI24" s="26"/>
      <c r="AJ24" s="26"/>
      <c r="AK24" s="26"/>
      <c r="AL24" s="26"/>
      <c r="AM24" s="26"/>
      <c r="AN24" s="26"/>
      <c r="AO24" s="26"/>
      <c r="AP24" s="26"/>
      <c r="AQ24" s="26"/>
      <c r="AR24" s="26"/>
      <c r="AS24" s="26"/>
      <c r="AT24" s="26"/>
      <c r="AU24" s="26"/>
      <c r="AV24" s="26"/>
      <c r="AW24" s="26"/>
      <c r="AX24" s="26"/>
      <c r="AY24" s="26"/>
    </row>
    <row r="25" spans="1:51" ht="15.75" thickBot="1">
      <c r="A25" s="26"/>
      <c r="B25" s="3"/>
      <c r="C25" s="363" t="s">
        <v>221</v>
      </c>
      <c r="D25" s="363" t="s">
        <v>222</v>
      </c>
      <c r="E25" s="363" t="s">
        <v>223</v>
      </c>
      <c r="F25" s="363" t="s">
        <v>224</v>
      </c>
      <c r="G25" s="363" t="s">
        <v>225</v>
      </c>
      <c r="H25" s="363" t="s">
        <v>226</v>
      </c>
      <c r="I25" s="363" t="s">
        <v>227</v>
      </c>
      <c r="J25" s="363" t="s">
        <v>228</v>
      </c>
      <c r="K25" s="363" t="s">
        <v>229</v>
      </c>
      <c r="L25" s="363" t="s">
        <v>262</v>
      </c>
      <c r="M25" s="363" t="s">
        <v>263</v>
      </c>
      <c r="N25" s="363" t="s">
        <v>264</v>
      </c>
      <c r="O25" s="363" t="s">
        <v>265</v>
      </c>
      <c r="P25" s="363" t="s">
        <v>266</v>
      </c>
      <c r="Q25" s="363" t="s">
        <v>267</v>
      </c>
      <c r="R25" s="363" t="s">
        <v>268</v>
      </c>
      <c r="S25" s="363" t="s">
        <v>269</v>
      </c>
      <c r="T25" s="363" t="s">
        <v>270</v>
      </c>
      <c r="U25" s="363" t="s">
        <v>271</v>
      </c>
      <c r="V25" s="363" t="s">
        <v>272</v>
      </c>
      <c r="W25" s="363" t="s">
        <v>273</v>
      </c>
      <c r="X25" s="363" t="s">
        <v>274</v>
      </c>
      <c r="Y25" s="363" t="s">
        <v>275</v>
      </c>
      <c r="Z25" s="363" t="s">
        <v>276</v>
      </c>
      <c r="AA25" s="363" t="s">
        <v>277</v>
      </c>
      <c r="AB25" s="363" t="s">
        <v>278</v>
      </c>
      <c r="AC25" s="363" t="s">
        <v>279</v>
      </c>
      <c r="AD25" s="363" t="s">
        <v>280</v>
      </c>
      <c r="AE25" s="363" t="s">
        <v>281</v>
      </c>
      <c r="AF25" s="26"/>
      <c r="AG25" s="26"/>
      <c r="AH25" s="26"/>
      <c r="AI25" s="26"/>
      <c r="AJ25" s="26"/>
      <c r="AK25" s="26"/>
      <c r="AL25" s="26"/>
      <c r="AM25" s="26"/>
      <c r="AN25" s="26"/>
      <c r="AO25" s="26"/>
      <c r="AP25" s="26"/>
      <c r="AQ25" s="26"/>
      <c r="AR25" s="26"/>
      <c r="AS25" s="26"/>
      <c r="AT25" s="26"/>
      <c r="AU25" s="26"/>
      <c r="AV25" s="26"/>
      <c r="AW25" s="26"/>
      <c r="AX25" s="26"/>
      <c r="AY25" s="26"/>
    </row>
    <row r="26" spans="1:51" ht="15.75" thickBot="1">
      <c r="A26" s="26"/>
      <c r="B26" s="22" t="s">
        <v>151</v>
      </c>
      <c r="C26" s="60">
        <v>15.439752090000001</v>
      </c>
      <c r="D26" s="60">
        <v>17.320764189999998</v>
      </c>
      <c r="E26" s="60">
        <v>19.784617730000001</v>
      </c>
      <c r="F26" s="60">
        <v>34.905638240000002</v>
      </c>
      <c r="G26" s="60">
        <v>74.981582930000002</v>
      </c>
      <c r="H26" s="60">
        <v>161.65589299999999</v>
      </c>
      <c r="I26" s="60">
        <v>303.92863970000002</v>
      </c>
      <c r="J26" s="60">
        <v>512.81452750000005</v>
      </c>
      <c r="K26" s="60">
        <v>802.66865080000002</v>
      </c>
      <c r="L26" s="60">
        <v>1148.38734</v>
      </c>
      <c r="M26" s="60">
        <v>1558.270775</v>
      </c>
      <c r="N26" s="60">
        <v>2045.5540920000001</v>
      </c>
      <c r="O26" s="60">
        <v>2649.9918090000001</v>
      </c>
      <c r="P26" s="60">
        <v>3353.811573</v>
      </c>
      <c r="Q26" s="60">
        <v>4273.9498299999996</v>
      </c>
      <c r="R26" s="60">
        <v>5144.669852</v>
      </c>
      <c r="S26" s="60">
        <v>5974.3466719999997</v>
      </c>
      <c r="T26" s="60">
        <v>6777.5707199999997</v>
      </c>
      <c r="U26" s="60">
        <v>7572.9079860000002</v>
      </c>
      <c r="V26" s="60">
        <v>8320.9463940000005</v>
      </c>
      <c r="W26" s="60">
        <v>9023.9125559999993</v>
      </c>
      <c r="X26" s="60">
        <v>9676.9233120000008</v>
      </c>
      <c r="Y26" s="60">
        <v>10285.905360000001</v>
      </c>
      <c r="Z26" s="60">
        <v>10855.292369999999</v>
      </c>
      <c r="AA26" s="60">
        <v>11380.8187</v>
      </c>
      <c r="AB26" s="60">
        <v>11874.96464</v>
      </c>
      <c r="AC26" s="60">
        <v>12328.701349999999</v>
      </c>
      <c r="AD26" s="60">
        <v>12748.585580000001</v>
      </c>
      <c r="AE26" s="60">
        <v>13133.39939169026</v>
      </c>
      <c r="AF26" s="26"/>
      <c r="AG26" s="26"/>
      <c r="AH26" s="26"/>
      <c r="AI26" s="26"/>
      <c r="AJ26" s="26"/>
      <c r="AK26" s="26"/>
      <c r="AL26" s="26"/>
      <c r="AM26" s="26"/>
      <c r="AN26" s="26"/>
      <c r="AO26" s="26"/>
      <c r="AP26" s="26"/>
      <c r="AQ26" s="26"/>
      <c r="AR26" s="26"/>
      <c r="AS26" s="26"/>
      <c r="AT26" s="26"/>
      <c r="AU26" s="26"/>
      <c r="AV26" s="26"/>
      <c r="AW26" s="26"/>
      <c r="AX26" s="26"/>
      <c r="AY26" s="26"/>
    </row>
    <row r="27" spans="1:51" ht="15.75" thickBot="1">
      <c r="A27" s="26"/>
      <c r="B27" s="22" t="s">
        <v>126</v>
      </c>
      <c r="C27" s="61">
        <v>8.4339260439999997</v>
      </c>
      <c r="D27" s="61">
        <v>9.6958639120000001</v>
      </c>
      <c r="E27" s="61">
        <v>11.398129020000001</v>
      </c>
      <c r="F27" s="61">
        <v>21.22247978</v>
      </c>
      <c r="G27" s="61">
        <v>48.749603989999997</v>
      </c>
      <c r="H27" s="61">
        <v>107.23781889999999</v>
      </c>
      <c r="I27" s="61">
        <v>202.99216620000001</v>
      </c>
      <c r="J27" s="61">
        <v>344.18743110000003</v>
      </c>
      <c r="K27" s="61">
        <v>546.47036760000003</v>
      </c>
      <c r="L27" s="61">
        <v>782.09027119999996</v>
      </c>
      <c r="M27" s="61">
        <v>1055.8696789999999</v>
      </c>
      <c r="N27" s="61">
        <v>1379.321938</v>
      </c>
      <c r="O27" s="61">
        <v>1777.523827</v>
      </c>
      <c r="P27" s="61">
        <v>2243.9640690000001</v>
      </c>
      <c r="Q27" s="61">
        <v>2854.504183</v>
      </c>
      <c r="R27" s="61">
        <v>3441.9710570000002</v>
      </c>
      <c r="S27" s="61">
        <v>4016.5949420000002</v>
      </c>
      <c r="T27" s="61">
        <v>4587.2433110000002</v>
      </c>
      <c r="U27" s="61">
        <v>5172.4334950000002</v>
      </c>
      <c r="V27" s="61">
        <v>5734.589285</v>
      </c>
      <c r="W27" s="61">
        <v>6273.8158640000001</v>
      </c>
      <c r="X27" s="61">
        <v>6782.287961</v>
      </c>
      <c r="Y27" s="61">
        <v>7262.8917259999998</v>
      </c>
      <c r="Z27" s="61">
        <v>7716.1419249999999</v>
      </c>
      <c r="AA27" s="61">
        <v>8140.001886</v>
      </c>
      <c r="AB27" s="61">
        <v>8541.3079570000009</v>
      </c>
      <c r="AC27" s="61">
        <v>8916.1238400000002</v>
      </c>
      <c r="AD27" s="61">
        <v>9267.6709300000002</v>
      </c>
      <c r="AE27" s="61">
        <v>9597.0242833759385</v>
      </c>
      <c r="AF27" s="26"/>
      <c r="AG27" s="26"/>
      <c r="AH27" s="26"/>
      <c r="AI27" s="26"/>
      <c r="AJ27" s="26"/>
      <c r="AK27" s="26"/>
      <c r="AL27" s="26"/>
      <c r="AM27" s="26"/>
      <c r="AN27" s="26"/>
      <c r="AO27" s="26"/>
      <c r="AP27" s="26"/>
      <c r="AQ27" s="26"/>
      <c r="AR27" s="26"/>
      <c r="AS27" s="26"/>
      <c r="AT27" s="26"/>
      <c r="AU27" s="26"/>
      <c r="AV27" s="26"/>
      <c r="AW27" s="26"/>
      <c r="AX27" s="26"/>
      <c r="AY27" s="26"/>
    </row>
    <row r="28" spans="1:51" ht="15.75" thickBot="1">
      <c r="A28" s="26"/>
      <c r="B28" s="22" t="s">
        <v>192</v>
      </c>
      <c r="C28" s="60">
        <v>7.1708410880000004</v>
      </c>
      <c r="D28" s="60">
        <v>7.7597167760000003</v>
      </c>
      <c r="E28" s="60">
        <v>8.7119631099999992</v>
      </c>
      <c r="F28" s="60">
        <v>13.22889181</v>
      </c>
      <c r="G28" s="60">
        <v>23.333750559999999</v>
      </c>
      <c r="H28" s="60">
        <v>41.154967470000003</v>
      </c>
      <c r="I28" s="60">
        <v>67.177215829999994</v>
      </c>
      <c r="J28" s="60">
        <v>104.9636691</v>
      </c>
      <c r="K28" s="60">
        <v>158.19968320000001</v>
      </c>
      <c r="L28" s="60">
        <v>220.10556930000001</v>
      </c>
      <c r="M28" s="60">
        <v>291.41276629999999</v>
      </c>
      <c r="N28" s="60">
        <v>374.61021779999999</v>
      </c>
      <c r="O28" s="60">
        <v>475.66930780000001</v>
      </c>
      <c r="P28" s="60">
        <v>591.75263199999995</v>
      </c>
      <c r="Q28" s="60">
        <v>742.82527979999998</v>
      </c>
      <c r="R28" s="60">
        <v>885.55943820000005</v>
      </c>
      <c r="S28" s="60">
        <v>1022.034925</v>
      </c>
      <c r="T28" s="60">
        <v>1153.8938900000001</v>
      </c>
      <c r="U28" s="60">
        <v>1284.359252</v>
      </c>
      <c r="V28" s="60">
        <v>1407.458599</v>
      </c>
      <c r="W28" s="60">
        <v>1522.8933489999999</v>
      </c>
      <c r="X28" s="60">
        <v>1629.1571140000001</v>
      </c>
      <c r="Y28" s="60">
        <v>1729.0255420000001</v>
      </c>
      <c r="Z28" s="60">
        <v>1823.087223</v>
      </c>
      <c r="AA28" s="60">
        <v>1910.815341</v>
      </c>
      <c r="AB28" s="60">
        <v>1993.930773</v>
      </c>
      <c r="AC28" s="60">
        <v>2069.8407219999999</v>
      </c>
      <c r="AD28" s="60">
        <v>2139.669128</v>
      </c>
      <c r="AE28" s="60">
        <v>2203.5612007566197</v>
      </c>
      <c r="AF28" s="26"/>
      <c r="AG28" s="26"/>
      <c r="AH28" s="26"/>
      <c r="AI28" s="26"/>
      <c r="AJ28" s="26"/>
      <c r="AK28" s="26"/>
      <c r="AL28" s="26"/>
      <c r="AM28" s="26"/>
      <c r="AN28" s="26"/>
      <c r="AO28" s="26"/>
      <c r="AP28" s="26"/>
      <c r="AQ28" s="26"/>
      <c r="AR28" s="26"/>
      <c r="AS28" s="26"/>
      <c r="AT28" s="26"/>
      <c r="AU28" s="26"/>
      <c r="AV28" s="26"/>
      <c r="AW28" s="26"/>
      <c r="AX28" s="26"/>
      <c r="AY28" s="26"/>
    </row>
    <row r="29" spans="1:51" ht="15.75" thickBot="1">
      <c r="A29" s="26"/>
      <c r="B29" s="22" t="s">
        <v>213</v>
      </c>
      <c r="C29" s="61">
        <v>0.90753958400000001</v>
      </c>
      <c r="D29" s="61">
        <v>0.94720903099999998</v>
      </c>
      <c r="E29" s="61">
        <v>0.99674380399999996</v>
      </c>
      <c r="F29" s="61">
        <v>1.3917111820000001</v>
      </c>
      <c r="G29" s="61">
        <v>2.676437102</v>
      </c>
      <c r="H29" s="61">
        <v>5.2456704600000004</v>
      </c>
      <c r="I29" s="61">
        <v>9.5638823510000002</v>
      </c>
      <c r="J29" s="61">
        <v>15.830155850000001</v>
      </c>
      <c r="K29" s="61">
        <v>24.417424619999998</v>
      </c>
      <c r="L29" s="61">
        <v>34.562029099999997</v>
      </c>
      <c r="M29" s="61">
        <v>46.259237679999998</v>
      </c>
      <c r="N29" s="61">
        <v>59.918208020000002</v>
      </c>
      <c r="O29" s="61">
        <v>77.054368350000004</v>
      </c>
      <c r="P29" s="61">
        <v>97.33968797</v>
      </c>
      <c r="Q29" s="61">
        <v>120.8873536</v>
      </c>
      <c r="R29" s="61">
        <v>143.89996790000001</v>
      </c>
      <c r="S29" s="61">
        <v>166.60090249999999</v>
      </c>
      <c r="T29" s="61">
        <v>189.4724061</v>
      </c>
      <c r="U29" s="61">
        <v>213.4328946</v>
      </c>
      <c r="V29" s="61">
        <v>237.10815020000001</v>
      </c>
      <c r="W29" s="61">
        <v>260.31008430000003</v>
      </c>
      <c r="X29" s="61">
        <v>281.97968040000001</v>
      </c>
      <c r="Y29" s="61">
        <v>302.68034219999998</v>
      </c>
      <c r="Z29" s="61">
        <v>322.2273993</v>
      </c>
      <c r="AA29" s="61">
        <v>340.47298019999999</v>
      </c>
      <c r="AB29" s="61">
        <v>357.91478430000001</v>
      </c>
      <c r="AC29" s="61">
        <v>374.0005127</v>
      </c>
      <c r="AD29" s="61">
        <v>389.04556589999999</v>
      </c>
      <c r="AE29" s="61">
        <v>403.04484669604994</v>
      </c>
      <c r="AF29" s="26"/>
      <c r="AG29" s="26"/>
      <c r="AH29" s="26"/>
      <c r="AI29" s="26"/>
      <c r="AJ29" s="26"/>
      <c r="AK29" s="26"/>
      <c r="AL29" s="26"/>
      <c r="AM29" s="26"/>
      <c r="AN29" s="26"/>
      <c r="AO29" s="26"/>
      <c r="AP29" s="26"/>
      <c r="AQ29" s="26"/>
      <c r="AR29" s="26"/>
      <c r="AS29" s="26"/>
      <c r="AT29" s="26"/>
      <c r="AU29" s="26"/>
      <c r="AV29" s="26"/>
      <c r="AW29" s="26"/>
      <c r="AX29" s="26"/>
      <c r="AY29" s="26"/>
    </row>
    <row r="30" spans="1:51" ht="15.75" thickBot="1">
      <c r="A30" s="26"/>
      <c r="B30" s="22" t="s">
        <v>175</v>
      </c>
      <c r="C30" s="60">
        <v>16.316796960000001</v>
      </c>
      <c r="D30" s="60">
        <v>18.80396124</v>
      </c>
      <c r="E30" s="60">
        <v>22.293897829999999</v>
      </c>
      <c r="F30" s="60">
        <v>39.815484929999997</v>
      </c>
      <c r="G30" s="60">
        <v>81.648010670000005</v>
      </c>
      <c r="H30" s="60">
        <v>166.32722229999999</v>
      </c>
      <c r="I30" s="60">
        <v>297.38457890000001</v>
      </c>
      <c r="J30" s="60">
        <v>486.52837849999997</v>
      </c>
      <c r="K30" s="60">
        <v>751.47033469999997</v>
      </c>
      <c r="L30" s="60">
        <v>1066.678557</v>
      </c>
      <c r="M30" s="60">
        <v>1440.6196179999999</v>
      </c>
      <c r="N30" s="60">
        <v>1885.9276400000001</v>
      </c>
      <c r="O30" s="60">
        <v>2440.1732569999999</v>
      </c>
      <c r="P30" s="60">
        <v>3085.4799170000001</v>
      </c>
      <c r="Q30" s="60">
        <v>3918.1447840000001</v>
      </c>
      <c r="R30" s="60">
        <v>4702.9575150000001</v>
      </c>
      <c r="S30" s="60">
        <v>5447.4991730000002</v>
      </c>
      <c r="T30" s="60">
        <v>6166.9939670000003</v>
      </c>
      <c r="U30" s="60">
        <v>6880.3028960000001</v>
      </c>
      <c r="V30" s="60">
        <v>7554.4356349999998</v>
      </c>
      <c r="W30" s="60">
        <v>8190.8552129999998</v>
      </c>
      <c r="X30" s="60">
        <v>8783.8585879999991</v>
      </c>
      <c r="Y30" s="60">
        <v>9339.2748260000008</v>
      </c>
      <c r="Z30" s="60">
        <v>9858.9901489999993</v>
      </c>
      <c r="AA30" s="60">
        <v>10338.328949999999</v>
      </c>
      <c r="AB30" s="60">
        <v>10788.80587</v>
      </c>
      <c r="AC30" s="60">
        <v>11202.752780000001</v>
      </c>
      <c r="AD30" s="60">
        <v>11586.540059999999</v>
      </c>
      <c r="AE30" s="60">
        <v>11941.380814050799</v>
      </c>
      <c r="AF30" s="26"/>
      <c r="AG30" s="26"/>
      <c r="AH30" s="26"/>
      <c r="AI30" s="26"/>
      <c r="AJ30" s="26"/>
      <c r="AK30" s="26"/>
      <c r="AL30" s="26"/>
      <c r="AM30" s="26"/>
      <c r="AN30" s="26"/>
      <c r="AO30" s="26"/>
      <c r="AP30" s="26"/>
      <c r="AQ30" s="26"/>
      <c r="AR30" s="26"/>
      <c r="AS30" s="26"/>
      <c r="AT30" s="26"/>
      <c r="AU30" s="26"/>
      <c r="AV30" s="26"/>
      <c r="AW30" s="26"/>
      <c r="AX30" s="26"/>
      <c r="AY30" s="26"/>
    </row>
    <row r="31" spans="1:51">
      <c r="A31" s="26"/>
      <c r="B31" s="26"/>
      <c r="C31" s="62"/>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26"/>
      <c r="AG31" s="26"/>
      <c r="AH31" s="26"/>
      <c r="AI31" s="26"/>
      <c r="AJ31" s="26"/>
      <c r="AK31" s="26"/>
      <c r="AL31" s="26"/>
      <c r="AM31" s="26"/>
      <c r="AN31" s="26"/>
      <c r="AO31" s="26"/>
      <c r="AP31" s="26"/>
      <c r="AQ31" s="26"/>
      <c r="AR31" s="26"/>
      <c r="AS31" s="26"/>
      <c r="AT31" s="26"/>
      <c r="AU31" s="26"/>
      <c r="AV31" s="26"/>
      <c r="AW31" s="26"/>
      <c r="AX31" s="26"/>
      <c r="AY31" s="26"/>
    </row>
    <row r="32" spans="1:51" ht="15.75" thickBot="1">
      <c r="A32" s="26"/>
      <c r="B32" s="59" t="s">
        <v>64</v>
      </c>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row>
    <row r="33" spans="1:51" ht="15.75" thickBot="1">
      <c r="A33" s="26"/>
      <c r="B33" s="3"/>
      <c r="C33" s="363" t="s">
        <v>221</v>
      </c>
      <c r="D33" s="363" t="s">
        <v>222</v>
      </c>
      <c r="E33" s="363" t="s">
        <v>223</v>
      </c>
      <c r="F33" s="363" t="s">
        <v>224</v>
      </c>
      <c r="G33" s="363" t="s">
        <v>225</v>
      </c>
      <c r="H33" s="363" t="s">
        <v>226</v>
      </c>
      <c r="I33" s="363" t="s">
        <v>227</v>
      </c>
      <c r="J33" s="363" t="s">
        <v>228</v>
      </c>
      <c r="K33" s="363" t="s">
        <v>229</v>
      </c>
      <c r="L33" s="363" t="s">
        <v>262</v>
      </c>
      <c r="M33" s="363" t="s">
        <v>263</v>
      </c>
      <c r="N33" s="363" t="s">
        <v>264</v>
      </c>
      <c r="O33" s="363" t="s">
        <v>265</v>
      </c>
      <c r="P33" s="363" t="s">
        <v>266</v>
      </c>
      <c r="Q33" s="363" t="s">
        <v>267</v>
      </c>
      <c r="R33" s="363" t="s">
        <v>268</v>
      </c>
      <c r="S33" s="363" t="s">
        <v>269</v>
      </c>
      <c r="T33" s="363" t="s">
        <v>270</v>
      </c>
      <c r="U33" s="363" t="s">
        <v>271</v>
      </c>
      <c r="V33" s="363" t="s">
        <v>272</v>
      </c>
      <c r="W33" s="363" t="s">
        <v>273</v>
      </c>
      <c r="X33" s="363" t="s">
        <v>274</v>
      </c>
      <c r="Y33" s="363" t="s">
        <v>275</v>
      </c>
      <c r="Z33" s="363" t="s">
        <v>276</v>
      </c>
      <c r="AA33" s="363" t="s">
        <v>277</v>
      </c>
      <c r="AB33" s="363" t="s">
        <v>278</v>
      </c>
      <c r="AC33" s="363" t="s">
        <v>279</v>
      </c>
      <c r="AD33" s="363" t="s">
        <v>280</v>
      </c>
      <c r="AE33" s="363" t="s">
        <v>281</v>
      </c>
      <c r="AF33" s="26"/>
      <c r="AG33" s="26"/>
      <c r="AH33" s="26"/>
      <c r="AI33" s="26"/>
      <c r="AJ33" s="26"/>
      <c r="AK33" s="26"/>
      <c r="AL33" s="26"/>
      <c r="AM33" s="26"/>
      <c r="AN33" s="26"/>
      <c r="AO33" s="26"/>
      <c r="AP33" s="26"/>
      <c r="AQ33" s="26"/>
      <c r="AR33" s="26"/>
      <c r="AS33" s="26"/>
      <c r="AT33" s="26"/>
      <c r="AU33" s="26"/>
      <c r="AV33" s="26"/>
      <c r="AW33" s="26"/>
      <c r="AX33" s="26"/>
      <c r="AY33" s="26"/>
    </row>
    <row r="34" spans="1:51" ht="15.75" thickBot="1">
      <c r="A34" s="26"/>
      <c r="B34" s="22" t="s">
        <v>151</v>
      </c>
      <c r="C34" s="60">
        <v>29.015365169999999</v>
      </c>
      <c r="D34" s="60">
        <v>70.470871389999999</v>
      </c>
      <c r="E34" s="60">
        <v>193.1195256</v>
      </c>
      <c r="F34" s="60">
        <v>486.0242624</v>
      </c>
      <c r="G34" s="60">
        <v>837.941461</v>
      </c>
      <c r="H34" s="60">
        <v>1275.3834870000001</v>
      </c>
      <c r="I34" s="60">
        <v>1833.894597</v>
      </c>
      <c r="J34" s="60">
        <v>2543.6449870000001</v>
      </c>
      <c r="K34" s="60">
        <v>3436.5193319999998</v>
      </c>
      <c r="L34" s="60">
        <v>4767.5202380000001</v>
      </c>
      <c r="M34" s="60">
        <v>5945.2558680000002</v>
      </c>
      <c r="N34" s="60">
        <v>7002.3257519999997</v>
      </c>
      <c r="O34" s="60">
        <v>8004.9786949999998</v>
      </c>
      <c r="P34" s="60">
        <v>8869.9100569999991</v>
      </c>
      <c r="Q34" s="60">
        <v>9726.0352029999995</v>
      </c>
      <c r="R34" s="60">
        <v>10486.492200000001</v>
      </c>
      <c r="S34" s="60">
        <v>11167.932430000001</v>
      </c>
      <c r="T34" s="60">
        <v>11776.89424</v>
      </c>
      <c r="U34" s="60">
        <v>12337.938039999999</v>
      </c>
      <c r="V34" s="60">
        <v>12863.793799999999</v>
      </c>
      <c r="W34" s="60">
        <v>13356.9766</v>
      </c>
      <c r="X34" s="60">
        <v>13794.070100000001</v>
      </c>
      <c r="Y34" s="60">
        <v>14185.190490000001</v>
      </c>
      <c r="Z34" s="60">
        <v>14547.645640000001</v>
      </c>
      <c r="AA34" s="60">
        <v>14875.47336</v>
      </c>
      <c r="AB34" s="60">
        <v>15165.23056</v>
      </c>
      <c r="AC34" s="60">
        <v>15413.56271</v>
      </c>
      <c r="AD34" s="60">
        <v>15624.147650000001</v>
      </c>
      <c r="AE34" s="60">
        <v>15794.93600230534</v>
      </c>
      <c r="AF34" s="26"/>
      <c r="AG34" s="26"/>
      <c r="AH34" s="26"/>
      <c r="AI34" s="26"/>
      <c r="AJ34" s="26"/>
      <c r="AK34" s="26"/>
      <c r="AL34" s="26"/>
      <c r="AM34" s="26"/>
      <c r="AN34" s="26"/>
      <c r="AO34" s="26"/>
      <c r="AP34" s="26"/>
      <c r="AQ34" s="26"/>
      <c r="AR34" s="26"/>
      <c r="AS34" s="26"/>
      <c r="AT34" s="26"/>
      <c r="AU34" s="26"/>
      <c r="AV34" s="26"/>
      <c r="AW34" s="26"/>
      <c r="AX34" s="26"/>
      <c r="AY34" s="26"/>
    </row>
    <row r="35" spans="1:51" ht="15.75" thickBot="1">
      <c r="A35" s="26"/>
      <c r="B35" s="22" t="s">
        <v>126</v>
      </c>
      <c r="C35" s="61">
        <v>17.82394158</v>
      </c>
      <c r="D35" s="61">
        <v>48.989824550000002</v>
      </c>
      <c r="E35" s="61">
        <v>146.38442509999999</v>
      </c>
      <c r="F35" s="61">
        <v>384.38389590000003</v>
      </c>
      <c r="G35" s="61">
        <v>670.9460838</v>
      </c>
      <c r="H35" s="61">
        <v>1024.2144049999999</v>
      </c>
      <c r="I35" s="61">
        <v>1473.5813129999999</v>
      </c>
      <c r="J35" s="61">
        <v>2050.3928460000002</v>
      </c>
      <c r="K35" s="61">
        <v>2770.3790250000002</v>
      </c>
      <c r="L35" s="61">
        <v>3737.5662980000002</v>
      </c>
      <c r="M35" s="61">
        <v>4596.5567579999997</v>
      </c>
      <c r="N35" s="61">
        <v>5394.0490989999998</v>
      </c>
      <c r="O35" s="61">
        <v>6188.6480229999997</v>
      </c>
      <c r="P35" s="61">
        <v>6908.0103550000003</v>
      </c>
      <c r="Q35" s="61">
        <v>7633.6765560000003</v>
      </c>
      <c r="R35" s="61">
        <v>8295.8966180000007</v>
      </c>
      <c r="S35" s="61">
        <v>8903.4644040000003</v>
      </c>
      <c r="T35" s="61">
        <v>9460.6832579999991</v>
      </c>
      <c r="U35" s="61">
        <v>9989.8095109999995</v>
      </c>
      <c r="V35" s="61">
        <v>10499.81503</v>
      </c>
      <c r="W35" s="61">
        <v>10992.780070000001</v>
      </c>
      <c r="X35" s="61">
        <v>11444.52651</v>
      </c>
      <c r="Y35" s="61">
        <v>11861.66941</v>
      </c>
      <c r="Z35" s="61">
        <v>12253.92498</v>
      </c>
      <c r="AA35" s="61">
        <v>12613.793009999999</v>
      </c>
      <c r="AB35" s="61">
        <v>12937.120650000001</v>
      </c>
      <c r="AC35" s="61">
        <v>13227.15451</v>
      </c>
      <c r="AD35" s="61">
        <v>13485.26627</v>
      </c>
      <c r="AE35" s="61">
        <v>13708.208898238241</v>
      </c>
      <c r="AF35" s="26"/>
      <c r="AG35" s="26"/>
      <c r="AH35" s="26"/>
      <c r="AI35" s="26"/>
      <c r="AJ35" s="26"/>
      <c r="AK35" s="26"/>
      <c r="AL35" s="26"/>
      <c r="AM35" s="26"/>
      <c r="AN35" s="26"/>
      <c r="AO35" s="26"/>
      <c r="AP35" s="26"/>
      <c r="AQ35" s="26"/>
      <c r="AR35" s="26"/>
      <c r="AS35" s="26"/>
      <c r="AT35" s="26"/>
      <c r="AU35" s="26"/>
      <c r="AV35" s="26"/>
      <c r="AW35" s="26"/>
      <c r="AX35" s="26"/>
      <c r="AY35" s="26"/>
    </row>
    <row r="36" spans="1:51" ht="15.75" thickBot="1">
      <c r="A36" s="26"/>
      <c r="B36" s="22" t="s">
        <v>192</v>
      </c>
      <c r="C36" s="60">
        <v>10.92712015</v>
      </c>
      <c r="D36" s="60">
        <v>20.059157920000001</v>
      </c>
      <c r="E36" s="60">
        <v>40.881455649999999</v>
      </c>
      <c r="F36" s="60">
        <v>96.019944300000006</v>
      </c>
      <c r="G36" s="60">
        <v>163.06352609999999</v>
      </c>
      <c r="H36" s="60">
        <v>246.0319973</v>
      </c>
      <c r="I36" s="60">
        <v>350.03391479999999</v>
      </c>
      <c r="J36" s="60">
        <v>481.18190980000003</v>
      </c>
      <c r="K36" s="60">
        <v>641.69275919999995</v>
      </c>
      <c r="L36" s="60">
        <v>886.01219900000001</v>
      </c>
      <c r="M36" s="60">
        <v>1095.9414409999999</v>
      </c>
      <c r="N36" s="60">
        <v>1282.7218680000001</v>
      </c>
      <c r="O36" s="60">
        <v>1460.4333409999999</v>
      </c>
      <c r="P36" s="60">
        <v>1614.340719</v>
      </c>
      <c r="Q36" s="60">
        <v>1768.7084179999999</v>
      </c>
      <c r="R36" s="60">
        <v>1906.443391</v>
      </c>
      <c r="S36" s="60">
        <v>2030.2871210000001</v>
      </c>
      <c r="T36" s="60">
        <v>2140.8591459999998</v>
      </c>
      <c r="U36" s="60">
        <v>2243.7657640000002</v>
      </c>
      <c r="V36" s="60">
        <v>2340.8747440000002</v>
      </c>
      <c r="W36" s="60">
        <v>2432.955817</v>
      </c>
      <c r="X36" s="60">
        <v>2513.6521240000002</v>
      </c>
      <c r="Y36" s="60">
        <v>2586.7049259999999</v>
      </c>
      <c r="Z36" s="60">
        <v>2654.3444260000001</v>
      </c>
      <c r="AA36" s="60">
        <v>2715.1811189999999</v>
      </c>
      <c r="AB36" s="60">
        <v>2768.0361349999998</v>
      </c>
      <c r="AC36" s="60">
        <v>2812.1614650000001</v>
      </c>
      <c r="AD36" s="60">
        <v>2848.3887629999999</v>
      </c>
      <c r="AE36" s="60">
        <v>2876.3898948154197</v>
      </c>
      <c r="AF36" s="26"/>
      <c r="AG36" s="26"/>
      <c r="AH36" s="26"/>
      <c r="AI36" s="26"/>
      <c r="AJ36" s="26"/>
      <c r="AK36" s="26"/>
      <c r="AL36" s="26"/>
      <c r="AM36" s="26"/>
      <c r="AN36" s="26"/>
      <c r="AO36" s="26"/>
      <c r="AP36" s="26"/>
      <c r="AQ36" s="26"/>
      <c r="AR36" s="26"/>
      <c r="AS36" s="26"/>
      <c r="AT36" s="26"/>
      <c r="AU36" s="26"/>
      <c r="AV36" s="26"/>
      <c r="AW36" s="26"/>
      <c r="AX36" s="26"/>
      <c r="AY36" s="26"/>
    </row>
    <row r="37" spans="1:51" ht="15.75" thickBot="1">
      <c r="A37" s="26"/>
      <c r="B37" s="22" t="s">
        <v>213</v>
      </c>
      <c r="C37" s="61">
        <v>1.588677524</v>
      </c>
      <c r="D37" s="61">
        <v>3.183546974</v>
      </c>
      <c r="E37" s="61">
        <v>7.0147873609999998</v>
      </c>
      <c r="F37" s="61">
        <v>20.77306192</v>
      </c>
      <c r="G37" s="61">
        <v>37.240479749999999</v>
      </c>
      <c r="H37" s="61">
        <v>57.600848020000001</v>
      </c>
      <c r="I37" s="61">
        <v>82.665574469999996</v>
      </c>
      <c r="J37" s="61">
        <v>113.55861059999999</v>
      </c>
      <c r="K37" s="61">
        <v>149.38311809999999</v>
      </c>
      <c r="L37" s="61">
        <v>190.8796931</v>
      </c>
      <c r="M37" s="61">
        <v>226.6242063</v>
      </c>
      <c r="N37" s="61">
        <v>258.37920389999999</v>
      </c>
      <c r="O37" s="61">
        <v>290.25695889999997</v>
      </c>
      <c r="P37" s="61">
        <v>320.9319567</v>
      </c>
      <c r="Q37" s="61">
        <v>352.7387195</v>
      </c>
      <c r="R37" s="61">
        <v>381.86269549999997</v>
      </c>
      <c r="S37" s="61">
        <v>408.49799890000003</v>
      </c>
      <c r="T37" s="61">
        <v>432.49206659999999</v>
      </c>
      <c r="U37" s="61">
        <v>456.0294553</v>
      </c>
      <c r="V37" s="61">
        <v>478.9757803</v>
      </c>
      <c r="W37" s="61">
        <v>501.69805509999998</v>
      </c>
      <c r="X37" s="61">
        <v>521.7694755</v>
      </c>
      <c r="Y37" s="61">
        <v>539.83292129999995</v>
      </c>
      <c r="Z37" s="61">
        <v>556.10675739999999</v>
      </c>
      <c r="AA37" s="61">
        <v>569.86732589999997</v>
      </c>
      <c r="AB37" s="61">
        <v>580.26458530000002</v>
      </c>
      <c r="AC37" s="61">
        <v>588.40969180000002</v>
      </c>
      <c r="AD37" s="61">
        <v>594.33531419999997</v>
      </c>
      <c r="AE37" s="61">
        <v>598.31761156644006</v>
      </c>
      <c r="AF37" s="26"/>
      <c r="AG37" s="26"/>
      <c r="AH37" s="26"/>
      <c r="AI37" s="26"/>
      <c r="AJ37" s="26"/>
      <c r="AK37" s="26"/>
      <c r="AL37" s="26"/>
      <c r="AM37" s="26"/>
      <c r="AN37" s="26"/>
      <c r="AO37" s="26"/>
      <c r="AP37" s="26"/>
      <c r="AQ37" s="26"/>
      <c r="AR37" s="26"/>
      <c r="AS37" s="26"/>
      <c r="AT37" s="26"/>
      <c r="AU37" s="26"/>
      <c r="AV37" s="26"/>
      <c r="AW37" s="26"/>
      <c r="AX37" s="26"/>
      <c r="AY37" s="26"/>
    </row>
    <row r="38" spans="1:51" ht="15.75" thickBot="1">
      <c r="A38" s="26"/>
      <c r="B38" s="22" t="s">
        <v>175</v>
      </c>
      <c r="C38" s="60">
        <v>29.293910109999999</v>
      </c>
      <c r="D38" s="60">
        <v>69.183523269999995</v>
      </c>
      <c r="E38" s="60">
        <v>182.76546970000001</v>
      </c>
      <c r="F38" s="60">
        <v>451.03472920000002</v>
      </c>
      <c r="G38" s="60">
        <v>774.50247039999999</v>
      </c>
      <c r="H38" s="60">
        <v>1176.884405</v>
      </c>
      <c r="I38" s="60">
        <v>1687.101263</v>
      </c>
      <c r="J38" s="60">
        <v>2341.375094</v>
      </c>
      <c r="K38" s="60">
        <v>3171.7691620000001</v>
      </c>
      <c r="L38" s="60">
        <v>4386.1986219999999</v>
      </c>
      <c r="M38" s="60">
        <v>5460.5510039999999</v>
      </c>
      <c r="N38" s="60">
        <v>6428.7200940000002</v>
      </c>
      <c r="O38" s="60">
        <v>7357.3868810000004</v>
      </c>
      <c r="P38" s="60">
        <v>8170.6162059999997</v>
      </c>
      <c r="Q38" s="60">
        <v>8978.9446459999999</v>
      </c>
      <c r="R38" s="60">
        <v>9699.6388879999995</v>
      </c>
      <c r="S38" s="60">
        <v>10354.336939999999</v>
      </c>
      <c r="T38" s="60">
        <v>10948.24402</v>
      </c>
      <c r="U38" s="60">
        <v>11520.09649</v>
      </c>
      <c r="V38" s="60">
        <v>12078.86088</v>
      </c>
      <c r="W38" s="60">
        <v>12626.259700000001</v>
      </c>
      <c r="X38" s="60">
        <v>13125.341210000001</v>
      </c>
      <c r="Y38" s="60">
        <v>13585.642379999999</v>
      </c>
      <c r="Z38" s="60">
        <v>14013.34345</v>
      </c>
      <c r="AA38" s="60">
        <v>14402.807290000001</v>
      </c>
      <c r="AB38" s="60">
        <v>14749.384410000001</v>
      </c>
      <c r="AC38" s="60">
        <v>15059.30989</v>
      </c>
      <c r="AD38" s="60">
        <v>15334.01262</v>
      </c>
      <c r="AE38" s="60">
        <v>15571.118446123321</v>
      </c>
      <c r="AF38" s="26"/>
      <c r="AG38" s="26"/>
      <c r="AH38" s="26"/>
      <c r="AI38" s="26"/>
      <c r="AJ38" s="26"/>
      <c r="AK38" s="26"/>
      <c r="AL38" s="26"/>
      <c r="AM38" s="26"/>
      <c r="AN38" s="26"/>
      <c r="AO38" s="26"/>
      <c r="AP38" s="26"/>
      <c r="AQ38" s="26"/>
      <c r="AR38" s="26"/>
      <c r="AS38" s="26"/>
      <c r="AT38" s="26"/>
      <c r="AU38" s="26"/>
      <c r="AV38" s="26"/>
      <c r="AW38" s="26"/>
      <c r="AX38" s="26"/>
      <c r="AY38" s="26"/>
    </row>
    <row r="39" spans="1:51">
      <c r="A39" s="26"/>
      <c r="B39" s="26"/>
      <c r="C39" s="62"/>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26"/>
      <c r="AG39" s="26"/>
      <c r="AH39" s="26"/>
      <c r="AI39" s="26"/>
      <c r="AJ39" s="26"/>
      <c r="AK39" s="26"/>
      <c r="AL39" s="26"/>
      <c r="AM39" s="26"/>
      <c r="AN39" s="26"/>
      <c r="AO39" s="26"/>
      <c r="AP39" s="26"/>
      <c r="AQ39" s="26"/>
      <c r="AR39" s="26"/>
      <c r="AS39" s="26"/>
      <c r="AT39" s="26"/>
      <c r="AU39" s="26"/>
      <c r="AV39" s="26"/>
      <c r="AW39" s="26"/>
      <c r="AX39" s="26"/>
      <c r="AY39" s="26"/>
    </row>
    <row r="40" spans="1:51" ht="15.75" thickBot="1">
      <c r="A40" s="26"/>
      <c r="B40" s="59" t="s">
        <v>285</v>
      </c>
      <c r="C40" s="26"/>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H40" s="26"/>
      <c r="AI40" s="26"/>
      <c r="AJ40" s="26"/>
      <c r="AK40" s="26"/>
      <c r="AL40" s="26"/>
      <c r="AM40" s="26"/>
      <c r="AN40" s="26"/>
      <c r="AO40" s="26"/>
      <c r="AP40" s="26"/>
      <c r="AQ40" s="26"/>
      <c r="AR40" s="26"/>
      <c r="AS40" s="26"/>
      <c r="AT40" s="26"/>
      <c r="AU40" s="26"/>
      <c r="AV40" s="26"/>
      <c r="AW40" s="26"/>
      <c r="AX40" s="26"/>
      <c r="AY40" s="26"/>
    </row>
    <row r="41" spans="1:51" ht="15.75" thickBot="1">
      <c r="A41" s="26"/>
      <c r="B41" s="3"/>
      <c r="C41" s="363" t="s">
        <v>221</v>
      </c>
      <c r="D41" s="363" t="s">
        <v>222</v>
      </c>
      <c r="E41" s="363" t="s">
        <v>223</v>
      </c>
      <c r="F41" s="363" t="s">
        <v>224</v>
      </c>
      <c r="G41" s="363" t="s">
        <v>225</v>
      </c>
      <c r="H41" s="363" t="s">
        <v>226</v>
      </c>
      <c r="I41" s="363" t="s">
        <v>227</v>
      </c>
      <c r="J41" s="363" t="s">
        <v>228</v>
      </c>
      <c r="K41" s="363" t="s">
        <v>229</v>
      </c>
      <c r="L41" s="363" t="s">
        <v>262</v>
      </c>
      <c r="M41" s="363" t="s">
        <v>263</v>
      </c>
      <c r="N41" s="363" t="s">
        <v>264</v>
      </c>
      <c r="O41" s="363" t="s">
        <v>265</v>
      </c>
      <c r="P41" s="363" t="s">
        <v>266</v>
      </c>
      <c r="Q41" s="363" t="s">
        <v>267</v>
      </c>
      <c r="R41" s="363" t="s">
        <v>268</v>
      </c>
      <c r="S41" s="363" t="s">
        <v>269</v>
      </c>
      <c r="T41" s="363" t="s">
        <v>270</v>
      </c>
      <c r="U41" s="363" t="s">
        <v>271</v>
      </c>
      <c r="V41" s="363" t="s">
        <v>272</v>
      </c>
      <c r="W41" s="363" t="s">
        <v>273</v>
      </c>
      <c r="X41" s="363" t="s">
        <v>274</v>
      </c>
      <c r="Y41" s="363" t="s">
        <v>275</v>
      </c>
      <c r="Z41" s="363" t="s">
        <v>276</v>
      </c>
      <c r="AA41" s="363" t="s">
        <v>277</v>
      </c>
      <c r="AB41" s="363" t="s">
        <v>278</v>
      </c>
      <c r="AC41" s="363" t="s">
        <v>279</v>
      </c>
      <c r="AD41" s="363" t="s">
        <v>280</v>
      </c>
      <c r="AE41" s="363" t="s">
        <v>281</v>
      </c>
      <c r="AF41" s="26"/>
      <c r="AG41" s="26"/>
      <c r="AH41" s="26"/>
      <c r="AI41" s="26"/>
      <c r="AJ41" s="26"/>
      <c r="AK41" s="26"/>
      <c r="AL41" s="26"/>
      <c r="AM41" s="26"/>
      <c r="AN41" s="26"/>
      <c r="AO41" s="26"/>
      <c r="AP41" s="26"/>
      <c r="AQ41" s="26"/>
      <c r="AR41" s="26"/>
      <c r="AS41" s="26"/>
      <c r="AT41" s="26"/>
      <c r="AU41" s="26"/>
      <c r="AV41" s="26"/>
      <c r="AW41" s="26"/>
      <c r="AX41" s="26"/>
      <c r="AY41" s="26"/>
    </row>
    <row r="42" spans="1:51" ht="15.75" thickBot="1">
      <c r="A42" s="26"/>
      <c r="B42" s="22" t="s">
        <v>151</v>
      </c>
      <c r="C42" s="60">
        <v>27.74504301</v>
      </c>
      <c r="D42" s="60">
        <v>63.62887825</v>
      </c>
      <c r="E42" s="60">
        <v>165.28693390000001</v>
      </c>
      <c r="F42" s="60">
        <v>377.3314135</v>
      </c>
      <c r="G42" s="60">
        <v>649.48173929999996</v>
      </c>
      <c r="H42" s="60">
        <v>1003.774296</v>
      </c>
      <c r="I42" s="60">
        <v>1470.483964</v>
      </c>
      <c r="J42" s="60">
        <v>2080.2806310000001</v>
      </c>
      <c r="K42" s="60">
        <v>2854.999609</v>
      </c>
      <c r="L42" s="60">
        <v>3759.4329670000002</v>
      </c>
      <c r="M42" s="60">
        <v>4767.4569730000003</v>
      </c>
      <c r="N42" s="60">
        <v>5795.5956880000003</v>
      </c>
      <c r="O42" s="60">
        <v>6799.0933789999999</v>
      </c>
      <c r="P42" s="60">
        <v>7706.8399209999998</v>
      </c>
      <c r="Q42" s="60">
        <v>8611.6681329999992</v>
      </c>
      <c r="R42" s="60">
        <v>9418.0073869999997</v>
      </c>
      <c r="S42" s="60">
        <v>10140.819299999999</v>
      </c>
      <c r="T42" s="60">
        <v>10786.10317</v>
      </c>
      <c r="U42" s="60">
        <v>11368.82141</v>
      </c>
      <c r="V42" s="60">
        <v>11906.56423</v>
      </c>
      <c r="W42" s="60">
        <v>12398.55479</v>
      </c>
      <c r="X42" s="60">
        <v>12826.059569999999</v>
      </c>
      <c r="Y42" s="60">
        <v>13203.23208</v>
      </c>
      <c r="Z42" s="60">
        <v>13552.395699999999</v>
      </c>
      <c r="AA42" s="60">
        <v>13864.83412</v>
      </c>
      <c r="AB42" s="60">
        <v>14147.742130000001</v>
      </c>
      <c r="AC42" s="60">
        <v>14386.082899999999</v>
      </c>
      <c r="AD42" s="60">
        <v>14586.694030000001</v>
      </c>
      <c r="AE42" s="60">
        <v>14746.034696357161</v>
      </c>
      <c r="AF42" s="26"/>
      <c r="AG42" s="26"/>
      <c r="AH42" s="26"/>
      <c r="AI42" s="26"/>
      <c r="AJ42" s="26"/>
      <c r="AK42" s="26"/>
      <c r="AL42" s="26"/>
      <c r="AM42" s="26"/>
      <c r="AN42" s="26"/>
      <c r="AO42" s="26"/>
      <c r="AP42" s="26"/>
      <c r="AQ42" s="26"/>
      <c r="AR42" s="26"/>
      <c r="AS42" s="26"/>
      <c r="AT42" s="26"/>
      <c r="AU42" s="26"/>
      <c r="AV42" s="26"/>
      <c r="AW42" s="26"/>
      <c r="AX42" s="26"/>
      <c r="AY42" s="26"/>
    </row>
    <row r="43" spans="1:51" ht="15.75" thickBot="1">
      <c r="A43" s="26"/>
      <c r="B43" s="22" t="s">
        <v>126</v>
      </c>
      <c r="C43" s="61">
        <v>16.31779555</v>
      </c>
      <c r="D43" s="61">
        <v>40.619937229999998</v>
      </c>
      <c r="E43" s="61">
        <v>111.6378545</v>
      </c>
      <c r="F43" s="61">
        <v>281.1659459</v>
      </c>
      <c r="G43" s="61">
        <v>498.359939</v>
      </c>
      <c r="H43" s="61">
        <v>778.87025500000004</v>
      </c>
      <c r="I43" s="61">
        <v>1146.035854</v>
      </c>
      <c r="J43" s="61">
        <v>1619.381819</v>
      </c>
      <c r="K43" s="61">
        <v>2199.8504760000001</v>
      </c>
      <c r="L43" s="61">
        <v>2852.4956280000001</v>
      </c>
      <c r="M43" s="61">
        <v>3553.7708769999999</v>
      </c>
      <c r="N43" s="61">
        <v>4278.082907</v>
      </c>
      <c r="O43" s="61">
        <v>5022.9389570000003</v>
      </c>
      <c r="P43" s="61">
        <v>5734.5479400000004</v>
      </c>
      <c r="Q43" s="61">
        <v>6456.3284869999998</v>
      </c>
      <c r="R43" s="61">
        <v>7122.2574949999998</v>
      </c>
      <c r="S43" s="61">
        <v>7738.0263930000001</v>
      </c>
      <c r="T43" s="61">
        <v>8306.1091290000004</v>
      </c>
      <c r="U43" s="61">
        <v>8843.1883679999992</v>
      </c>
      <c r="V43" s="61">
        <v>9357.7997799999994</v>
      </c>
      <c r="W43" s="61">
        <v>9850.1178290000007</v>
      </c>
      <c r="X43" s="61">
        <v>10298.975</v>
      </c>
      <c r="Y43" s="61">
        <v>10712.600839999999</v>
      </c>
      <c r="Z43" s="61">
        <v>11104.65668</v>
      </c>
      <c r="AA43" s="61">
        <v>11465.93031</v>
      </c>
      <c r="AB43" s="61">
        <v>11799.344300000001</v>
      </c>
      <c r="AC43" s="61">
        <v>12099.308510000001</v>
      </c>
      <c r="AD43" s="61">
        <v>12368.74525</v>
      </c>
      <c r="AE43" s="61">
        <v>12604.181273771463</v>
      </c>
      <c r="AF43" s="26"/>
      <c r="AG43" s="26"/>
      <c r="AH43" s="26"/>
      <c r="AI43" s="26"/>
      <c r="AJ43" s="26"/>
      <c r="AK43" s="26"/>
      <c r="AL43" s="26"/>
      <c r="AM43" s="26"/>
      <c r="AN43" s="26"/>
      <c r="AO43" s="26"/>
      <c r="AP43" s="26"/>
      <c r="AQ43" s="26"/>
      <c r="AR43" s="26"/>
      <c r="AS43" s="26"/>
      <c r="AT43" s="26"/>
      <c r="AU43" s="26"/>
      <c r="AV43" s="26"/>
      <c r="AW43" s="26"/>
      <c r="AX43" s="26"/>
      <c r="AY43" s="26"/>
    </row>
    <row r="44" spans="1:51" ht="15.75" thickBot="1">
      <c r="A44" s="26"/>
      <c r="B44" s="22" t="s">
        <v>192</v>
      </c>
      <c r="C44" s="60">
        <v>10.50734742</v>
      </c>
      <c r="D44" s="60">
        <v>18.329582680000001</v>
      </c>
      <c r="E44" s="60">
        <v>35.57586543</v>
      </c>
      <c r="F44" s="60">
        <v>75.95118008</v>
      </c>
      <c r="G44" s="60">
        <v>127.8630462</v>
      </c>
      <c r="H44" s="60">
        <v>195.0331568</v>
      </c>
      <c r="I44" s="60">
        <v>282.97657149999998</v>
      </c>
      <c r="J44" s="60">
        <v>396.7832401</v>
      </c>
      <c r="K44" s="60">
        <v>537.22787359999995</v>
      </c>
      <c r="L44" s="60">
        <v>692.67937189999998</v>
      </c>
      <c r="M44" s="60">
        <v>852.17251690000001</v>
      </c>
      <c r="N44" s="60">
        <v>1012.140127</v>
      </c>
      <c r="O44" s="60">
        <v>1170.700945</v>
      </c>
      <c r="P44" s="60">
        <v>1317.0498580000001</v>
      </c>
      <c r="Q44" s="60">
        <v>1464.560027</v>
      </c>
      <c r="R44" s="60">
        <v>1597.24296</v>
      </c>
      <c r="S44" s="60">
        <v>1716.531332</v>
      </c>
      <c r="T44" s="60">
        <v>1822.9913630000001</v>
      </c>
      <c r="U44" s="60">
        <v>1920.7524940000001</v>
      </c>
      <c r="V44" s="60">
        <v>2011.7675830000001</v>
      </c>
      <c r="W44" s="60">
        <v>2095.8706619999998</v>
      </c>
      <c r="X44" s="60">
        <v>2167.906645</v>
      </c>
      <c r="Y44" s="60">
        <v>2232.0399040000002</v>
      </c>
      <c r="Z44" s="60">
        <v>2291.2838109999998</v>
      </c>
      <c r="AA44" s="60">
        <v>2343.2263950000001</v>
      </c>
      <c r="AB44" s="60">
        <v>2389.5431509999999</v>
      </c>
      <c r="AC44" s="60">
        <v>2427.1412839999998</v>
      </c>
      <c r="AD44" s="60">
        <v>2457.2509679999998</v>
      </c>
      <c r="AE44" s="60">
        <v>2479.4900264830098</v>
      </c>
      <c r="AF44" s="26"/>
      <c r="AG44" s="26"/>
      <c r="AH44" s="26"/>
      <c r="AI44" s="26"/>
      <c r="AJ44" s="26"/>
      <c r="AK44" s="26"/>
      <c r="AL44" s="26"/>
      <c r="AM44" s="26"/>
      <c r="AN44" s="26"/>
      <c r="AO44" s="26"/>
      <c r="AP44" s="26"/>
      <c r="AQ44" s="26"/>
      <c r="AR44" s="26"/>
      <c r="AS44" s="26"/>
      <c r="AT44" s="26"/>
      <c r="AU44" s="26"/>
      <c r="AV44" s="26"/>
      <c r="AW44" s="26"/>
      <c r="AX44" s="26"/>
      <c r="AY44" s="26"/>
    </row>
    <row r="45" spans="1:51" ht="15.75" thickBot="1">
      <c r="A45" s="26"/>
      <c r="B45" s="22" t="s">
        <v>213</v>
      </c>
      <c r="C45" s="61">
        <v>1.407219631</v>
      </c>
      <c r="D45" s="61">
        <v>2.5178474550000001</v>
      </c>
      <c r="E45" s="61">
        <v>5.018644503</v>
      </c>
      <c r="F45" s="61">
        <v>14.087037349999999</v>
      </c>
      <c r="G45" s="61">
        <v>25.3966666</v>
      </c>
      <c r="H45" s="61">
        <v>39.677568350000001</v>
      </c>
      <c r="I45" s="61">
        <v>58.041699219999998</v>
      </c>
      <c r="J45" s="61">
        <v>80.528069479999999</v>
      </c>
      <c r="K45" s="61">
        <v>107.08632009999999</v>
      </c>
      <c r="L45" s="61">
        <v>134.50825069999999</v>
      </c>
      <c r="M45" s="61">
        <v>160.5155298</v>
      </c>
      <c r="N45" s="61">
        <v>184.92702800000001</v>
      </c>
      <c r="O45" s="61">
        <v>209.9530537</v>
      </c>
      <c r="P45" s="61">
        <v>234.42287949999999</v>
      </c>
      <c r="Q45" s="61">
        <v>259.7515808</v>
      </c>
      <c r="R45" s="61">
        <v>282.93310289999999</v>
      </c>
      <c r="S45" s="61">
        <v>304.33695940000001</v>
      </c>
      <c r="T45" s="61">
        <v>323.45217300000002</v>
      </c>
      <c r="U45" s="61">
        <v>342.08838300000002</v>
      </c>
      <c r="V45" s="61">
        <v>360.26553990000002</v>
      </c>
      <c r="W45" s="61">
        <v>377.83695729999999</v>
      </c>
      <c r="X45" s="61">
        <v>393.3601026</v>
      </c>
      <c r="Y45" s="61">
        <v>407.21798649999999</v>
      </c>
      <c r="Z45" s="61">
        <v>419.6452175</v>
      </c>
      <c r="AA45" s="61">
        <v>430.05837309999998</v>
      </c>
      <c r="AB45" s="61">
        <v>438.12778049999997</v>
      </c>
      <c r="AC45" s="61">
        <v>444.15291300000001</v>
      </c>
      <c r="AD45" s="61">
        <v>448.33037230000002</v>
      </c>
      <c r="AE45" s="61">
        <v>451.11177123526005</v>
      </c>
      <c r="AF45" s="26"/>
      <c r="AG45" s="26"/>
      <c r="AH45" s="26"/>
      <c r="AI45" s="26"/>
      <c r="AJ45" s="26"/>
      <c r="AK45" s="26"/>
      <c r="AL45" s="26"/>
      <c r="AM45" s="26"/>
      <c r="AN45" s="26"/>
      <c r="AO45" s="26"/>
      <c r="AP45" s="26"/>
      <c r="AQ45" s="26"/>
      <c r="AR45" s="26"/>
      <c r="AS45" s="26"/>
      <c r="AT45" s="26"/>
      <c r="AU45" s="26"/>
      <c r="AV45" s="26"/>
      <c r="AW45" s="26"/>
      <c r="AX45" s="26"/>
      <c r="AY45" s="26"/>
    </row>
    <row r="46" spans="1:51" ht="15.75" thickBot="1">
      <c r="A46" s="26"/>
      <c r="B46" s="22" t="s">
        <v>175</v>
      </c>
      <c r="C46" s="60">
        <v>27.959492279999999</v>
      </c>
      <c r="D46" s="60">
        <v>62.3771621</v>
      </c>
      <c r="E46" s="60">
        <v>157.3891921</v>
      </c>
      <c r="F46" s="60">
        <v>349.13559070000002</v>
      </c>
      <c r="G46" s="60">
        <v>597.02885719999995</v>
      </c>
      <c r="H46" s="60">
        <v>921.35520580000002</v>
      </c>
      <c r="I46" s="60">
        <v>1350.0370889999999</v>
      </c>
      <c r="J46" s="60">
        <v>1912.0851660000001</v>
      </c>
      <c r="K46" s="60">
        <v>2632.3610140000001</v>
      </c>
      <c r="L46" s="60">
        <v>3472.7885489999999</v>
      </c>
      <c r="M46" s="60">
        <v>4403.7141970000002</v>
      </c>
      <c r="N46" s="60">
        <v>5343.2432950000002</v>
      </c>
      <c r="O46" s="60">
        <v>6265.882447</v>
      </c>
      <c r="P46" s="60">
        <v>7105.1941919999999</v>
      </c>
      <c r="Q46" s="60">
        <v>7941.5799829999996</v>
      </c>
      <c r="R46" s="60">
        <v>8688.4069770000006</v>
      </c>
      <c r="S46" s="60">
        <v>9365.6177439999992</v>
      </c>
      <c r="T46" s="60">
        <v>9978.9692570000007</v>
      </c>
      <c r="U46" s="60">
        <v>10555.74308</v>
      </c>
      <c r="V46" s="60">
        <v>11111.05263</v>
      </c>
      <c r="W46" s="60">
        <v>11643.098480000001</v>
      </c>
      <c r="X46" s="60">
        <v>12120.57172</v>
      </c>
      <c r="Y46" s="60">
        <v>12557.075999999999</v>
      </c>
      <c r="Z46" s="60">
        <v>12964.70463</v>
      </c>
      <c r="AA46" s="60">
        <v>13333.83394</v>
      </c>
      <c r="AB46" s="60">
        <v>13672.33412</v>
      </c>
      <c r="AC46" s="60">
        <v>13972.487370000001</v>
      </c>
      <c r="AD46" s="60">
        <v>14238.568869999999</v>
      </c>
      <c r="AE46" s="60">
        <v>14465.45895911411</v>
      </c>
      <c r="AF46" s="26"/>
      <c r="AG46" s="26"/>
      <c r="AH46" s="26"/>
      <c r="AI46" s="26"/>
      <c r="AJ46" s="26"/>
      <c r="AK46" s="26"/>
      <c r="AL46" s="26"/>
      <c r="AM46" s="26"/>
      <c r="AN46" s="26"/>
      <c r="AO46" s="26"/>
      <c r="AP46" s="26"/>
      <c r="AQ46" s="26"/>
      <c r="AR46" s="26"/>
      <c r="AS46" s="26"/>
      <c r="AT46" s="26"/>
      <c r="AU46" s="26"/>
      <c r="AV46" s="26"/>
      <c r="AW46" s="26"/>
      <c r="AX46" s="26"/>
      <c r="AY46" s="26"/>
    </row>
    <row r="47" spans="1:51">
      <c r="A47" s="26"/>
      <c r="B47" s="26"/>
      <c r="C47" s="62"/>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26"/>
      <c r="AG47" s="26"/>
      <c r="AH47" s="26"/>
      <c r="AI47" s="26"/>
      <c r="AJ47" s="26"/>
      <c r="AK47" s="26"/>
      <c r="AL47" s="26"/>
      <c r="AM47" s="26"/>
      <c r="AN47" s="26"/>
      <c r="AO47" s="26"/>
      <c r="AP47" s="26"/>
      <c r="AQ47" s="26"/>
      <c r="AR47" s="26"/>
      <c r="AS47" s="26"/>
      <c r="AT47" s="26"/>
      <c r="AU47" s="26"/>
      <c r="AV47" s="26"/>
      <c r="AW47" s="26"/>
      <c r="AX47" s="26"/>
      <c r="AY47" s="26"/>
    </row>
    <row r="48" spans="1:51" ht="15.75" thickBot="1">
      <c r="A48" s="26"/>
      <c r="B48" s="59" t="s">
        <v>65</v>
      </c>
      <c r="C48" s="26"/>
      <c r="D48" s="26"/>
      <c r="E48" s="26"/>
      <c r="F48" s="26"/>
      <c r="G48" s="26"/>
      <c r="H48" s="26"/>
      <c r="I48" s="26"/>
      <c r="J48" s="26"/>
      <c r="K48" s="26"/>
      <c r="L48" s="26"/>
      <c r="M48" s="26"/>
      <c r="N48" s="26"/>
      <c r="O48" s="26"/>
      <c r="P48" s="26"/>
      <c r="Q48" s="26"/>
      <c r="R48" s="26"/>
      <c r="S48" s="26"/>
      <c r="T48" s="26"/>
      <c r="U48" s="26"/>
      <c r="V48" s="26"/>
      <c r="W48" s="26"/>
      <c r="X48" s="26"/>
      <c r="Y48" s="26"/>
      <c r="Z48" s="26"/>
      <c r="AA48" s="26"/>
      <c r="AB48" s="26"/>
      <c r="AC48" s="26"/>
      <c r="AD48" s="26"/>
      <c r="AE48" s="26"/>
      <c r="AF48" s="26"/>
      <c r="AG48" s="26"/>
      <c r="AH48" s="26"/>
      <c r="AI48" s="26"/>
      <c r="AJ48" s="26"/>
      <c r="AK48" s="26"/>
      <c r="AL48" s="26"/>
      <c r="AM48" s="26"/>
      <c r="AN48" s="26"/>
      <c r="AO48" s="26"/>
      <c r="AP48" s="26"/>
      <c r="AQ48" s="26"/>
      <c r="AR48" s="26"/>
      <c r="AS48" s="26"/>
      <c r="AT48" s="26"/>
      <c r="AU48" s="26"/>
      <c r="AV48" s="26"/>
      <c r="AW48" s="26"/>
      <c r="AX48" s="26"/>
      <c r="AY48" s="26"/>
    </row>
    <row r="49" spans="1:51" ht="15.75" thickBot="1">
      <c r="A49" s="26"/>
      <c r="B49" s="3"/>
      <c r="C49" s="363" t="s">
        <v>221</v>
      </c>
      <c r="D49" s="363" t="s">
        <v>222</v>
      </c>
      <c r="E49" s="363" t="s">
        <v>223</v>
      </c>
      <c r="F49" s="363" t="s">
        <v>224</v>
      </c>
      <c r="G49" s="363" t="s">
        <v>225</v>
      </c>
      <c r="H49" s="363" t="s">
        <v>226</v>
      </c>
      <c r="I49" s="363" t="s">
        <v>227</v>
      </c>
      <c r="J49" s="363" t="s">
        <v>228</v>
      </c>
      <c r="K49" s="363" t="s">
        <v>229</v>
      </c>
      <c r="L49" s="363" t="s">
        <v>262</v>
      </c>
      <c r="M49" s="363" t="s">
        <v>263</v>
      </c>
      <c r="N49" s="363" t="s">
        <v>264</v>
      </c>
      <c r="O49" s="363" t="s">
        <v>265</v>
      </c>
      <c r="P49" s="363" t="s">
        <v>266</v>
      </c>
      <c r="Q49" s="363" t="s">
        <v>267</v>
      </c>
      <c r="R49" s="363" t="s">
        <v>268</v>
      </c>
      <c r="S49" s="363" t="s">
        <v>269</v>
      </c>
      <c r="T49" s="363" t="s">
        <v>270</v>
      </c>
      <c r="U49" s="363" t="s">
        <v>271</v>
      </c>
      <c r="V49" s="363" t="s">
        <v>272</v>
      </c>
      <c r="W49" s="363" t="s">
        <v>273</v>
      </c>
      <c r="X49" s="363" t="s">
        <v>274</v>
      </c>
      <c r="Y49" s="363" t="s">
        <v>275</v>
      </c>
      <c r="Z49" s="363" t="s">
        <v>276</v>
      </c>
      <c r="AA49" s="363" t="s">
        <v>277</v>
      </c>
      <c r="AB49" s="363" t="s">
        <v>278</v>
      </c>
      <c r="AC49" s="363" t="s">
        <v>279</v>
      </c>
      <c r="AD49" s="363" t="s">
        <v>280</v>
      </c>
      <c r="AE49" s="363" t="s">
        <v>281</v>
      </c>
      <c r="AF49" s="26"/>
      <c r="AG49" s="26"/>
      <c r="AH49" s="26"/>
      <c r="AI49" s="26"/>
      <c r="AJ49" s="26"/>
      <c r="AK49" s="26"/>
      <c r="AL49" s="26"/>
      <c r="AM49" s="26"/>
      <c r="AN49" s="26"/>
      <c r="AO49" s="26"/>
      <c r="AP49" s="26"/>
      <c r="AQ49" s="26"/>
      <c r="AR49" s="26"/>
      <c r="AS49" s="26"/>
      <c r="AT49" s="26"/>
      <c r="AU49" s="26"/>
      <c r="AV49" s="26"/>
      <c r="AW49" s="26"/>
      <c r="AX49" s="26"/>
      <c r="AY49" s="26"/>
    </row>
    <row r="50" spans="1:51" ht="15.75" thickBot="1">
      <c r="A50" s="26"/>
      <c r="B50" s="22" t="s">
        <v>151</v>
      </c>
      <c r="C50" s="60">
        <v>31.61324153</v>
      </c>
      <c r="D50" s="60">
        <v>82.053450920000003</v>
      </c>
      <c r="E50" s="60">
        <v>240.2518656</v>
      </c>
      <c r="F50" s="60">
        <v>605.26128129999995</v>
      </c>
      <c r="G50" s="60">
        <v>1056.07116</v>
      </c>
      <c r="H50" s="60">
        <v>1655.994434</v>
      </c>
      <c r="I50" s="60">
        <v>2380.6412999999998</v>
      </c>
      <c r="J50" s="60">
        <v>3347.5064769999999</v>
      </c>
      <c r="K50" s="60">
        <v>4562.7747740000004</v>
      </c>
      <c r="L50" s="60">
        <v>6350.4779140000001</v>
      </c>
      <c r="M50" s="60">
        <v>8065.5740189999997</v>
      </c>
      <c r="N50" s="60">
        <v>9713.3083439999991</v>
      </c>
      <c r="O50" s="60">
        <v>11350.67405</v>
      </c>
      <c r="P50" s="60">
        <v>12884.48676</v>
      </c>
      <c r="Q50" s="60">
        <v>14524.356589999999</v>
      </c>
      <c r="R50" s="60">
        <v>16103.534470000001</v>
      </c>
      <c r="S50" s="60">
        <v>17680.32891</v>
      </c>
      <c r="T50" s="60">
        <v>19253.54867</v>
      </c>
      <c r="U50" s="60">
        <v>20822.015370000001</v>
      </c>
      <c r="V50" s="60">
        <v>22365.692899999998</v>
      </c>
      <c r="W50" s="60">
        <v>23938.967189999999</v>
      </c>
      <c r="X50" s="60">
        <v>25444.501670000001</v>
      </c>
      <c r="Y50" s="60">
        <v>26944.46643</v>
      </c>
      <c r="Z50" s="60">
        <v>28470.8217</v>
      </c>
      <c r="AA50" s="60">
        <v>29862.630659999999</v>
      </c>
      <c r="AB50" s="60">
        <v>31209.716179999999</v>
      </c>
      <c r="AC50" s="60">
        <v>32509.781879999999</v>
      </c>
      <c r="AD50" s="60">
        <v>33795.167300000001</v>
      </c>
      <c r="AE50" s="60">
        <v>34994.711641861461</v>
      </c>
      <c r="AF50" s="26"/>
      <c r="AG50" s="26"/>
      <c r="AH50" s="26"/>
      <c r="AI50" s="26"/>
      <c r="AJ50" s="26"/>
      <c r="AK50" s="26"/>
      <c r="AL50" s="26"/>
      <c r="AM50" s="26"/>
      <c r="AN50" s="26"/>
      <c r="AO50" s="26"/>
      <c r="AP50" s="26"/>
      <c r="AQ50" s="26"/>
      <c r="AR50" s="26"/>
      <c r="AS50" s="26"/>
      <c r="AT50" s="26"/>
      <c r="AU50" s="26"/>
      <c r="AV50" s="26"/>
      <c r="AW50" s="26"/>
      <c r="AX50" s="26"/>
      <c r="AY50" s="26"/>
    </row>
    <row r="51" spans="1:51" ht="15.75" thickBot="1">
      <c r="A51" s="26"/>
      <c r="B51" s="22" t="s">
        <v>126</v>
      </c>
      <c r="C51" s="61">
        <v>19.542775979999998</v>
      </c>
      <c r="D51" s="61">
        <v>56.63311032</v>
      </c>
      <c r="E51" s="61">
        <v>177.96778259999999</v>
      </c>
      <c r="F51" s="61">
        <v>480.50262420000001</v>
      </c>
      <c r="G51" s="61">
        <v>841.97018619999994</v>
      </c>
      <c r="H51" s="61">
        <v>1325.7158899999999</v>
      </c>
      <c r="I51" s="61">
        <v>1913.436549</v>
      </c>
      <c r="J51" s="61">
        <v>2700.9301639999999</v>
      </c>
      <c r="K51" s="61">
        <v>3695.2070800000001</v>
      </c>
      <c r="L51" s="61">
        <v>5150.9716289999997</v>
      </c>
      <c r="M51" s="61">
        <v>6551.9514529999997</v>
      </c>
      <c r="N51" s="61">
        <v>7901.9765289999996</v>
      </c>
      <c r="O51" s="61">
        <v>9247.0827860000009</v>
      </c>
      <c r="P51" s="61">
        <v>10511.14479</v>
      </c>
      <c r="Q51" s="61">
        <v>11866.92455</v>
      </c>
      <c r="R51" s="61">
        <v>13176.58397</v>
      </c>
      <c r="S51" s="61">
        <v>14487.55215</v>
      </c>
      <c r="T51" s="61">
        <v>15798.719719999999</v>
      </c>
      <c r="U51" s="61">
        <v>17108.989160000001</v>
      </c>
      <c r="V51" s="61">
        <v>18403.053059999998</v>
      </c>
      <c r="W51" s="61">
        <v>19724.36015</v>
      </c>
      <c r="X51" s="61">
        <v>20992.595600000001</v>
      </c>
      <c r="Y51" s="61">
        <v>22258.798849999999</v>
      </c>
      <c r="Z51" s="61">
        <v>23549.29536</v>
      </c>
      <c r="AA51" s="61">
        <v>24733.72364</v>
      </c>
      <c r="AB51" s="61">
        <v>25883.325099999998</v>
      </c>
      <c r="AC51" s="61">
        <v>26995.97035</v>
      </c>
      <c r="AD51" s="61">
        <v>28098.328239999999</v>
      </c>
      <c r="AE51" s="61">
        <v>29131.050559400363</v>
      </c>
      <c r="AF51" s="26"/>
      <c r="AG51" s="26"/>
      <c r="AH51" s="26"/>
      <c r="AI51" s="26"/>
      <c r="AJ51" s="26"/>
      <c r="AK51" s="26"/>
      <c r="AL51" s="26"/>
      <c r="AM51" s="26"/>
      <c r="AN51" s="26"/>
      <c r="AO51" s="26"/>
      <c r="AP51" s="26"/>
      <c r="AQ51" s="26"/>
      <c r="AR51" s="26"/>
      <c r="AS51" s="26"/>
      <c r="AT51" s="26"/>
      <c r="AU51" s="26"/>
      <c r="AV51" s="26"/>
      <c r="AW51" s="26"/>
      <c r="AX51" s="26"/>
      <c r="AY51" s="26"/>
    </row>
    <row r="52" spans="1:51" ht="15.75" thickBot="1">
      <c r="A52" s="26"/>
      <c r="B52" s="22" t="s">
        <v>192</v>
      </c>
      <c r="C52" s="60">
        <v>12.3840295</v>
      </c>
      <c r="D52" s="60">
        <v>24.622980949999999</v>
      </c>
      <c r="E52" s="60">
        <v>53.531867429999998</v>
      </c>
      <c r="F52" s="60">
        <v>136.99215599999999</v>
      </c>
      <c r="G52" s="60">
        <v>238.56030469999999</v>
      </c>
      <c r="H52" s="60">
        <v>373.3704912</v>
      </c>
      <c r="I52" s="60">
        <v>535.76480670000001</v>
      </c>
      <c r="J52" s="60">
        <v>752.0086301</v>
      </c>
      <c r="K52" s="60">
        <v>1023.22899</v>
      </c>
      <c r="L52" s="60">
        <v>1419.467204</v>
      </c>
      <c r="M52" s="60">
        <v>1797.0769069999999</v>
      </c>
      <c r="N52" s="60">
        <v>2157.4806359999998</v>
      </c>
      <c r="O52" s="60">
        <v>2513.5316339999999</v>
      </c>
      <c r="P52" s="60">
        <v>2844.805073</v>
      </c>
      <c r="Q52" s="60">
        <v>3197.4931459999998</v>
      </c>
      <c r="R52" s="60">
        <v>3535.0101829999999</v>
      </c>
      <c r="S52" s="60">
        <v>3870.3028049999998</v>
      </c>
      <c r="T52" s="60">
        <v>4203.1798010000002</v>
      </c>
      <c r="U52" s="60">
        <v>4533.4520970000003</v>
      </c>
      <c r="V52" s="60">
        <v>4856.7073739999996</v>
      </c>
      <c r="W52" s="60">
        <v>5184.9432020000004</v>
      </c>
      <c r="X52" s="60">
        <v>5497.1349909999999</v>
      </c>
      <c r="Y52" s="60">
        <v>5806.8408410000002</v>
      </c>
      <c r="Z52" s="60">
        <v>6120.9870229999997</v>
      </c>
      <c r="AA52" s="60">
        <v>6406.5019439999996</v>
      </c>
      <c r="AB52" s="60">
        <v>6681.5075269999998</v>
      </c>
      <c r="AC52" s="60">
        <v>6945.6050219999997</v>
      </c>
      <c r="AD52" s="60">
        <v>7205.7803640000002</v>
      </c>
      <c r="AE52" s="60">
        <v>7446.9362384599499</v>
      </c>
      <c r="AF52" s="26"/>
      <c r="AG52" s="26"/>
      <c r="AH52" s="26"/>
      <c r="AI52" s="26"/>
      <c r="AJ52" s="26"/>
      <c r="AK52" s="26"/>
      <c r="AL52" s="26"/>
      <c r="AM52" s="26"/>
      <c r="AN52" s="26"/>
      <c r="AO52" s="26"/>
      <c r="AP52" s="26"/>
      <c r="AQ52" s="26"/>
      <c r="AR52" s="26"/>
      <c r="AS52" s="26"/>
      <c r="AT52" s="26"/>
      <c r="AU52" s="26"/>
      <c r="AV52" s="26"/>
      <c r="AW52" s="26"/>
      <c r="AX52" s="26"/>
      <c r="AY52" s="26"/>
    </row>
    <row r="53" spans="1:51" ht="15.75" thickBot="1">
      <c r="A53" s="26"/>
      <c r="B53" s="22" t="s">
        <v>213</v>
      </c>
      <c r="C53" s="61">
        <v>1.9047216360000001</v>
      </c>
      <c r="D53" s="61">
        <v>4.383867307</v>
      </c>
      <c r="E53" s="61">
        <v>10.82874391</v>
      </c>
      <c r="F53" s="61">
        <v>41.478776189999998</v>
      </c>
      <c r="G53" s="61">
        <v>71.997911500000001</v>
      </c>
      <c r="H53" s="61">
        <v>112.3274065</v>
      </c>
      <c r="I53" s="61">
        <v>160.6850378</v>
      </c>
      <c r="J53" s="61">
        <v>224.8589058</v>
      </c>
      <c r="K53" s="61">
        <v>305.05324810000002</v>
      </c>
      <c r="L53" s="61">
        <v>421.8051438</v>
      </c>
      <c r="M53" s="61">
        <v>532.31029590000003</v>
      </c>
      <c r="N53" s="61">
        <v>637.06546560000004</v>
      </c>
      <c r="O53" s="61">
        <v>739.92382090000001</v>
      </c>
      <c r="P53" s="61">
        <v>834.93749130000003</v>
      </c>
      <c r="Q53" s="61">
        <v>936.74118399999998</v>
      </c>
      <c r="R53" s="61">
        <v>1033.769828</v>
      </c>
      <c r="S53" s="61">
        <v>1129.836401</v>
      </c>
      <c r="T53" s="61">
        <v>1224.897858</v>
      </c>
      <c r="U53" s="61">
        <v>1318.911654</v>
      </c>
      <c r="V53" s="61">
        <v>1411.2087630000001</v>
      </c>
      <c r="W53" s="61">
        <v>1504.7557400000001</v>
      </c>
      <c r="X53" s="61">
        <v>1593.4587750000001</v>
      </c>
      <c r="Y53" s="61">
        <v>1681.265328</v>
      </c>
      <c r="Z53" s="61">
        <v>1770.186062</v>
      </c>
      <c r="AA53" s="61">
        <v>1850.9798350000001</v>
      </c>
      <c r="AB53" s="61">
        <v>1928.6184350000001</v>
      </c>
      <c r="AC53" s="61">
        <v>2002.9988510000001</v>
      </c>
      <c r="AD53" s="61">
        <v>2076.1457140000002</v>
      </c>
      <c r="AE53" s="61">
        <v>2143.7190211683001</v>
      </c>
      <c r="AF53" s="26"/>
      <c r="AG53" s="26"/>
      <c r="AH53" s="26"/>
      <c r="AI53" s="26"/>
      <c r="AJ53" s="26"/>
      <c r="AK53" s="26"/>
      <c r="AL53" s="26"/>
      <c r="AM53" s="26"/>
      <c r="AN53" s="26"/>
      <c r="AO53" s="26"/>
      <c r="AP53" s="26"/>
      <c r="AQ53" s="26"/>
      <c r="AR53" s="26"/>
      <c r="AS53" s="26"/>
      <c r="AT53" s="26"/>
      <c r="AU53" s="26"/>
      <c r="AV53" s="26"/>
      <c r="AW53" s="26"/>
      <c r="AX53" s="26"/>
      <c r="AY53" s="26"/>
    </row>
    <row r="54" spans="1:51" ht="15.75" thickBot="1">
      <c r="A54" s="26"/>
      <c r="B54" s="22" t="s">
        <v>175</v>
      </c>
      <c r="C54" s="60">
        <v>31.863380630000002</v>
      </c>
      <c r="D54" s="60">
        <v>80.283044079999996</v>
      </c>
      <c r="E54" s="60">
        <v>225.71085919999999</v>
      </c>
      <c r="F54" s="60">
        <v>560.88084890000005</v>
      </c>
      <c r="G54" s="60">
        <v>980.44107970000005</v>
      </c>
      <c r="H54" s="60">
        <v>1540.146293</v>
      </c>
      <c r="I54" s="60">
        <v>2217.926786</v>
      </c>
      <c r="J54" s="60">
        <v>3123.9297710000001</v>
      </c>
      <c r="K54" s="60">
        <v>4264.940227</v>
      </c>
      <c r="L54" s="60">
        <v>5947.5861999999997</v>
      </c>
      <c r="M54" s="60">
        <v>7568.2092789999997</v>
      </c>
      <c r="N54" s="60">
        <v>9131.0943449999995</v>
      </c>
      <c r="O54" s="60">
        <v>10689.330760000001</v>
      </c>
      <c r="P54" s="60">
        <v>12154.23453</v>
      </c>
      <c r="Q54" s="60">
        <v>13722.06709</v>
      </c>
      <c r="R54" s="60">
        <v>15236.592290000001</v>
      </c>
      <c r="S54" s="60">
        <v>16752.652330000001</v>
      </c>
      <c r="T54" s="60">
        <v>18268.96355</v>
      </c>
      <c r="U54" s="60">
        <v>19784.255949999999</v>
      </c>
      <c r="V54" s="60">
        <v>21274.986379999998</v>
      </c>
      <c r="W54" s="60">
        <v>22796.57243</v>
      </c>
      <c r="X54" s="60">
        <v>24256.215049999999</v>
      </c>
      <c r="Y54" s="60">
        <v>25712.944350000002</v>
      </c>
      <c r="Z54" s="60">
        <v>27197.18792</v>
      </c>
      <c r="AA54" s="60">
        <v>28554.005880000001</v>
      </c>
      <c r="AB54" s="60">
        <v>29869.879440000001</v>
      </c>
      <c r="AC54" s="60">
        <v>31142.426100000001</v>
      </c>
      <c r="AD54" s="60">
        <v>32402.472659999999</v>
      </c>
      <c r="AE54" s="60">
        <v>33581.64062698654</v>
      </c>
      <c r="AF54" s="26"/>
      <c r="AG54" s="26"/>
      <c r="AH54" s="26"/>
      <c r="AI54" s="26"/>
      <c r="AJ54" s="26"/>
      <c r="AK54" s="26"/>
      <c r="AL54" s="26"/>
      <c r="AM54" s="26"/>
      <c r="AN54" s="26"/>
      <c r="AO54" s="26"/>
      <c r="AP54" s="26"/>
      <c r="AQ54" s="26"/>
      <c r="AR54" s="26"/>
      <c r="AS54" s="26"/>
      <c r="AT54" s="26"/>
      <c r="AU54" s="26"/>
      <c r="AV54" s="26"/>
      <c r="AW54" s="26"/>
      <c r="AX54" s="26"/>
      <c r="AY54" s="26"/>
    </row>
    <row r="55" spans="1:51" ht="33" customHeight="1">
      <c r="A55" s="26"/>
      <c r="B55" s="26"/>
      <c r="C55" s="62"/>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26"/>
      <c r="AG55" s="26"/>
      <c r="AH55" s="26"/>
      <c r="AI55" s="26"/>
      <c r="AJ55" s="26"/>
      <c r="AK55" s="26"/>
      <c r="AL55" s="26"/>
      <c r="AM55" s="26"/>
      <c r="AN55" s="26"/>
      <c r="AO55" s="26"/>
      <c r="AP55" s="26"/>
      <c r="AQ55" s="26"/>
      <c r="AR55" s="26"/>
      <c r="AS55" s="26"/>
      <c r="AT55" s="26"/>
      <c r="AU55" s="26"/>
      <c r="AV55" s="26"/>
      <c r="AW55" s="26"/>
      <c r="AX55" s="26"/>
      <c r="AY55" s="26"/>
    </row>
    <row r="56" spans="1:51" ht="20.25" thickBot="1">
      <c r="A56" s="26"/>
      <c r="B56" s="319" t="s">
        <v>325</v>
      </c>
      <c r="C56" s="358"/>
      <c r="D56" s="358"/>
      <c r="E56" s="62"/>
      <c r="F56" s="62"/>
      <c r="G56" s="26"/>
      <c r="H56" s="26"/>
      <c r="I56" s="26"/>
      <c r="J56" s="26"/>
      <c r="K56" s="26"/>
      <c r="L56" s="26"/>
      <c r="M56" s="26"/>
      <c r="N56" s="26"/>
      <c r="O56" s="26"/>
      <c r="P56" s="26"/>
      <c r="Q56" s="26"/>
      <c r="R56" s="26"/>
      <c r="S56" s="26"/>
      <c r="T56" s="26"/>
      <c r="U56" s="26"/>
      <c r="V56" s="26"/>
      <c r="W56" s="26"/>
      <c r="X56" s="26"/>
      <c r="Y56" s="26"/>
      <c r="Z56" s="26"/>
      <c r="AA56" s="26"/>
      <c r="AB56" s="26"/>
      <c r="AC56" s="26"/>
      <c r="AD56" s="26"/>
      <c r="AE56" s="26"/>
      <c r="AF56" s="26"/>
      <c r="AG56" s="26"/>
      <c r="AH56" s="26"/>
      <c r="AI56" s="26"/>
      <c r="AJ56" s="26"/>
      <c r="AK56" s="26"/>
      <c r="AL56" s="26"/>
      <c r="AM56" s="26"/>
      <c r="AN56" s="26"/>
      <c r="AO56" s="26"/>
      <c r="AP56" s="26"/>
      <c r="AQ56" s="26"/>
      <c r="AR56" s="26"/>
      <c r="AS56" s="26"/>
      <c r="AT56" s="26"/>
      <c r="AU56" s="26"/>
      <c r="AV56" s="26"/>
      <c r="AW56" s="26"/>
      <c r="AX56" s="26"/>
      <c r="AY56" s="26"/>
    </row>
    <row r="57" spans="1:51" ht="13.5" thickTop="1">
      <c r="A57" s="26"/>
      <c r="B57" s="10" t="s">
        <v>326</v>
      </c>
      <c r="C57" s="26"/>
      <c r="D57" s="26"/>
      <c r="E57" s="26"/>
      <c r="F57" s="26"/>
      <c r="G57" s="26"/>
      <c r="H57" s="26"/>
      <c r="I57" s="26"/>
      <c r="J57" s="26"/>
      <c r="K57" s="26"/>
      <c r="L57" s="26"/>
      <c r="M57" s="26"/>
      <c r="N57" s="26"/>
      <c r="O57" s="26"/>
      <c r="P57" s="26"/>
      <c r="Q57" s="26"/>
      <c r="R57" s="26"/>
      <c r="S57" s="26"/>
      <c r="T57" s="26"/>
      <c r="U57" s="26"/>
      <c r="V57" s="26"/>
      <c r="W57" s="26"/>
      <c r="X57" s="26"/>
      <c r="Y57" s="26"/>
      <c r="Z57" s="26"/>
      <c r="AA57" s="26"/>
      <c r="AB57" s="26"/>
      <c r="AC57" s="26"/>
      <c r="AD57" s="26"/>
      <c r="AE57" s="26"/>
      <c r="AF57" s="26"/>
      <c r="AG57" s="26"/>
      <c r="AH57" s="26"/>
      <c r="AI57" s="26"/>
      <c r="AJ57" s="26"/>
      <c r="AK57" s="26"/>
      <c r="AL57" s="26"/>
      <c r="AM57" s="26"/>
      <c r="AN57" s="26"/>
      <c r="AO57" s="26"/>
      <c r="AP57" s="26"/>
      <c r="AQ57" s="26"/>
      <c r="AR57" s="26"/>
      <c r="AS57" s="26"/>
      <c r="AT57" s="26"/>
      <c r="AU57" s="26"/>
      <c r="AV57" s="26"/>
      <c r="AW57" s="26"/>
      <c r="AX57" s="26"/>
      <c r="AY57" s="26"/>
    </row>
    <row r="58" spans="1:51">
      <c r="A58" s="26"/>
      <c r="B58" s="45"/>
      <c r="C58" s="26"/>
      <c r="D58" s="26"/>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row>
    <row r="59" spans="1:51" ht="15.75" thickBot="1">
      <c r="A59" s="26"/>
      <c r="B59" s="59" t="s">
        <v>61</v>
      </c>
      <c r="C59" s="26"/>
      <c r="D59" s="26"/>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row>
    <row r="60" spans="1:51" ht="33" customHeight="1" thickBot="1">
      <c r="A60" s="26"/>
      <c r="B60" s="3"/>
      <c r="C60" s="363" t="s">
        <v>221</v>
      </c>
      <c r="D60" s="363" t="s">
        <v>222</v>
      </c>
      <c r="E60" s="363" t="s">
        <v>223</v>
      </c>
      <c r="F60" s="363" t="s">
        <v>224</v>
      </c>
      <c r="G60" s="363" t="s">
        <v>225</v>
      </c>
      <c r="H60" s="363" t="s">
        <v>226</v>
      </c>
      <c r="I60" s="363" t="s">
        <v>227</v>
      </c>
      <c r="J60" s="363" t="s">
        <v>228</v>
      </c>
      <c r="K60" s="363" t="s">
        <v>229</v>
      </c>
      <c r="L60" s="363" t="s">
        <v>262</v>
      </c>
      <c r="M60" s="363" t="s">
        <v>263</v>
      </c>
      <c r="N60" s="363" t="s">
        <v>264</v>
      </c>
      <c r="O60" s="363" t="s">
        <v>265</v>
      </c>
      <c r="P60" s="363" t="s">
        <v>266</v>
      </c>
      <c r="Q60" s="363" t="s">
        <v>267</v>
      </c>
      <c r="R60" s="363" t="s">
        <v>268</v>
      </c>
      <c r="S60" s="363" t="s">
        <v>269</v>
      </c>
      <c r="T60" s="363" t="s">
        <v>270</v>
      </c>
      <c r="U60" s="363" t="s">
        <v>271</v>
      </c>
      <c r="V60" s="363" t="s">
        <v>272</v>
      </c>
      <c r="W60" s="363" t="s">
        <v>273</v>
      </c>
      <c r="X60" s="363" t="s">
        <v>274</v>
      </c>
      <c r="Y60" s="363" t="s">
        <v>275</v>
      </c>
      <c r="Z60" s="363" t="s">
        <v>276</v>
      </c>
      <c r="AA60" s="363" t="s">
        <v>277</v>
      </c>
      <c r="AB60" s="363" t="s">
        <v>278</v>
      </c>
      <c r="AC60" s="363" t="s">
        <v>279</v>
      </c>
      <c r="AD60" s="363" t="s">
        <v>280</v>
      </c>
      <c r="AE60" s="363" t="s">
        <v>281</v>
      </c>
      <c r="AF60" s="26"/>
      <c r="AG60" s="26"/>
      <c r="AH60" s="26"/>
      <c r="AI60" s="26"/>
      <c r="AJ60" s="26"/>
      <c r="AK60" s="26"/>
      <c r="AL60" s="26"/>
      <c r="AM60" s="26"/>
      <c r="AN60" s="26"/>
      <c r="AO60" s="26"/>
      <c r="AP60" s="26"/>
      <c r="AQ60" s="26"/>
      <c r="AR60" s="26"/>
      <c r="AS60" s="26"/>
      <c r="AT60" s="26"/>
      <c r="AU60" s="26"/>
      <c r="AV60" s="26"/>
      <c r="AW60" s="26"/>
      <c r="AX60" s="26"/>
      <c r="AY60" s="26"/>
    </row>
    <row r="61" spans="1:51" ht="15.75" thickBot="1">
      <c r="A61" s="26"/>
      <c r="B61" s="22" t="s">
        <v>151</v>
      </c>
      <c r="C61" s="92">
        <v>3887</v>
      </c>
      <c r="D61" s="92">
        <v>3864</v>
      </c>
      <c r="E61" s="92">
        <v>3843</v>
      </c>
      <c r="F61" s="92">
        <v>4167</v>
      </c>
      <c r="G61" s="92">
        <v>4983</v>
      </c>
      <c r="H61" s="92">
        <v>6830</v>
      </c>
      <c r="I61" s="92">
        <v>10491</v>
      </c>
      <c r="J61" s="92">
        <v>17464</v>
      </c>
      <c r="K61" s="92">
        <v>30188</v>
      </c>
      <c r="L61" s="92">
        <v>52636</v>
      </c>
      <c r="M61" s="92">
        <v>91709</v>
      </c>
      <c r="N61" s="92">
        <v>158231</v>
      </c>
      <c r="O61" s="92">
        <v>261693</v>
      </c>
      <c r="P61" s="92">
        <v>410471</v>
      </c>
      <c r="Q61" s="92">
        <v>613335</v>
      </c>
      <c r="R61" s="92">
        <v>796557</v>
      </c>
      <c r="S61" s="92">
        <v>962917</v>
      </c>
      <c r="T61" s="92">
        <v>1113730</v>
      </c>
      <c r="U61" s="92">
        <v>1253889</v>
      </c>
      <c r="V61" s="92">
        <v>1382202</v>
      </c>
      <c r="W61" s="92">
        <v>1500031</v>
      </c>
      <c r="X61" s="92">
        <v>1606724</v>
      </c>
      <c r="Y61" s="92">
        <v>1705476</v>
      </c>
      <c r="Z61" s="92">
        <v>1796322</v>
      </c>
      <c r="AA61" s="92">
        <v>1881575</v>
      </c>
      <c r="AB61" s="92">
        <v>1961847</v>
      </c>
      <c r="AC61" s="92">
        <v>2037207</v>
      </c>
      <c r="AD61" s="92">
        <v>2108160</v>
      </c>
      <c r="AE61" s="92">
        <v>2175304</v>
      </c>
      <c r="AF61" s="26"/>
      <c r="AG61" s="26"/>
      <c r="AH61" s="26"/>
      <c r="AI61" s="26"/>
      <c r="AJ61" s="26"/>
      <c r="AK61" s="26"/>
      <c r="AL61" s="26"/>
      <c r="AM61" s="26"/>
      <c r="AN61" s="26"/>
      <c r="AO61" s="26"/>
      <c r="AP61" s="26"/>
      <c r="AQ61" s="26"/>
      <c r="AR61" s="26"/>
      <c r="AS61" s="26"/>
      <c r="AT61" s="26"/>
      <c r="AU61" s="26"/>
      <c r="AV61" s="26"/>
      <c r="AW61" s="26"/>
      <c r="AX61" s="26"/>
      <c r="AY61" s="26"/>
    </row>
    <row r="62" spans="1:51" ht="15.75" thickBot="1">
      <c r="A62" s="26"/>
      <c r="B62" s="22" t="s">
        <v>126</v>
      </c>
      <c r="C62" s="93">
        <v>2054</v>
      </c>
      <c r="D62" s="93">
        <v>2062</v>
      </c>
      <c r="E62" s="93">
        <v>2073</v>
      </c>
      <c r="F62" s="93">
        <v>2290</v>
      </c>
      <c r="G62" s="93">
        <v>2789</v>
      </c>
      <c r="H62" s="93">
        <v>3832</v>
      </c>
      <c r="I62" s="93">
        <v>5773</v>
      </c>
      <c r="J62" s="93">
        <v>9385</v>
      </c>
      <c r="K62" s="93">
        <v>15912</v>
      </c>
      <c r="L62" s="93">
        <v>27273</v>
      </c>
      <c r="M62" s="93">
        <v>46858</v>
      </c>
      <c r="N62" s="93">
        <v>81122</v>
      </c>
      <c r="O62" s="93">
        <v>138144</v>
      </c>
      <c r="P62" s="93">
        <v>223322</v>
      </c>
      <c r="Q62" s="93">
        <v>333346</v>
      </c>
      <c r="R62" s="93">
        <v>434493</v>
      </c>
      <c r="S62" s="93">
        <v>527398</v>
      </c>
      <c r="T62" s="93">
        <v>612464</v>
      </c>
      <c r="U62" s="93">
        <v>692210</v>
      </c>
      <c r="V62" s="93">
        <v>765631</v>
      </c>
      <c r="W62" s="93">
        <v>833443</v>
      </c>
      <c r="X62" s="93">
        <v>895311</v>
      </c>
      <c r="Y62" s="93">
        <v>953075</v>
      </c>
      <c r="Z62" s="93">
        <v>1006901</v>
      </c>
      <c r="AA62" s="93">
        <v>1058215</v>
      </c>
      <c r="AB62" s="93">
        <v>1107271</v>
      </c>
      <c r="AC62" s="93">
        <v>1153723</v>
      </c>
      <c r="AD62" s="93">
        <v>1197858</v>
      </c>
      <c r="AE62" s="93">
        <v>1240056</v>
      </c>
      <c r="AF62" s="26"/>
      <c r="AG62" s="26"/>
      <c r="AH62" s="26"/>
      <c r="AI62" s="26"/>
      <c r="AJ62" s="26"/>
      <c r="AK62" s="26"/>
      <c r="AL62" s="26"/>
      <c r="AM62" s="26"/>
      <c r="AN62" s="26"/>
      <c r="AO62" s="26"/>
      <c r="AP62" s="26"/>
      <c r="AQ62" s="26"/>
      <c r="AR62" s="26"/>
      <c r="AS62" s="26"/>
      <c r="AT62" s="26"/>
      <c r="AU62" s="26"/>
      <c r="AV62" s="26"/>
      <c r="AW62" s="26"/>
      <c r="AX62" s="26"/>
      <c r="AY62" s="26"/>
    </row>
    <row r="63" spans="1:51" ht="15.75" thickBot="1">
      <c r="A63" s="26"/>
      <c r="B63" s="22" t="s">
        <v>192</v>
      </c>
      <c r="C63" s="92">
        <v>1917</v>
      </c>
      <c r="D63" s="92">
        <v>1910</v>
      </c>
      <c r="E63" s="92">
        <v>1903</v>
      </c>
      <c r="F63" s="92">
        <v>2017</v>
      </c>
      <c r="G63" s="92">
        <v>2291</v>
      </c>
      <c r="H63" s="92">
        <v>2888</v>
      </c>
      <c r="I63" s="92">
        <v>3944</v>
      </c>
      <c r="J63" s="92">
        <v>5722</v>
      </c>
      <c r="K63" s="92">
        <v>8610</v>
      </c>
      <c r="L63" s="92">
        <v>13061</v>
      </c>
      <c r="M63" s="92">
        <v>19910</v>
      </c>
      <c r="N63" s="92">
        <v>31008</v>
      </c>
      <c r="O63" s="92">
        <v>48455</v>
      </c>
      <c r="P63" s="92">
        <v>74083</v>
      </c>
      <c r="Q63" s="92">
        <v>105142</v>
      </c>
      <c r="R63" s="92">
        <v>133124</v>
      </c>
      <c r="S63" s="92">
        <v>158445</v>
      </c>
      <c r="T63" s="92">
        <v>181238</v>
      </c>
      <c r="U63" s="92">
        <v>202282</v>
      </c>
      <c r="V63" s="92">
        <v>221305</v>
      </c>
      <c r="W63" s="92">
        <v>238514</v>
      </c>
      <c r="X63" s="92">
        <v>253510</v>
      </c>
      <c r="Y63" s="92">
        <v>267426</v>
      </c>
      <c r="Z63" s="92">
        <v>280004</v>
      </c>
      <c r="AA63" s="92">
        <v>291655</v>
      </c>
      <c r="AB63" s="92">
        <v>302515</v>
      </c>
      <c r="AC63" s="92">
        <v>312382</v>
      </c>
      <c r="AD63" s="92">
        <v>321424</v>
      </c>
      <c r="AE63" s="92">
        <v>329755</v>
      </c>
      <c r="AF63" s="26"/>
      <c r="AG63" s="26"/>
      <c r="AH63" s="26"/>
      <c r="AI63" s="26"/>
      <c r="AJ63" s="26"/>
      <c r="AK63" s="26"/>
      <c r="AL63" s="26"/>
      <c r="AM63" s="26"/>
      <c r="AN63" s="26"/>
      <c r="AO63" s="26"/>
      <c r="AP63" s="26"/>
      <c r="AQ63" s="26"/>
      <c r="AR63" s="26"/>
      <c r="AS63" s="26"/>
      <c r="AT63" s="26"/>
      <c r="AU63" s="26"/>
      <c r="AV63" s="26"/>
      <c r="AW63" s="26"/>
      <c r="AX63" s="26"/>
      <c r="AY63" s="26"/>
    </row>
    <row r="64" spans="1:51" ht="15.75" thickBot="1">
      <c r="A64" s="26"/>
      <c r="B64" s="22" t="s">
        <v>213</v>
      </c>
      <c r="C64" s="93">
        <v>303</v>
      </c>
      <c r="D64" s="93">
        <v>295</v>
      </c>
      <c r="E64" s="93">
        <v>294</v>
      </c>
      <c r="F64" s="93">
        <v>301</v>
      </c>
      <c r="G64" s="93">
        <v>326</v>
      </c>
      <c r="H64" s="93">
        <v>385</v>
      </c>
      <c r="I64" s="93">
        <v>489</v>
      </c>
      <c r="J64" s="93">
        <v>689</v>
      </c>
      <c r="K64" s="93">
        <v>1035</v>
      </c>
      <c r="L64" s="93">
        <v>1608</v>
      </c>
      <c r="M64" s="93">
        <v>2544</v>
      </c>
      <c r="N64" s="93">
        <v>4142</v>
      </c>
      <c r="O64" s="93">
        <v>6856</v>
      </c>
      <c r="P64" s="93">
        <v>11252</v>
      </c>
      <c r="Q64" s="93">
        <v>15913</v>
      </c>
      <c r="R64" s="93">
        <v>20120</v>
      </c>
      <c r="S64" s="93">
        <v>23937</v>
      </c>
      <c r="T64" s="93">
        <v>27356</v>
      </c>
      <c r="U64" s="93">
        <v>30525</v>
      </c>
      <c r="V64" s="93">
        <v>33365</v>
      </c>
      <c r="W64" s="93">
        <v>35913</v>
      </c>
      <c r="X64" s="93">
        <v>38068</v>
      </c>
      <c r="Y64" s="93">
        <v>40049</v>
      </c>
      <c r="Z64" s="93">
        <v>41810</v>
      </c>
      <c r="AA64" s="93">
        <v>43430</v>
      </c>
      <c r="AB64" s="93">
        <v>44927</v>
      </c>
      <c r="AC64" s="93">
        <v>46249</v>
      </c>
      <c r="AD64" s="93">
        <v>47433</v>
      </c>
      <c r="AE64" s="93">
        <v>48509</v>
      </c>
      <c r="AF64" s="26"/>
      <c r="AG64" s="26"/>
      <c r="AH64" s="26"/>
      <c r="AI64" s="26"/>
      <c r="AJ64" s="26"/>
      <c r="AK64" s="26"/>
      <c r="AL64" s="26"/>
      <c r="AM64" s="26"/>
      <c r="AN64" s="26"/>
      <c r="AO64" s="26"/>
      <c r="AP64" s="26"/>
      <c r="AQ64" s="26"/>
      <c r="AR64" s="26"/>
      <c r="AS64" s="26"/>
      <c r="AT64" s="26"/>
      <c r="AU64" s="26"/>
      <c r="AV64" s="26"/>
      <c r="AW64" s="26"/>
      <c r="AX64" s="26"/>
      <c r="AY64" s="26"/>
    </row>
    <row r="65" spans="1:51" ht="15.75" thickBot="1">
      <c r="A65" s="26"/>
      <c r="B65" s="22" t="s">
        <v>175</v>
      </c>
      <c r="C65" s="92">
        <v>3790</v>
      </c>
      <c r="D65" s="92">
        <v>3799</v>
      </c>
      <c r="E65" s="92">
        <v>3812</v>
      </c>
      <c r="F65" s="92">
        <v>4187</v>
      </c>
      <c r="G65" s="92">
        <v>4983</v>
      </c>
      <c r="H65" s="92">
        <v>6659</v>
      </c>
      <c r="I65" s="92">
        <v>9691</v>
      </c>
      <c r="J65" s="92">
        <v>15321</v>
      </c>
      <c r="K65" s="92">
        <v>25449</v>
      </c>
      <c r="L65" s="92">
        <v>43819</v>
      </c>
      <c r="M65" s="92">
        <v>76219</v>
      </c>
      <c r="N65" s="92">
        <v>132680</v>
      </c>
      <c r="O65" s="92">
        <v>222565</v>
      </c>
      <c r="P65" s="92">
        <v>352577</v>
      </c>
      <c r="Q65" s="92">
        <v>528743</v>
      </c>
      <c r="R65" s="92">
        <v>688531</v>
      </c>
      <c r="S65" s="92">
        <v>834118</v>
      </c>
      <c r="T65" s="92">
        <v>966349</v>
      </c>
      <c r="U65" s="92">
        <v>1089206</v>
      </c>
      <c r="V65" s="92">
        <v>1201526</v>
      </c>
      <c r="W65" s="92">
        <v>1304391</v>
      </c>
      <c r="X65" s="92">
        <v>1397017</v>
      </c>
      <c r="Y65" s="92">
        <v>1482494</v>
      </c>
      <c r="Z65" s="92">
        <v>1560703</v>
      </c>
      <c r="AA65" s="92">
        <v>1633735</v>
      </c>
      <c r="AB65" s="92">
        <v>1702164</v>
      </c>
      <c r="AC65" s="92">
        <v>1765882</v>
      </c>
      <c r="AD65" s="92">
        <v>1825597</v>
      </c>
      <c r="AE65" s="92">
        <v>1882049</v>
      </c>
      <c r="AF65" s="26"/>
      <c r="AG65" s="26"/>
      <c r="AH65" s="26"/>
      <c r="AI65" s="26"/>
      <c r="AJ65" s="26"/>
      <c r="AK65" s="26"/>
      <c r="AL65" s="26"/>
      <c r="AM65" s="26"/>
      <c r="AN65" s="26"/>
      <c r="AO65" s="26"/>
      <c r="AP65" s="26"/>
      <c r="AQ65" s="26"/>
      <c r="AR65" s="26"/>
      <c r="AS65" s="26"/>
      <c r="AT65" s="26"/>
      <c r="AU65" s="26"/>
      <c r="AV65" s="26"/>
      <c r="AW65" s="26"/>
      <c r="AX65" s="26"/>
      <c r="AY65" s="26"/>
    </row>
    <row r="66" spans="1:51">
      <c r="A66" s="26"/>
      <c r="B66" s="26"/>
      <c r="C66" s="62"/>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c r="AE66" s="62"/>
      <c r="AF66" s="26"/>
      <c r="AG66" s="26"/>
      <c r="AH66" s="26"/>
      <c r="AI66" s="26"/>
      <c r="AJ66" s="26"/>
      <c r="AK66" s="26"/>
      <c r="AL66" s="26"/>
      <c r="AM66" s="26"/>
      <c r="AN66" s="26"/>
      <c r="AO66" s="26"/>
      <c r="AP66" s="26"/>
      <c r="AQ66" s="26"/>
      <c r="AR66" s="26"/>
      <c r="AS66" s="26"/>
      <c r="AT66" s="26"/>
      <c r="AU66" s="26"/>
      <c r="AV66" s="26"/>
      <c r="AW66" s="26"/>
      <c r="AX66" s="26"/>
      <c r="AY66" s="26"/>
    </row>
    <row r="67" spans="1:51" ht="15.75" thickBot="1">
      <c r="A67" s="26"/>
      <c r="B67" s="59" t="s">
        <v>62</v>
      </c>
      <c r="C67" s="26"/>
      <c r="D67" s="26"/>
      <c r="E67" s="26"/>
      <c r="F67" s="26"/>
      <c r="G67" s="26"/>
      <c r="H67" s="26"/>
      <c r="I67" s="26"/>
      <c r="J67" s="26"/>
      <c r="K67" s="26"/>
      <c r="L67" s="26"/>
      <c r="M67" s="26"/>
      <c r="N67" s="26"/>
      <c r="O67" s="26"/>
      <c r="P67" s="26"/>
      <c r="Q67" s="26"/>
      <c r="R67" s="26"/>
      <c r="S67" s="26"/>
      <c r="T67" s="26"/>
      <c r="U67" s="26"/>
      <c r="V67" s="26"/>
      <c r="W67" s="26"/>
      <c r="X67" s="26"/>
      <c r="Y67" s="26"/>
      <c r="Z67" s="26"/>
      <c r="AA67" s="26"/>
      <c r="AB67" s="26"/>
      <c r="AC67" s="26"/>
      <c r="AD67" s="26"/>
      <c r="AE67" s="26"/>
      <c r="AF67" s="26"/>
      <c r="AG67" s="26"/>
      <c r="AH67" s="26"/>
      <c r="AI67" s="26"/>
      <c r="AJ67" s="26"/>
      <c r="AK67" s="26"/>
      <c r="AL67" s="26"/>
      <c r="AM67" s="26"/>
      <c r="AN67" s="26"/>
      <c r="AO67" s="26"/>
      <c r="AP67" s="26"/>
      <c r="AQ67" s="26"/>
      <c r="AR67" s="26"/>
      <c r="AS67" s="26"/>
      <c r="AT67" s="26"/>
      <c r="AU67" s="26"/>
      <c r="AV67" s="26"/>
      <c r="AW67" s="26"/>
      <c r="AX67" s="26"/>
      <c r="AY67" s="26"/>
    </row>
    <row r="68" spans="1:51" ht="15.75" thickBot="1">
      <c r="A68" s="26"/>
      <c r="B68" s="3"/>
      <c r="C68" s="363" t="s">
        <v>221</v>
      </c>
      <c r="D68" s="363" t="s">
        <v>222</v>
      </c>
      <c r="E68" s="363" t="s">
        <v>223</v>
      </c>
      <c r="F68" s="363" t="s">
        <v>224</v>
      </c>
      <c r="G68" s="363" t="s">
        <v>225</v>
      </c>
      <c r="H68" s="363" t="s">
        <v>226</v>
      </c>
      <c r="I68" s="363" t="s">
        <v>227</v>
      </c>
      <c r="J68" s="363" t="s">
        <v>228</v>
      </c>
      <c r="K68" s="363" t="s">
        <v>229</v>
      </c>
      <c r="L68" s="363" t="s">
        <v>262</v>
      </c>
      <c r="M68" s="363" t="s">
        <v>263</v>
      </c>
      <c r="N68" s="363" t="s">
        <v>264</v>
      </c>
      <c r="O68" s="363" t="s">
        <v>265</v>
      </c>
      <c r="P68" s="363" t="s">
        <v>266</v>
      </c>
      <c r="Q68" s="363" t="s">
        <v>267</v>
      </c>
      <c r="R68" s="363" t="s">
        <v>268</v>
      </c>
      <c r="S68" s="363" t="s">
        <v>269</v>
      </c>
      <c r="T68" s="363" t="s">
        <v>270</v>
      </c>
      <c r="U68" s="363" t="s">
        <v>271</v>
      </c>
      <c r="V68" s="363" t="s">
        <v>272</v>
      </c>
      <c r="W68" s="363" t="s">
        <v>273</v>
      </c>
      <c r="X68" s="363" t="s">
        <v>274</v>
      </c>
      <c r="Y68" s="363" t="s">
        <v>275</v>
      </c>
      <c r="Z68" s="363" t="s">
        <v>276</v>
      </c>
      <c r="AA68" s="363" t="s">
        <v>277</v>
      </c>
      <c r="AB68" s="363" t="s">
        <v>278</v>
      </c>
      <c r="AC68" s="363" t="s">
        <v>279</v>
      </c>
      <c r="AD68" s="363" t="s">
        <v>280</v>
      </c>
      <c r="AE68" s="363" t="s">
        <v>281</v>
      </c>
      <c r="AF68" s="26"/>
      <c r="AG68" s="26"/>
      <c r="AH68" s="26"/>
      <c r="AI68" s="26"/>
      <c r="AJ68" s="26"/>
      <c r="AK68" s="26"/>
      <c r="AL68" s="26"/>
      <c r="AM68" s="26"/>
      <c r="AN68" s="26"/>
      <c r="AO68" s="26"/>
      <c r="AP68" s="26"/>
      <c r="AQ68" s="26"/>
      <c r="AR68" s="26"/>
      <c r="AS68" s="26"/>
      <c r="AT68" s="26"/>
      <c r="AU68" s="26"/>
      <c r="AV68" s="26"/>
      <c r="AW68" s="26"/>
      <c r="AX68" s="26"/>
      <c r="AY68" s="26"/>
    </row>
    <row r="69" spans="1:51" ht="15.75" thickBot="1">
      <c r="A69" s="26"/>
      <c r="B69" s="22" t="s">
        <v>151</v>
      </c>
      <c r="C69" s="92">
        <v>4406</v>
      </c>
      <c r="D69" s="92">
        <v>4858</v>
      </c>
      <c r="E69" s="92">
        <v>5453</v>
      </c>
      <c r="F69" s="92">
        <v>9406</v>
      </c>
      <c r="G69" s="92">
        <v>20517</v>
      </c>
      <c r="H69" s="92">
        <v>45909</v>
      </c>
      <c r="I69" s="92">
        <v>88809</v>
      </c>
      <c r="J69" s="92">
        <v>150103</v>
      </c>
      <c r="K69" s="92">
        <v>231625</v>
      </c>
      <c r="L69" s="92">
        <v>328923</v>
      </c>
      <c r="M69" s="92">
        <v>444565</v>
      </c>
      <c r="N69" s="92">
        <v>581886</v>
      </c>
      <c r="O69" s="92">
        <v>750877</v>
      </c>
      <c r="P69" s="92">
        <v>947164</v>
      </c>
      <c r="Q69" s="92">
        <v>1184956</v>
      </c>
      <c r="R69" s="92">
        <v>1396938</v>
      </c>
      <c r="S69" s="92">
        <v>1585551</v>
      </c>
      <c r="T69" s="92">
        <v>1754848</v>
      </c>
      <c r="U69" s="92">
        <v>1910583</v>
      </c>
      <c r="V69" s="92">
        <v>2056960</v>
      </c>
      <c r="W69" s="92">
        <v>2194226</v>
      </c>
      <c r="X69" s="92">
        <v>2320926</v>
      </c>
      <c r="Y69" s="92">
        <v>2438706</v>
      </c>
      <c r="Z69" s="92">
        <v>2548239</v>
      </c>
      <c r="AA69" s="92">
        <v>2648357</v>
      </c>
      <c r="AB69" s="92">
        <v>2742131</v>
      </c>
      <c r="AC69" s="92">
        <v>2826941</v>
      </c>
      <c r="AD69" s="92">
        <v>2904082</v>
      </c>
      <c r="AE69" s="92">
        <v>2973357</v>
      </c>
      <c r="AF69" s="26"/>
      <c r="AG69" s="26"/>
      <c r="AH69" s="26"/>
      <c r="AI69" s="26"/>
      <c r="AJ69" s="26"/>
      <c r="AK69" s="26"/>
      <c r="AL69" s="26"/>
      <c r="AM69" s="26"/>
      <c r="AN69" s="26"/>
      <c r="AO69" s="26"/>
      <c r="AP69" s="26"/>
      <c r="AQ69" s="26"/>
      <c r="AR69" s="26"/>
      <c r="AS69" s="26"/>
      <c r="AT69" s="26"/>
      <c r="AU69" s="26"/>
      <c r="AV69" s="26"/>
      <c r="AW69" s="26"/>
      <c r="AX69" s="26"/>
      <c r="AY69" s="26"/>
    </row>
    <row r="70" spans="1:51" ht="15.75" thickBot="1">
      <c r="A70" s="26"/>
      <c r="B70" s="22" t="s">
        <v>126</v>
      </c>
      <c r="C70" s="93">
        <v>2328</v>
      </c>
      <c r="D70" s="93">
        <v>2604</v>
      </c>
      <c r="E70" s="93">
        <v>2974</v>
      </c>
      <c r="F70" s="93">
        <v>5310</v>
      </c>
      <c r="G70" s="93">
        <v>12046</v>
      </c>
      <c r="H70" s="93">
        <v>27275</v>
      </c>
      <c r="I70" s="93">
        <v>53127</v>
      </c>
      <c r="J70" s="93">
        <v>90625</v>
      </c>
      <c r="K70" s="93">
        <v>141376</v>
      </c>
      <c r="L70" s="93">
        <v>200839</v>
      </c>
      <c r="M70" s="93">
        <v>270097</v>
      </c>
      <c r="N70" s="93">
        <v>351192</v>
      </c>
      <c r="O70" s="93">
        <v>449041</v>
      </c>
      <c r="P70" s="93">
        <v>562798</v>
      </c>
      <c r="Q70" s="93">
        <v>699093</v>
      </c>
      <c r="R70" s="93">
        <v>822023</v>
      </c>
      <c r="S70" s="93">
        <v>933413</v>
      </c>
      <c r="T70" s="93">
        <v>1034957</v>
      </c>
      <c r="U70" s="93">
        <v>1130428</v>
      </c>
      <c r="V70" s="93">
        <v>1222163</v>
      </c>
      <c r="W70" s="93">
        <v>1310045</v>
      </c>
      <c r="X70" s="93">
        <v>1392363</v>
      </c>
      <c r="Y70" s="93">
        <v>1469947</v>
      </c>
      <c r="Z70" s="93">
        <v>1542680</v>
      </c>
      <c r="AA70" s="93">
        <v>1609987</v>
      </c>
      <c r="AB70" s="93">
        <v>1673404</v>
      </c>
      <c r="AC70" s="93">
        <v>1731649</v>
      </c>
      <c r="AD70" s="93">
        <v>1785255</v>
      </c>
      <c r="AE70" s="93">
        <v>1834281</v>
      </c>
      <c r="AF70" s="26"/>
      <c r="AG70" s="26"/>
      <c r="AH70" s="26"/>
      <c r="AI70" s="26"/>
      <c r="AJ70" s="26"/>
      <c r="AK70" s="26"/>
      <c r="AL70" s="26"/>
      <c r="AM70" s="26"/>
      <c r="AN70" s="26"/>
      <c r="AO70" s="26"/>
      <c r="AP70" s="26"/>
      <c r="AQ70" s="26"/>
      <c r="AR70" s="26"/>
      <c r="AS70" s="26"/>
      <c r="AT70" s="26"/>
      <c r="AU70" s="26"/>
      <c r="AV70" s="26"/>
      <c r="AW70" s="26"/>
      <c r="AX70" s="26"/>
      <c r="AY70" s="26"/>
    </row>
    <row r="71" spans="1:51" ht="15.75" thickBot="1">
      <c r="A71" s="26"/>
      <c r="B71" s="22" t="s">
        <v>192</v>
      </c>
      <c r="C71" s="92">
        <v>2133</v>
      </c>
      <c r="D71" s="92">
        <v>2307</v>
      </c>
      <c r="E71" s="92">
        <v>2536</v>
      </c>
      <c r="F71" s="92">
        <v>3789</v>
      </c>
      <c r="G71" s="92">
        <v>6727</v>
      </c>
      <c r="H71" s="92">
        <v>12183</v>
      </c>
      <c r="I71" s="92">
        <v>20281</v>
      </c>
      <c r="J71" s="92">
        <v>31782</v>
      </c>
      <c r="K71" s="92">
        <v>47342</v>
      </c>
      <c r="L71" s="92">
        <v>65556</v>
      </c>
      <c r="M71" s="92">
        <v>86577</v>
      </c>
      <c r="N71" s="92">
        <v>111002</v>
      </c>
      <c r="O71" s="92">
        <v>140348</v>
      </c>
      <c r="P71" s="92">
        <v>173873</v>
      </c>
      <c r="Q71" s="92">
        <v>214022</v>
      </c>
      <c r="R71" s="92">
        <v>249966</v>
      </c>
      <c r="S71" s="92">
        <v>282273</v>
      </c>
      <c r="T71" s="92">
        <v>311378</v>
      </c>
      <c r="U71" s="92">
        <v>338190</v>
      </c>
      <c r="V71" s="92">
        <v>363388</v>
      </c>
      <c r="W71" s="92">
        <v>386938</v>
      </c>
      <c r="X71" s="92">
        <v>408279</v>
      </c>
      <c r="Y71" s="92">
        <v>428317</v>
      </c>
      <c r="Z71" s="92">
        <v>447033</v>
      </c>
      <c r="AA71" s="92">
        <v>464232</v>
      </c>
      <c r="AB71" s="92">
        <v>480398</v>
      </c>
      <c r="AC71" s="92">
        <v>494758</v>
      </c>
      <c r="AD71" s="92">
        <v>507598</v>
      </c>
      <c r="AE71" s="92">
        <v>518986</v>
      </c>
      <c r="AF71" s="26"/>
      <c r="AG71" s="26"/>
      <c r="AH71" s="26"/>
      <c r="AI71" s="26"/>
      <c r="AJ71" s="26"/>
      <c r="AK71" s="26"/>
      <c r="AL71" s="26"/>
      <c r="AM71" s="26"/>
      <c r="AN71" s="26"/>
      <c r="AO71" s="26"/>
      <c r="AP71" s="26"/>
      <c r="AQ71" s="26"/>
      <c r="AR71" s="26"/>
      <c r="AS71" s="26"/>
      <c r="AT71" s="26"/>
      <c r="AU71" s="26"/>
      <c r="AV71" s="26"/>
      <c r="AW71" s="26"/>
      <c r="AX71" s="26"/>
      <c r="AY71" s="26"/>
    </row>
    <row r="72" spans="1:51" ht="15.75" thickBot="1">
      <c r="A72" s="26"/>
      <c r="B72" s="22" t="s">
        <v>213</v>
      </c>
      <c r="C72" s="93">
        <v>325</v>
      </c>
      <c r="D72" s="93">
        <v>339</v>
      </c>
      <c r="E72" s="93">
        <v>357</v>
      </c>
      <c r="F72" s="93">
        <v>488</v>
      </c>
      <c r="G72" s="93">
        <v>855</v>
      </c>
      <c r="H72" s="93">
        <v>1674</v>
      </c>
      <c r="I72" s="93">
        <v>3090</v>
      </c>
      <c r="J72" s="93">
        <v>5103</v>
      </c>
      <c r="K72" s="93">
        <v>7769</v>
      </c>
      <c r="L72" s="93">
        <v>10902</v>
      </c>
      <c r="M72" s="93">
        <v>14526</v>
      </c>
      <c r="N72" s="93">
        <v>18670</v>
      </c>
      <c r="O72" s="93">
        <v>23761</v>
      </c>
      <c r="P72" s="93">
        <v>29657</v>
      </c>
      <c r="Q72" s="93">
        <v>35889</v>
      </c>
      <c r="R72" s="93">
        <v>41553</v>
      </c>
      <c r="S72" s="93">
        <v>46699</v>
      </c>
      <c r="T72" s="93">
        <v>51388</v>
      </c>
      <c r="U72" s="93">
        <v>55866</v>
      </c>
      <c r="V72" s="93">
        <v>60282</v>
      </c>
      <c r="W72" s="93">
        <v>64624</v>
      </c>
      <c r="X72" s="93">
        <v>68611</v>
      </c>
      <c r="Y72" s="93">
        <v>72418</v>
      </c>
      <c r="Z72" s="93">
        <v>75979</v>
      </c>
      <c r="AA72" s="93">
        <v>79276</v>
      </c>
      <c r="AB72" s="93">
        <v>82369</v>
      </c>
      <c r="AC72" s="93">
        <v>85163</v>
      </c>
      <c r="AD72" s="93">
        <v>87667</v>
      </c>
      <c r="AE72" s="93">
        <v>89897</v>
      </c>
      <c r="AF72" s="26"/>
      <c r="AG72" s="26"/>
      <c r="AH72" s="26"/>
      <c r="AI72" s="26"/>
      <c r="AJ72" s="26"/>
      <c r="AK72" s="26"/>
      <c r="AL72" s="26"/>
      <c r="AM72" s="26"/>
      <c r="AN72" s="26"/>
      <c r="AO72" s="26"/>
      <c r="AP72" s="26"/>
      <c r="AQ72" s="26"/>
      <c r="AR72" s="26"/>
      <c r="AS72" s="26"/>
      <c r="AT72" s="26"/>
      <c r="AU72" s="26"/>
      <c r="AV72" s="26"/>
      <c r="AW72" s="26"/>
      <c r="AX72" s="26"/>
      <c r="AY72" s="26"/>
    </row>
    <row r="73" spans="1:51" ht="15.75" thickBot="1">
      <c r="A73" s="26"/>
      <c r="B73" s="22" t="s">
        <v>175</v>
      </c>
      <c r="C73" s="92">
        <v>4361</v>
      </c>
      <c r="D73" s="92">
        <v>4953</v>
      </c>
      <c r="E73" s="92">
        <v>5760</v>
      </c>
      <c r="F73" s="92">
        <v>10037</v>
      </c>
      <c r="G73" s="92">
        <v>20826</v>
      </c>
      <c r="H73" s="92">
        <v>43642</v>
      </c>
      <c r="I73" s="92">
        <v>80168</v>
      </c>
      <c r="J73" s="92">
        <v>132224</v>
      </c>
      <c r="K73" s="92">
        <v>202439</v>
      </c>
      <c r="L73" s="92">
        <v>286610</v>
      </c>
      <c r="M73" s="92">
        <v>387100</v>
      </c>
      <c r="N73" s="92">
        <v>506548</v>
      </c>
      <c r="O73" s="92">
        <v>653608</v>
      </c>
      <c r="P73" s="92">
        <v>824569</v>
      </c>
      <c r="Q73" s="92">
        <v>1027986</v>
      </c>
      <c r="R73" s="92">
        <v>1210227</v>
      </c>
      <c r="S73" s="92">
        <v>1373102</v>
      </c>
      <c r="T73" s="92">
        <v>1519780</v>
      </c>
      <c r="U73" s="92">
        <v>1655220</v>
      </c>
      <c r="V73" s="92">
        <v>1783044</v>
      </c>
      <c r="W73" s="92">
        <v>1903414</v>
      </c>
      <c r="X73" s="92">
        <v>2014651</v>
      </c>
      <c r="Y73" s="92">
        <v>2118407</v>
      </c>
      <c r="Z73" s="92">
        <v>2214710</v>
      </c>
      <c r="AA73" s="92">
        <v>2302474</v>
      </c>
      <c r="AB73" s="92">
        <v>2384382</v>
      </c>
      <c r="AC73" s="92">
        <v>2458182</v>
      </c>
      <c r="AD73" s="92">
        <v>2525213</v>
      </c>
      <c r="AE73" s="92">
        <v>2585685</v>
      </c>
      <c r="AF73" s="26"/>
      <c r="AG73" s="26"/>
      <c r="AH73" s="26"/>
      <c r="AI73" s="26"/>
      <c r="AJ73" s="26"/>
      <c r="AK73" s="26"/>
      <c r="AL73" s="26"/>
      <c r="AM73" s="26"/>
      <c r="AN73" s="26"/>
      <c r="AO73" s="26"/>
      <c r="AP73" s="26"/>
      <c r="AQ73" s="26"/>
      <c r="AR73" s="26"/>
      <c r="AS73" s="26"/>
      <c r="AT73" s="26"/>
      <c r="AU73" s="26"/>
      <c r="AV73" s="26"/>
      <c r="AW73" s="26"/>
      <c r="AX73" s="26"/>
      <c r="AY73" s="26"/>
    </row>
    <row r="74" spans="1:51">
      <c r="A74" s="26"/>
      <c r="B74" s="26"/>
      <c r="C74" s="62"/>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26"/>
      <c r="AG74" s="26"/>
      <c r="AH74" s="26"/>
      <c r="AI74" s="26"/>
      <c r="AJ74" s="26"/>
      <c r="AK74" s="26"/>
      <c r="AL74" s="26"/>
      <c r="AM74" s="26"/>
      <c r="AN74" s="26"/>
      <c r="AO74" s="26"/>
      <c r="AP74" s="26"/>
      <c r="AQ74" s="26"/>
      <c r="AR74" s="26"/>
      <c r="AS74" s="26"/>
      <c r="AT74" s="26"/>
      <c r="AU74" s="26"/>
      <c r="AV74" s="26"/>
      <c r="AW74" s="26"/>
      <c r="AX74" s="26"/>
      <c r="AY74" s="26"/>
    </row>
    <row r="75" spans="1:51" ht="15.75" thickBot="1">
      <c r="A75" s="26"/>
      <c r="B75" s="59" t="s">
        <v>64</v>
      </c>
      <c r="C75" s="26"/>
      <c r="D75" s="26"/>
      <c r="E75" s="26"/>
      <c r="F75" s="26"/>
      <c r="G75" s="26"/>
      <c r="H75" s="26"/>
      <c r="I75" s="26"/>
      <c r="J75" s="26"/>
      <c r="K75" s="26"/>
      <c r="L75" s="26"/>
      <c r="M75" s="26"/>
      <c r="N75" s="26"/>
      <c r="O75" s="26"/>
      <c r="P75" s="26"/>
      <c r="Q75" s="26"/>
      <c r="R75" s="26"/>
      <c r="S75" s="26"/>
      <c r="T75" s="26"/>
      <c r="U75" s="26"/>
      <c r="V75" s="26"/>
      <c r="W75" s="26"/>
      <c r="X75" s="26"/>
      <c r="Y75" s="26"/>
      <c r="Z75" s="26"/>
      <c r="AA75" s="26"/>
      <c r="AB75" s="26"/>
      <c r="AC75" s="26"/>
      <c r="AD75" s="26"/>
      <c r="AE75" s="26"/>
      <c r="AF75" s="26"/>
      <c r="AG75" s="26"/>
      <c r="AH75" s="26"/>
      <c r="AI75" s="26"/>
      <c r="AJ75" s="26"/>
      <c r="AK75" s="26"/>
      <c r="AL75" s="26"/>
      <c r="AM75" s="26"/>
      <c r="AN75" s="26"/>
      <c r="AO75" s="26"/>
      <c r="AP75" s="26"/>
      <c r="AQ75" s="26"/>
      <c r="AR75" s="26"/>
      <c r="AS75" s="26"/>
      <c r="AT75" s="26"/>
      <c r="AU75" s="26"/>
      <c r="AV75" s="26"/>
      <c r="AW75" s="26"/>
      <c r="AX75" s="26"/>
      <c r="AY75" s="26"/>
    </row>
    <row r="76" spans="1:51" ht="15.75" thickBot="1">
      <c r="A76" s="26"/>
      <c r="B76" s="3"/>
      <c r="C76" s="363" t="s">
        <v>221</v>
      </c>
      <c r="D76" s="363" t="s">
        <v>222</v>
      </c>
      <c r="E76" s="363" t="s">
        <v>223</v>
      </c>
      <c r="F76" s="363" t="s">
        <v>224</v>
      </c>
      <c r="G76" s="363" t="s">
        <v>225</v>
      </c>
      <c r="H76" s="363" t="s">
        <v>226</v>
      </c>
      <c r="I76" s="363" t="s">
        <v>227</v>
      </c>
      <c r="J76" s="363" t="s">
        <v>228</v>
      </c>
      <c r="K76" s="363" t="s">
        <v>229</v>
      </c>
      <c r="L76" s="363" t="s">
        <v>262</v>
      </c>
      <c r="M76" s="363" t="s">
        <v>263</v>
      </c>
      <c r="N76" s="363" t="s">
        <v>264</v>
      </c>
      <c r="O76" s="363" t="s">
        <v>265</v>
      </c>
      <c r="P76" s="363" t="s">
        <v>266</v>
      </c>
      <c r="Q76" s="363" t="s">
        <v>267</v>
      </c>
      <c r="R76" s="363" t="s">
        <v>268</v>
      </c>
      <c r="S76" s="363" t="s">
        <v>269</v>
      </c>
      <c r="T76" s="363" t="s">
        <v>270</v>
      </c>
      <c r="U76" s="363" t="s">
        <v>271</v>
      </c>
      <c r="V76" s="363" t="s">
        <v>272</v>
      </c>
      <c r="W76" s="363" t="s">
        <v>273</v>
      </c>
      <c r="X76" s="363" t="s">
        <v>274</v>
      </c>
      <c r="Y76" s="363" t="s">
        <v>275</v>
      </c>
      <c r="Z76" s="363" t="s">
        <v>276</v>
      </c>
      <c r="AA76" s="363" t="s">
        <v>277</v>
      </c>
      <c r="AB76" s="363" t="s">
        <v>278</v>
      </c>
      <c r="AC76" s="363" t="s">
        <v>279</v>
      </c>
      <c r="AD76" s="363" t="s">
        <v>280</v>
      </c>
      <c r="AE76" s="363" t="s">
        <v>281</v>
      </c>
      <c r="AF76" s="26"/>
      <c r="AG76" s="26"/>
      <c r="AH76" s="26"/>
      <c r="AI76" s="26"/>
      <c r="AJ76" s="26"/>
      <c r="AK76" s="26"/>
      <c r="AL76" s="26"/>
      <c r="AM76" s="26"/>
      <c r="AN76" s="26"/>
      <c r="AO76" s="26"/>
      <c r="AP76" s="26"/>
      <c r="AQ76" s="26"/>
      <c r="AR76" s="26"/>
      <c r="AS76" s="26"/>
      <c r="AT76" s="26"/>
      <c r="AU76" s="26"/>
      <c r="AV76" s="26"/>
      <c r="AW76" s="26"/>
      <c r="AX76" s="26"/>
      <c r="AY76" s="26"/>
    </row>
    <row r="77" spans="1:51" ht="15.75" thickBot="1">
      <c r="A77" s="26"/>
      <c r="B77" s="22" t="s">
        <v>151</v>
      </c>
      <c r="C77" s="92">
        <v>8377</v>
      </c>
      <c r="D77" s="92">
        <v>21132</v>
      </c>
      <c r="E77" s="92">
        <v>60691</v>
      </c>
      <c r="F77" s="92">
        <v>144867</v>
      </c>
      <c r="G77" s="92">
        <v>245864</v>
      </c>
      <c r="H77" s="92">
        <v>369514</v>
      </c>
      <c r="I77" s="92">
        <v>524679</v>
      </c>
      <c r="J77" s="92">
        <v>720428</v>
      </c>
      <c r="K77" s="92">
        <v>963943</v>
      </c>
      <c r="L77" s="92">
        <v>1337802</v>
      </c>
      <c r="M77" s="92">
        <v>1664067</v>
      </c>
      <c r="N77" s="92">
        <v>1951738</v>
      </c>
      <c r="O77" s="92">
        <v>2218794</v>
      </c>
      <c r="P77" s="92">
        <v>2455782</v>
      </c>
      <c r="Q77" s="92">
        <v>2671124</v>
      </c>
      <c r="R77" s="92">
        <v>2862097</v>
      </c>
      <c r="S77" s="92">
        <v>3033045</v>
      </c>
      <c r="T77" s="92">
        <v>3185264</v>
      </c>
      <c r="U77" s="92">
        <v>3325603</v>
      </c>
      <c r="V77" s="92">
        <v>3456933</v>
      </c>
      <c r="W77" s="92">
        <v>3579980</v>
      </c>
      <c r="X77" s="92">
        <v>3688087</v>
      </c>
      <c r="Y77" s="92">
        <v>3784221</v>
      </c>
      <c r="Z77" s="92">
        <v>3872285</v>
      </c>
      <c r="AA77" s="92">
        <v>3950047</v>
      </c>
      <c r="AB77" s="92">
        <v>4017701</v>
      </c>
      <c r="AC77" s="92">
        <v>4074226</v>
      </c>
      <c r="AD77" s="92">
        <v>4120893</v>
      </c>
      <c r="AE77" s="92">
        <v>4157388</v>
      </c>
      <c r="AF77" s="26"/>
      <c r="AG77" s="26"/>
      <c r="AH77" s="26"/>
      <c r="AI77" s="26"/>
      <c r="AJ77" s="26"/>
      <c r="AK77" s="26"/>
      <c r="AL77" s="26"/>
      <c r="AM77" s="26"/>
      <c r="AN77" s="26"/>
      <c r="AO77" s="26"/>
      <c r="AP77" s="26"/>
      <c r="AQ77" s="26"/>
      <c r="AR77" s="26"/>
      <c r="AS77" s="26"/>
      <c r="AT77" s="26"/>
      <c r="AU77" s="26"/>
      <c r="AV77" s="26"/>
      <c r="AW77" s="26"/>
      <c r="AX77" s="26"/>
      <c r="AY77" s="26"/>
    </row>
    <row r="78" spans="1:51" ht="15.75" thickBot="1">
      <c r="A78" s="26"/>
      <c r="B78" s="22" t="s">
        <v>126</v>
      </c>
      <c r="C78" s="93">
        <v>4864</v>
      </c>
      <c r="D78" s="93">
        <v>13528</v>
      </c>
      <c r="E78" s="93">
        <v>41829</v>
      </c>
      <c r="F78" s="93">
        <v>103569</v>
      </c>
      <c r="G78" s="93">
        <v>178137</v>
      </c>
      <c r="H78" s="93">
        <v>269845</v>
      </c>
      <c r="I78" s="93">
        <v>385640</v>
      </c>
      <c r="J78" s="93">
        <v>532531</v>
      </c>
      <c r="K78" s="93">
        <v>712344</v>
      </c>
      <c r="L78" s="93">
        <v>952925</v>
      </c>
      <c r="M78" s="93">
        <v>1160755</v>
      </c>
      <c r="N78" s="93">
        <v>1346591</v>
      </c>
      <c r="O78" s="93">
        <v>1523636</v>
      </c>
      <c r="P78" s="93">
        <v>1684620</v>
      </c>
      <c r="Q78" s="93">
        <v>1835125</v>
      </c>
      <c r="R78" s="93">
        <v>1972711</v>
      </c>
      <c r="S78" s="93">
        <v>2099210</v>
      </c>
      <c r="T78" s="93">
        <v>2215164</v>
      </c>
      <c r="U78" s="93">
        <v>2325914</v>
      </c>
      <c r="V78" s="93">
        <v>2432971</v>
      </c>
      <c r="W78" s="93">
        <v>2536953</v>
      </c>
      <c r="X78" s="93">
        <v>2632080</v>
      </c>
      <c r="Y78" s="93">
        <v>2720005</v>
      </c>
      <c r="Z78" s="93">
        <v>2802338</v>
      </c>
      <c r="AA78" s="93">
        <v>2876457</v>
      </c>
      <c r="AB78" s="93">
        <v>2942431</v>
      </c>
      <c r="AC78" s="93">
        <v>3000946</v>
      </c>
      <c r="AD78" s="93">
        <v>3052348</v>
      </c>
      <c r="AE78" s="93">
        <v>3096069</v>
      </c>
      <c r="AF78" s="26"/>
      <c r="AG78" s="26"/>
      <c r="AH78" s="26"/>
      <c r="AI78" s="26"/>
      <c r="AJ78" s="26"/>
      <c r="AK78" s="26"/>
      <c r="AL78" s="26"/>
      <c r="AM78" s="26"/>
      <c r="AN78" s="26"/>
      <c r="AO78" s="26"/>
      <c r="AP78" s="26"/>
      <c r="AQ78" s="26"/>
      <c r="AR78" s="26"/>
      <c r="AS78" s="26"/>
      <c r="AT78" s="26"/>
      <c r="AU78" s="26"/>
      <c r="AV78" s="26"/>
      <c r="AW78" s="26"/>
      <c r="AX78" s="26"/>
      <c r="AY78" s="26"/>
    </row>
    <row r="79" spans="1:51" ht="15.75" thickBot="1">
      <c r="A79" s="26"/>
      <c r="B79" s="22" t="s">
        <v>192</v>
      </c>
      <c r="C79" s="92">
        <v>3298</v>
      </c>
      <c r="D79" s="92">
        <v>6224</v>
      </c>
      <c r="E79" s="92">
        <v>13136</v>
      </c>
      <c r="F79" s="92">
        <v>29450</v>
      </c>
      <c r="G79" s="92">
        <v>49209</v>
      </c>
      <c r="H79" s="92">
        <v>73490</v>
      </c>
      <c r="I79" s="92">
        <v>103887</v>
      </c>
      <c r="J79" s="92">
        <v>142072</v>
      </c>
      <c r="K79" s="92">
        <v>188429</v>
      </c>
      <c r="L79" s="92">
        <v>259076</v>
      </c>
      <c r="M79" s="92">
        <v>319326</v>
      </c>
      <c r="N79" s="92">
        <v>372193</v>
      </c>
      <c r="O79" s="92">
        <v>421807</v>
      </c>
      <c r="P79" s="92">
        <v>466552</v>
      </c>
      <c r="Q79" s="92">
        <v>507673</v>
      </c>
      <c r="R79" s="92">
        <v>544383</v>
      </c>
      <c r="S79" s="92">
        <v>577289</v>
      </c>
      <c r="T79" s="92">
        <v>606544</v>
      </c>
      <c r="U79" s="92">
        <v>633804</v>
      </c>
      <c r="V79" s="92">
        <v>659466</v>
      </c>
      <c r="W79" s="92">
        <v>683716</v>
      </c>
      <c r="X79" s="92">
        <v>704716</v>
      </c>
      <c r="Y79" s="92">
        <v>723576</v>
      </c>
      <c r="Z79" s="92">
        <v>740744</v>
      </c>
      <c r="AA79" s="92">
        <v>755671</v>
      </c>
      <c r="AB79" s="92">
        <v>768347</v>
      </c>
      <c r="AC79" s="92">
        <v>778477</v>
      </c>
      <c r="AD79" s="92">
        <v>786342</v>
      </c>
      <c r="AE79" s="92">
        <v>791922</v>
      </c>
      <c r="AF79" s="26"/>
      <c r="AG79" s="26"/>
      <c r="AH79" s="26"/>
      <c r="AI79" s="26"/>
      <c r="AJ79" s="26"/>
      <c r="AK79" s="26"/>
      <c r="AL79" s="26"/>
      <c r="AM79" s="26"/>
      <c r="AN79" s="26"/>
      <c r="AO79" s="26"/>
      <c r="AP79" s="26"/>
      <c r="AQ79" s="26"/>
      <c r="AR79" s="26"/>
      <c r="AS79" s="26"/>
      <c r="AT79" s="26"/>
      <c r="AU79" s="26"/>
      <c r="AV79" s="26"/>
      <c r="AW79" s="26"/>
      <c r="AX79" s="26"/>
      <c r="AY79" s="26"/>
    </row>
    <row r="80" spans="1:51" ht="15.75" thickBot="1">
      <c r="A80" s="26"/>
      <c r="B80" s="22" t="s">
        <v>213</v>
      </c>
      <c r="C80" s="93">
        <v>556</v>
      </c>
      <c r="D80" s="93">
        <v>1111</v>
      </c>
      <c r="E80" s="93">
        <v>2446</v>
      </c>
      <c r="F80" s="93">
        <v>6731</v>
      </c>
      <c r="G80" s="93">
        <v>11910</v>
      </c>
      <c r="H80" s="93">
        <v>18221</v>
      </c>
      <c r="I80" s="93">
        <v>25995</v>
      </c>
      <c r="J80" s="93">
        <v>35353</v>
      </c>
      <c r="K80" s="93">
        <v>45870</v>
      </c>
      <c r="L80" s="93">
        <v>57679</v>
      </c>
      <c r="M80" s="93">
        <v>67474</v>
      </c>
      <c r="N80" s="93">
        <v>75810</v>
      </c>
      <c r="O80" s="93">
        <v>83666</v>
      </c>
      <c r="P80" s="93">
        <v>91041</v>
      </c>
      <c r="Q80" s="93">
        <v>98051</v>
      </c>
      <c r="R80" s="93">
        <v>104436</v>
      </c>
      <c r="S80" s="93">
        <v>110237</v>
      </c>
      <c r="T80" s="93">
        <v>115407</v>
      </c>
      <c r="U80" s="93">
        <v>120462</v>
      </c>
      <c r="V80" s="93">
        <v>125381</v>
      </c>
      <c r="W80" s="93">
        <v>130199</v>
      </c>
      <c r="X80" s="93">
        <v>134346</v>
      </c>
      <c r="Y80" s="93">
        <v>138034</v>
      </c>
      <c r="Z80" s="93">
        <v>141254</v>
      </c>
      <c r="AA80" s="93">
        <v>143693</v>
      </c>
      <c r="AB80" s="93">
        <v>145228</v>
      </c>
      <c r="AC80" s="93">
        <v>146125</v>
      </c>
      <c r="AD80" s="93">
        <v>146464</v>
      </c>
      <c r="AE80" s="93">
        <v>146258</v>
      </c>
      <c r="AF80" s="26"/>
      <c r="AG80" s="26"/>
      <c r="AH80" s="26"/>
      <c r="AI80" s="26"/>
      <c r="AJ80" s="26"/>
      <c r="AK80" s="26"/>
      <c r="AL80" s="26"/>
      <c r="AM80" s="26"/>
      <c r="AN80" s="26"/>
      <c r="AO80" s="26"/>
      <c r="AP80" s="26"/>
      <c r="AQ80" s="26"/>
      <c r="AR80" s="26"/>
      <c r="AS80" s="26"/>
      <c r="AT80" s="26"/>
      <c r="AU80" s="26"/>
      <c r="AV80" s="26"/>
      <c r="AW80" s="26"/>
      <c r="AX80" s="26"/>
      <c r="AY80" s="26"/>
    </row>
    <row r="81" spans="1:51" ht="15.75" thickBot="1">
      <c r="A81" s="26"/>
      <c r="B81" s="22" t="s">
        <v>175</v>
      </c>
      <c r="C81" s="92">
        <v>7877</v>
      </c>
      <c r="D81" s="92">
        <v>19162</v>
      </c>
      <c r="E81" s="92">
        <v>52736</v>
      </c>
      <c r="F81" s="92">
        <v>123658</v>
      </c>
      <c r="G81" s="92">
        <v>209130</v>
      </c>
      <c r="H81" s="92">
        <v>314525</v>
      </c>
      <c r="I81" s="92">
        <v>447187</v>
      </c>
      <c r="J81" s="92">
        <v>615632</v>
      </c>
      <c r="K81" s="92">
        <v>827690</v>
      </c>
      <c r="L81" s="92">
        <v>1149377</v>
      </c>
      <c r="M81" s="92">
        <v>1431844</v>
      </c>
      <c r="N81" s="92">
        <v>1682359</v>
      </c>
      <c r="O81" s="92">
        <v>1917701</v>
      </c>
      <c r="P81" s="92">
        <v>2129111</v>
      </c>
      <c r="Q81" s="92">
        <v>2321863</v>
      </c>
      <c r="R81" s="92">
        <v>2493306</v>
      </c>
      <c r="S81" s="92">
        <v>2648667</v>
      </c>
      <c r="T81" s="92">
        <v>2789037</v>
      </c>
      <c r="U81" s="92">
        <v>2924149</v>
      </c>
      <c r="V81" s="92">
        <v>3055999</v>
      </c>
      <c r="W81" s="92">
        <v>3185025</v>
      </c>
      <c r="X81" s="92">
        <v>3301761</v>
      </c>
      <c r="Y81" s="92">
        <v>3408983</v>
      </c>
      <c r="Z81" s="92">
        <v>3507777</v>
      </c>
      <c r="AA81" s="92">
        <v>3596066</v>
      </c>
      <c r="AB81" s="92">
        <v>3674014</v>
      </c>
      <c r="AC81" s="92">
        <v>3742729</v>
      </c>
      <c r="AD81" s="92">
        <v>3802893</v>
      </c>
      <c r="AE81" s="92">
        <v>3853905</v>
      </c>
      <c r="AF81" s="26"/>
      <c r="AG81" s="26"/>
      <c r="AH81" s="26"/>
      <c r="AI81" s="26"/>
      <c r="AJ81" s="26"/>
      <c r="AK81" s="26"/>
      <c r="AL81" s="26"/>
      <c r="AM81" s="26"/>
      <c r="AN81" s="26"/>
      <c r="AO81" s="26"/>
      <c r="AP81" s="26"/>
      <c r="AQ81" s="26"/>
      <c r="AR81" s="26"/>
      <c r="AS81" s="26"/>
      <c r="AT81" s="26"/>
      <c r="AU81" s="26"/>
      <c r="AV81" s="26"/>
      <c r="AW81" s="26"/>
      <c r="AX81" s="26"/>
      <c r="AY81" s="26"/>
    </row>
    <row r="82" spans="1:51">
      <c r="A82" s="26"/>
      <c r="B82" s="26"/>
      <c r="C82" s="62"/>
      <c r="D82" s="62"/>
      <c r="E82" s="62"/>
      <c r="F82" s="62"/>
      <c r="G82" s="62"/>
      <c r="H82" s="62"/>
      <c r="I82" s="62"/>
      <c r="J82" s="62"/>
      <c r="K82" s="62"/>
      <c r="L82" s="62"/>
      <c r="M82" s="62"/>
      <c r="N82" s="62"/>
      <c r="O82" s="62"/>
      <c r="P82" s="62"/>
      <c r="Q82" s="62"/>
      <c r="R82" s="62"/>
      <c r="S82" s="62"/>
      <c r="T82" s="62"/>
      <c r="U82" s="62"/>
      <c r="V82" s="62"/>
      <c r="W82" s="62"/>
      <c r="X82" s="62"/>
      <c r="Y82" s="62"/>
      <c r="Z82" s="62"/>
      <c r="AA82" s="62"/>
      <c r="AB82" s="62"/>
      <c r="AC82" s="62"/>
      <c r="AD82" s="62"/>
      <c r="AE82" s="62"/>
      <c r="AF82" s="26"/>
      <c r="AG82" s="26"/>
      <c r="AH82" s="26"/>
      <c r="AI82" s="26"/>
      <c r="AJ82" s="26"/>
      <c r="AK82" s="26"/>
      <c r="AL82" s="26"/>
      <c r="AM82" s="26"/>
      <c r="AN82" s="26"/>
      <c r="AO82" s="26"/>
      <c r="AP82" s="26"/>
      <c r="AQ82" s="26"/>
      <c r="AR82" s="26"/>
      <c r="AS82" s="26"/>
      <c r="AT82" s="26"/>
      <c r="AU82" s="26"/>
      <c r="AV82" s="26"/>
      <c r="AW82" s="26"/>
      <c r="AX82" s="26"/>
      <c r="AY82" s="26"/>
    </row>
    <row r="83" spans="1:51" ht="15.75" thickBot="1">
      <c r="A83" s="26"/>
      <c r="B83" s="59" t="s">
        <v>285</v>
      </c>
      <c r="C83" s="26"/>
      <c r="D83" s="26"/>
      <c r="E83" s="26"/>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row>
    <row r="84" spans="1:51" ht="15.75" thickBot="1">
      <c r="A84" s="26"/>
      <c r="B84" s="3"/>
      <c r="C84" s="363" t="s">
        <v>221</v>
      </c>
      <c r="D84" s="363" t="s">
        <v>222</v>
      </c>
      <c r="E84" s="363" t="s">
        <v>223</v>
      </c>
      <c r="F84" s="363" t="s">
        <v>224</v>
      </c>
      <c r="G84" s="363" t="s">
        <v>225</v>
      </c>
      <c r="H84" s="363" t="s">
        <v>226</v>
      </c>
      <c r="I84" s="363" t="s">
        <v>227</v>
      </c>
      <c r="J84" s="363" t="s">
        <v>228</v>
      </c>
      <c r="K84" s="363" t="s">
        <v>229</v>
      </c>
      <c r="L84" s="363" t="s">
        <v>262</v>
      </c>
      <c r="M84" s="363" t="s">
        <v>263</v>
      </c>
      <c r="N84" s="363" t="s">
        <v>264</v>
      </c>
      <c r="O84" s="363" t="s">
        <v>265</v>
      </c>
      <c r="P84" s="363" t="s">
        <v>266</v>
      </c>
      <c r="Q84" s="363" t="s">
        <v>267</v>
      </c>
      <c r="R84" s="363" t="s">
        <v>268</v>
      </c>
      <c r="S84" s="363" t="s">
        <v>269</v>
      </c>
      <c r="T84" s="363" t="s">
        <v>270</v>
      </c>
      <c r="U84" s="363" t="s">
        <v>271</v>
      </c>
      <c r="V84" s="363" t="s">
        <v>272</v>
      </c>
      <c r="W84" s="363" t="s">
        <v>273</v>
      </c>
      <c r="X84" s="363" t="s">
        <v>274</v>
      </c>
      <c r="Y84" s="363" t="s">
        <v>275</v>
      </c>
      <c r="Z84" s="363" t="s">
        <v>276</v>
      </c>
      <c r="AA84" s="363" t="s">
        <v>277</v>
      </c>
      <c r="AB84" s="363" t="s">
        <v>278</v>
      </c>
      <c r="AC84" s="363" t="s">
        <v>279</v>
      </c>
      <c r="AD84" s="363" t="s">
        <v>280</v>
      </c>
      <c r="AE84" s="363" t="s">
        <v>281</v>
      </c>
      <c r="AF84" s="26"/>
      <c r="AG84" s="26"/>
      <c r="AH84" s="26"/>
      <c r="AI84" s="26"/>
      <c r="AJ84" s="26"/>
      <c r="AK84" s="26"/>
      <c r="AL84" s="26"/>
      <c r="AM84" s="26"/>
      <c r="AN84" s="26"/>
      <c r="AO84" s="26"/>
      <c r="AP84" s="26"/>
      <c r="AQ84" s="26"/>
      <c r="AR84" s="26"/>
      <c r="AS84" s="26"/>
      <c r="AT84" s="26"/>
      <c r="AU84" s="26"/>
      <c r="AV84" s="26"/>
      <c r="AW84" s="26"/>
      <c r="AX84" s="26"/>
      <c r="AY84" s="26"/>
    </row>
    <row r="85" spans="1:51" ht="15.75" thickBot="1">
      <c r="A85" s="26"/>
      <c r="B85" s="22" t="s">
        <v>151</v>
      </c>
      <c r="C85" s="92">
        <v>7991</v>
      </c>
      <c r="D85" s="92">
        <v>18904</v>
      </c>
      <c r="E85" s="92">
        <v>51239</v>
      </c>
      <c r="F85" s="92">
        <v>108454</v>
      </c>
      <c r="G85" s="92">
        <v>181897</v>
      </c>
      <c r="H85" s="92">
        <v>276619</v>
      </c>
      <c r="I85" s="92">
        <v>400034</v>
      </c>
      <c r="J85" s="92">
        <v>559614</v>
      </c>
      <c r="K85" s="92">
        <v>760097</v>
      </c>
      <c r="L85" s="92">
        <v>990234</v>
      </c>
      <c r="M85" s="92">
        <v>1239607</v>
      </c>
      <c r="N85" s="92">
        <v>1484650</v>
      </c>
      <c r="O85" s="92">
        <v>1713817</v>
      </c>
      <c r="P85" s="92">
        <v>1920391</v>
      </c>
      <c r="Q85" s="92">
        <v>2109951</v>
      </c>
      <c r="R85" s="92">
        <v>2278167</v>
      </c>
      <c r="S85" s="92">
        <v>2428304</v>
      </c>
      <c r="T85" s="92">
        <v>2561120</v>
      </c>
      <c r="U85" s="92">
        <v>2680352</v>
      </c>
      <c r="V85" s="92">
        <v>2789413</v>
      </c>
      <c r="W85" s="92">
        <v>2888364</v>
      </c>
      <c r="X85" s="92">
        <v>2972232</v>
      </c>
      <c r="Y85" s="92">
        <v>3044700</v>
      </c>
      <c r="Z85" s="92">
        <v>3110182</v>
      </c>
      <c r="AA85" s="92">
        <v>3165545</v>
      </c>
      <c r="AB85" s="92">
        <v>3214519</v>
      </c>
      <c r="AC85" s="92">
        <v>3253121</v>
      </c>
      <c r="AD85" s="92">
        <v>3283176</v>
      </c>
      <c r="AE85" s="92">
        <v>3304248</v>
      </c>
      <c r="AF85" s="26"/>
      <c r="AG85" s="26"/>
      <c r="AH85" s="26"/>
      <c r="AI85" s="26"/>
      <c r="AJ85" s="26"/>
      <c r="AK85" s="26"/>
      <c r="AL85" s="26"/>
      <c r="AM85" s="26"/>
      <c r="AN85" s="26"/>
      <c r="AO85" s="26"/>
      <c r="AP85" s="26"/>
      <c r="AQ85" s="26"/>
      <c r="AR85" s="26"/>
      <c r="AS85" s="26"/>
      <c r="AT85" s="26"/>
      <c r="AU85" s="26"/>
      <c r="AV85" s="26"/>
      <c r="AW85" s="26"/>
      <c r="AX85" s="26"/>
      <c r="AY85" s="26"/>
    </row>
    <row r="86" spans="1:51" ht="15.75" thickBot="1">
      <c r="A86" s="26"/>
      <c r="B86" s="22" t="s">
        <v>126</v>
      </c>
      <c r="C86" s="93">
        <v>4455</v>
      </c>
      <c r="D86" s="93">
        <v>11117</v>
      </c>
      <c r="E86" s="93">
        <v>31224</v>
      </c>
      <c r="F86" s="93">
        <v>71985</v>
      </c>
      <c r="G86" s="93">
        <v>124339</v>
      </c>
      <c r="H86" s="93">
        <v>191665</v>
      </c>
      <c r="I86" s="93">
        <v>278953</v>
      </c>
      <c r="J86" s="93">
        <v>389914</v>
      </c>
      <c r="K86" s="93">
        <v>523158</v>
      </c>
      <c r="L86" s="93">
        <v>667014</v>
      </c>
      <c r="M86" s="93">
        <v>812880</v>
      </c>
      <c r="N86" s="93">
        <v>953665</v>
      </c>
      <c r="O86" s="93">
        <v>1089791</v>
      </c>
      <c r="P86" s="93">
        <v>1216642</v>
      </c>
      <c r="Q86" s="93">
        <v>1337069</v>
      </c>
      <c r="R86" s="93">
        <v>1448333</v>
      </c>
      <c r="S86" s="93">
        <v>1551270</v>
      </c>
      <c r="T86" s="93">
        <v>1645982</v>
      </c>
      <c r="U86" s="93">
        <v>1735468</v>
      </c>
      <c r="V86" s="93">
        <v>1821034</v>
      </c>
      <c r="W86" s="93">
        <v>1902792</v>
      </c>
      <c r="X86" s="93">
        <v>1976369</v>
      </c>
      <c r="Y86" s="93">
        <v>2043719</v>
      </c>
      <c r="Z86" s="93">
        <v>2106941</v>
      </c>
      <c r="AA86" s="93">
        <v>2163071</v>
      </c>
      <c r="AB86" s="93">
        <v>2214248</v>
      </c>
      <c r="AC86" s="93">
        <v>2258942</v>
      </c>
      <c r="AD86" s="93">
        <v>2297870</v>
      </c>
      <c r="AE86" s="93">
        <v>2330488</v>
      </c>
      <c r="AF86" s="26"/>
      <c r="AG86" s="26"/>
      <c r="AH86" s="26"/>
      <c r="AI86" s="26"/>
      <c r="AJ86" s="26"/>
      <c r="AK86" s="26"/>
      <c r="AL86" s="26"/>
      <c r="AM86" s="26"/>
      <c r="AN86" s="26"/>
      <c r="AO86" s="26"/>
      <c r="AP86" s="26"/>
      <c r="AQ86" s="26"/>
      <c r="AR86" s="26"/>
      <c r="AS86" s="26"/>
      <c r="AT86" s="26"/>
      <c r="AU86" s="26"/>
      <c r="AV86" s="26"/>
      <c r="AW86" s="26"/>
      <c r="AX86" s="26"/>
      <c r="AY86" s="26"/>
    </row>
    <row r="87" spans="1:51" ht="15.75" thickBot="1">
      <c r="A87" s="26"/>
      <c r="B87" s="22" t="s">
        <v>192</v>
      </c>
      <c r="C87" s="92">
        <v>3175</v>
      </c>
      <c r="D87" s="92">
        <v>5700</v>
      </c>
      <c r="E87" s="92">
        <v>11460</v>
      </c>
      <c r="F87" s="92">
        <v>22683</v>
      </c>
      <c r="G87" s="92">
        <v>37130</v>
      </c>
      <c r="H87" s="92">
        <v>55780</v>
      </c>
      <c r="I87" s="92">
        <v>80075</v>
      </c>
      <c r="J87" s="92">
        <v>111438</v>
      </c>
      <c r="K87" s="92">
        <v>149771</v>
      </c>
      <c r="L87" s="92">
        <v>190997</v>
      </c>
      <c r="M87" s="92">
        <v>231401</v>
      </c>
      <c r="N87" s="92">
        <v>269645</v>
      </c>
      <c r="O87" s="92">
        <v>305822</v>
      </c>
      <c r="P87" s="92">
        <v>339042</v>
      </c>
      <c r="Q87" s="92">
        <v>369922</v>
      </c>
      <c r="R87" s="92">
        <v>397532</v>
      </c>
      <c r="S87" s="92">
        <v>422181</v>
      </c>
      <c r="T87" s="92">
        <v>443874</v>
      </c>
      <c r="U87" s="92">
        <v>463635</v>
      </c>
      <c r="V87" s="92">
        <v>481787</v>
      </c>
      <c r="W87" s="92">
        <v>498339</v>
      </c>
      <c r="X87" s="92">
        <v>511911</v>
      </c>
      <c r="Y87" s="92">
        <v>523714</v>
      </c>
      <c r="Z87" s="92">
        <v>534159</v>
      </c>
      <c r="AA87" s="92">
        <v>542430</v>
      </c>
      <c r="AB87" s="92">
        <v>549428</v>
      </c>
      <c r="AC87" s="92">
        <v>554256</v>
      </c>
      <c r="AD87" s="92">
        <v>557272</v>
      </c>
      <c r="AE87" s="92">
        <v>558425</v>
      </c>
      <c r="AF87" s="26"/>
      <c r="AG87" s="26"/>
      <c r="AH87" s="26"/>
      <c r="AI87" s="26"/>
      <c r="AJ87" s="26"/>
      <c r="AK87" s="26"/>
      <c r="AL87" s="26"/>
      <c r="AM87" s="26"/>
      <c r="AN87" s="26"/>
      <c r="AO87" s="26"/>
      <c r="AP87" s="26"/>
      <c r="AQ87" s="26"/>
      <c r="AR87" s="26"/>
      <c r="AS87" s="26"/>
      <c r="AT87" s="26"/>
      <c r="AU87" s="26"/>
      <c r="AV87" s="26"/>
      <c r="AW87" s="26"/>
      <c r="AX87" s="26"/>
      <c r="AY87" s="26"/>
    </row>
    <row r="88" spans="1:51" ht="15.75" thickBot="1">
      <c r="A88" s="26"/>
      <c r="B88" s="22" t="s">
        <v>213</v>
      </c>
      <c r="C88" s="93">
        <v>495</v>
      </c>
      <c r="D88" s="93">
        <v>875</v>
      </c>
      <c r="E88" s="93">
        <v>1736</v>
      </c>
      <c r="F88" s="93">
        <v>4255</v>
      </c>
      <c r="G88" s="93">
        <v>7414</v>
      </c>
      <c r="H88" s="93">
        <v>11333</v>
      </c>
      <c r="I88" s="93">
        <v>16276</v>
      </c>
      <c r="J88" s="93">
        <v>22240</v>
      </c>
      <c r="K88" s="93">
        <v>28967</v>
      </c>
      <c r="L88" s="93">
        <v>35435</v>
      </c>
      <c r="M88" s="93">
        <v>41179</v>
      </c>
      <c r="N88" s="93">
        <v>46199</v>
      </c>
      <c r="O88" s="93">
        <v>50892</v>
      </c>
      <c r="P88" s="93">
        <v>55262</v>
      </c>
      <c r="Q88" s="93">
        <v>59442</v>
      </c>
      <c r="R88" s="93">
        <v>63255</v>
      </c>
      <c r="S88" s="93">
        <v>66722</v>
      </c>
      <c r="T88" s="93">
        <v>69795</v>
      </c>
      <c r="U88" s="93">
        <v>72783</v>
      </c>
      <c r="V88" s="93">
        <v>75663</v>
      </c>
      <c r="W88" s="93">
        <v>78448</v>
      </c>
      <c r="X88" s="93">
        <v>80767</v>
      </c>
      <c r="Y88" s="93">
        <v>82818</v>
      </c>
      <c r="Z88" s="93">
        <v>84559</v>
      </c>
      <c r="AA88" s="93">
        <v>85770</v>
      </c>
      <c r="AB88" s="93">
        <v>86472</v>
      </c>
      <c r="AC88" s="93">
        <v>86725</v>
      </c>
      <c r="AD88" s="93">
        <v>86614</v>
      </c>
      <c r="AE88" s="93">
        <v>86151</v>
      </c>
      <c r="AF88" s="26"/>
      <c r="AG88" s="26"/>
      <c r="AH88" s="26"/>
      <c r="AI88" s="26"/>
      <c r="AJ88" s="26"/>
      <c r="AK88" s="26"/>
      <c r="AL88" s="26"/>
      <c r="AM88" s="26"/>
      <c r="AN88" s="26"/>
      <c r="AO88" s="26"/>
      <c r="AP88" s="26"/>
      <c r="AQ88" s="26"/>
      <c r="AR88" s="26"/>
      <c r="AS88" s="26"/>
      <c r="AT88" s="26"/>
      <c r="AU88" s="26"/>
      <c r="AV88" s="26"/>
      <c r="AW88" s="26"/>
      <c r="AX88" s="26"/>
      <c r="AY88" s="26"/>
    </row>
    <row r="89" spans="1:51" ht="15.75" thickBot="1">
      <c r="A89" s="26"/>
      <c r="B89" s="22" t="s">
        <v>175</v>
      </c>
      <c r="C89" s="92">
        <v>7517</v>
      </c>
      <c r="D89" s="92">
        <v>17196</v>
      </c>
      <c r="E89" s="92">
        <v>44949</v>
      </c>
      <c r="F89" s="92">
        <v>93049</v>
      </c>
      <c r="G89" s="92">
        <v>155231</v>
      </c>
      <c r="H89" s="92">
        <v>236051</v>
      </c>
      <c r="I89" s="92">
        <v>342201</v>
      </c>
      <c r="J89" s="92">
        <v>480526</v>
      </c>
      <c r="K89" s="92">
        <v>656263</v>
      </c>
      <c r="L89" s="92">
        <v>858430</v>
      </c>
      <c r="M89" s="92">
        <v>1077270</v>
      </c>
      <c r="N89" s="92">
        <v>1290874</v>
      </c>
      <c r="O89" s="92">
        <v>1492610</v>
      </c>
      <c r="P89" s="92">
        <v>1675962</v>
      </c>
      <c r="Q89" s="92">
        <v>1844189</v>
      </c>
      <c r="R89" s="92">
        <v>1993762</v>
      </c>
      <c r="S89" s="92">
        <v>2128831</v>
      </c>
      <c r="T89" s="92">
        <v>2250242</v>
      </c>
      <c r="U89" s="92">
        <v>2364263</v>
      </c>
      <c r="V89" s="92">
        <v>2473627</v>
      </c>
      <c r="W89" s="92">
        <v>2578177</v>
      </c>
      <c r="X89" s="92">
        <v>2670528</v>
      </c>
      <c r="Y89" s="92">
        <v>2754059</v>
      </c>
      <c r="Z89" s="92">
        <v>2830791</v>
      </c>
      <c r="AA89" s="92">
        <v>2897678</v>
      </c>
      <c r="AB89" s="92">
        <v>2958392</v>
      </c>
      <c r="AC89" s="92">
        <v>3010620</v>
      </c>
      <c r="AD89" s="92">
        <v>3055520</v>
      </c>
      <c r="AE89" s="92">
        <v>3092238</v>
      </c>
      <c r="AF89" s="26"/>
      <c r="AG89" s="26"/>
      <c r="AH89" s="26"/>
      <c r="AI89" s="26"/>
      <c r="AJ89" s="26"/>
      <c r="AK89" s="26"/>
      <c r="AL89" s="26"/>
      <c r="AM89" s="26"/>
      <c r="AN89" s="26"/>
      <c r="AO89" s="26"/>
      <c r="AP89" s="26"/>
      <c r="AQ89" s="26"/>
      <c r="AR89" s="26"/>
      <c r="AS89" s="26"/>
      <c r="AT89" s="26"/>
      <c r="AU89" s="26"/>
      <c r="AV89" s="26"/>
      <c r="AW89" s="26"/>
      <c r="AX89" s="26"/>
      <c r="AY89" s="26"/>
    </row>
    <row r="90" spans="1:51">
      <c r="A90" s="94"/>
      <c r="B90" s="26"/>
      <c r="C90" s="62"/>
      <c r="D90" s="62"/>
      <c r="E90" s="62"/>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c r="AE90" s="62"/>
      <c r="AF90" s="26"/>
      <c r="AG90" s="26"/>
      <c r="AH90" s="26"/>
      <c r="AI90" s="26"/>
      <c r="AJ90" s="26"/>
      <c r="AK90" s="26"/>
      <c r="AL90" s="26"/>
      <c r="AM90" s="26"/>
      <c r="AN90" s="26"/>
      <c r="AO90" s="26"/>
      <c r="AP90" s="26"/>
      <c r="AQ90" s="26"/>
      <c r="AR90" s="26"/>
      <c r="AS90" s="26"/>
      <c r="AT90" s="26"/>
      <c r="AU90" s="26"/>
      <c r="AV90" s="26"/>
      <c r="AW90" s="26"/>
      <c r="AX90" s="26"/>
      <c r="AY90" s="26"/>
    </row>
    <row r="91" spans="1:51" ht="15.75" thickBot="1">
      <c r="A91" s="94"/>
      <c r="B91" s="59" t="s">
        <v>65</v>
      </c>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row>
    <row r="92" spans="1:51" ht="15.75" thickBot="1">
      <c r="A92" s="94"/>
      <c r="B92" s="3"/>
      <c r="C92" s="363" t="s">
        <v>221</v>
      </c>
      <c r="D92" s="363" t="s">
        <v>222</v>
      </c>
      <c r="E92" s="363" t="s">
        <v>223</v>
      </c>
      <c r="F92" s="363" t="s">
        <v>224</v>
      </c>
      <c r="G92" s="363" t="s">
        <v>225</v>
      </c>
      <c r="H92" s="363" t="s">
        <v>226</v>
      </c>
      <c r="I92" s="363" t="s">
        <v>227</v>
      </c>
      <c r="J92" s="363" t="s">
        <v>228</v>
      </c>
      <c r="K92" s="363" t="s">
        <v>229</v>
      </c>
      <c r="L92" s="363" t="s">
        <v>262</v>
      </c>
      <c r="M92" s="363" t="s">
        <v>263</v>
      </c>
      <c r="N92" s="363" t="s">
        <v>264</v>
      </c>
      <c r="O92" s="363" t="s">
        <v>265</v>
      </c>
      <c r="P92" s="363" t="s">
        <v>266</v>
      </c>
      <c r="Q92" s="363" t="s">
        <v>267</v>
      </c>
      <c r="R92" s="363" t="s">
        <v>268</v>
      </c>
      <c r="S92" s="363" t="s">
        <v>269</v>
      </c>
      <c r="T92" s="363" t="s">
        <v>270</v>
      </c>
      <c r="U92" s="363" t="s">
        <v>271</v>
      </c>
      <c r="V92" s="363" t="s">
        <v>272</v>
      </c>
      <c r="W92" s="363" t="s">
        <v>273</v>
      </c>
      <c r="X92" s="363" t="s">
        <v>274</v>
      </c>
      <c r="Y92" s="363" t="s">
        <v>275</v>
      </c>
      <c r="Z92" s="363" t="s">
        <v>276</v>
      </c>
      <c r="AA92" s="363" t="s">
        <v>277</v>
      </c>
      <c r="AB92" s="363" t="s">
        <v>278</v>
      </c>
      <c r="AC92" s="363" t="s">
        <v>279</v>
      </c>
      <c r="AD92" s="363" t="s">
        <v>280</v>
      </c>
      <c r="AE92" s="363" t="s">
        <v>281</v>
      </c>
      <c r="AF92" s="26"/>
      <c r="AG92" s="26"/>
      <c r="AH92" s="26"/>
      <c r="AI92" s="26"/>
      <c r="AJ92" s="26"/>
      <c r="AK92" s="26"/>
      <c r="AL92" s="26"/>
      <c r="AM92" s="26"/>
      <c r="AN92" s="26"/>
      <c r="AO92" s="26"/>
      <c r="AP92" s="26"/>
      <c r="AQ92" s="26"/>
      <c r="AR92" s="26"/>
      <c r="AS92" s="26"/>
      <c r="AT92" s="26"/>
      <c r="AU92" s="26"/>
      <c r="AV92" s="26"/>
      <c r="AW92" s="26"/>
      <c r="AX92" s="26"/>
      <c r="AY92" s="26"/>
    </row>
    <row r="93" spans="1:51" ht="15.75" thickBot="1">
      <c r="A93" s="94"/>
      <c r="B93" s="22" t="s">
        <v>151</v>
      </c>
      <c r="C93" s="92">
        <v>9144</v>
      </c>
      <c r="D93" s="92">
        <v>24517</v>
      </c>
      <c r="E93" s="92">
        <v>74556</v>
      </c>
      <c r="F93" s="92">
        <v>141472</v>
      </c>
      <c r="G93" s="92">
        <v>247212</v>
      </c>
      <c r="H93" s="92">
        <v>388261</v>
      </c>
      <c r="I93" s="92">
        <v>559091</v>
      </c>
      <c r="J93" s="92">
        <v>787521</v>
      </c>
      <c r="K93" s="92">
        <v>1075358</v>
      </c>
      <c r="L93" s="92">
        <v>1498120</v>
      </c>
      <c r="M93" s="92">
        <v>1904709</v>
      </c>
      <c r="N93" s="92">
        <v>2296413</v>
      </c>
      <c r="O93" s="92">
        <v>2686762</v>
      </c>
      <c r="P93" s="92">
        <v>3068450</v>
      </c>
      <c r="Q93" s="92">
        <v>3444433</v>
      </c>
      <c r="R93" s="92">
        <v>3803214</v>
      </c>
      <c r="S93" s="92">
        <v>4158794</v>
      </c>
      <c r="T93" s="92">
        <v>4511003</v>
      </c>
      <c r="U93" s="92">
        <v>4859665</v>
      </c>
      <c r="V93" s="92">
        <v>5198099</v>
      </c>
      <c r="W93" s="92">
        <v>5540948</v>
      </c>
      <c r="X93" s="92">
        <v>5865785</v>
      </c>
      <c r="Y93" s="92">
        <v>6187151</v>
      </c>
      <c r="Z93" s="92">
        <v>6512459</v>
      </c>
      <c r="AA93" s="92">
        <v>6802166</v>
      </c>
      <c r="AB93" s="92">
        <v>7079778</v>
      </c>
      <c r="AC93" s="92">
        <v>7344960</v>
      </c>
      <c r="AD93" s="92">
        <v>7605186</v>
      </c>
      <c r="AE93" s="92">
        <v>7844597</v>
      </c>
      <c r="AF93" s="26"/>
      <c r="AG93" s="26"/>
      <c r="AH93" s="26"/>
      <c r="AI93" s="26"/>
      <c r="AJ93" s="26"/>
      <c r="AK93" s="26"/>
      <c r="AL93" s="26"/>
      <c r="AM93" s="26"/>
      <c r="AN93" s="26"/>
      <c r="AO93" s="26"/>
      <c r="AP93" s="26"/>
      <c r="AQ93" s="26"/>
      <c r="AR93" s="26"/>
      <c r="AS93" s="26"/>
      <c r="AT93" s="26"/>
      <c r="AU93" s="26"/>
      <c r="AV93" s="26"/>
      <c r="AW93" s="26"/>
      <c r="AX93" s="26"/>
      <c r="AY93" s="26"/>
    </row>
    <row r="94" spans="1:51" ht="15.75" thickBot="1">
      <c r="A94" s="94"/>
      <c r="B94" s="22" t="s">
        <v>126</v>
      </c>
      <c r="C94" s="93">
        <v>5378</v>
      </c>
      <c r="D94" s="93">
        <v>15747</v>
      </c>
      <c r="E94" s="93">
        <v>50823</v>
      </c>
      <c r="F94" s="93">
        <v>102670</v>
      </c>
      <c r="G94" s="93">
        <v>180385</v>
      </c>
      <c r="H94" s="93">
        <v>284799</v>
      </c>
      <c r="I94" s="93">
        <v>412205</v>
      </c>
      <c r="J94" s="93">
        <v>583517</v>
      </c>
      <c r="K94" s="93">
        <v>800656</v>
      </c>
      <c r="L94" s="93">
        <v>1117549</v>
      </c>
      <c r="M94" s="93">
        <v>1423501</v>
      </c>
      <c r="N94" s="93">
        <v>1719370</v>
      </c>
      <c r="O94" s="93">
        <v>2015214</v>
      </c>
      <c r="P94" s="93">
        <v>2305512</v>
      </c>
      <c r="Q94" s="93">
        <v>2592900</v>
      </c>
      <c r="R94" s="93">
        <v>2868288</v>
      </c>
      <c r="S94" s="93">
        <v>3142152</v>
      </c>
      <c r="T94" s="93">
        <v>3414333</v>
      </c>
      <c r="U94" s="93">
        <v>3684661</v>
      </c>
      <c r="V94" s="93">
        <v>3948716</v>
      </c>
      <c r="W94" s="93">
        <v>4216969</v>
      </c>
      <c r="X94" s="93">
        <v>4472318</v>
      </c>
      <c r="Y94" s="93">
        <v>4725775</v>
      </c>
      <c r="Z94" s="93">
        <v>4982977</v>
      </c>
      <c r="AA94" s="93">
        <v>5214031</v>
      </c>
      <c r="AB94" s="93">
        <v>5436442</v>
      </c>
      <c r="AC94" s="93">
        <v>5649891</v>
      </c>
      <c r="AD94" s="93">
        <v>5860070</v>
      </c>
      <c r="AE94" s="93">
        <v>6054710</v>
      </c>
      <c r="AF94" s="26"/>
      <c r="AG94" s="26"/>
      <c r="AH94" s="26"/>
      <c r="AI94" s="26"/>
      <c r="AJ94" s="26"/>
      <c r="AK94" s="26"/>
      <c r="AL94" s="26"/>
      <c r="AM94" s="26"/>
      <c r="AN94" s="26"/>
      <c r="AO94" s="26"/>
      <c r="AP94" s="26"/>
      <c r="AQ94" s="26"/>
      <c r="AR94" s="26"/>
      <c r="AS94" s="26"/>
      <c r="AT94" s="26"/>
      <c r="AU94" s="26"/>
      <c r="AV94" s="26"/>
      <c r="AW94" s="26"/>
      <c r="AX94" s="26"/>
      <c r="AY94" s="26"/>
    </row>
    <row r="95" spans="1:51" ht="15.75" thickBot="1">
      <c r="A95" s="94"/>
      <c r="B95" s="22" t="s">
        <v>192</v>
      </c>
      <c r="C95" s="92">
        <v>3726</v>
      </c>
      <c r="D95" s="92">
        <v>7606</v>
      </c>
      <c r="E95" s="92">
        <v>17004</v>
      </c>
      <c r="F95" s="92">
        <v>33522</v>
      </c>
      <c r="G95" s="92">
        <v>58430</v>
      </c>
      <c r="H95" s="92">
        <v>91541</v>
      </c>
      <c r="I95" s="92">
        <v>131496</v>
      </c>
      <c r="J95" s="92">
        <v>184787</v>
      </c>
      <c r="K95" s="92">
        <v>251738</v>
      </c>
      <c r="L95" s="92">
        <v>349166</v>
      </c>
      <c r="M95" s="92">
        <v>442013</v>
      </c>
      <c r="N95" s="92">
        <v>530652</v>
      </c>
      <c r="O95" s="92">
        <v>618261</v>
      </c>
      <c r="P95" s="92">
        <v>703190</v>
      </c>
      <c r="Q95" s="92">
        <v>786032</v>
      </c>
      <c r="R95" s="92">
        <v>864306</v>
      </c>
      <c r="S95" s="92">
        <v>941244</v>
      </c>
      <c r="T95" s="92">
        <v>1016834</v>
      </c>
      <c r="U95" s="92">
        <v>1091060</v>
      </c>
      <c r="V95" s="92">
        <v>1162513</v>
      </c>
      <c r="W95" s="92">
        <v>1234443</v>
      </c>
      <c r="X95" s="92">
        <v>1301873</v>
      </c>
      <c r="Y95" s="92">
        <v>1368071</v>
      </c>
      <c r="Z95" s="92">
        <v>1434697</v>
      </c>
      <c r="AA95" s="92">
        <v>1493421</v>
      </c>
      <c r="AB95" s="92">
        <v>1549151</v>
      </c>
      <c r="AC95" s="92">
        <v>1601846</v>
      </c>
      <c r="AD95" s="92">
        <v>1653162</v>
      </c>
      <c r="AE95" s="92">
        <v>1699683</v>
      </c>
      <c r="AF95" s="26"/>
      <c r="AG95" s="26"/>
      <c r="AH95" s="26"/>
      <c r="AI95" s="26"/>
      <c r="AJ95" s="26"/>
      <c r="AK95" s="26"/>
      <c r="AL95" s="26"/>
      <c r="AM95" s="26"/>
      <c r="AN95" s="26"/>
      <c r="AO95" s="26"/>
      <c r="AP95" s="26"/>
      <c r="AQ95" s="26"/>
      <c r="AR95" s="26"/>
      <c r="AS95" s="26"/>
      <c r="AT95" s="26"/>
      <c r="AU95" s="26"/>
      <c r="AV95" s="26"/>
      <c r="AW95" s="26"/>
      <c r="AX95" s="26"/>
      <c r="AY95" s="26"/>
    </row>
    <row r="96" spans="1:51" ht="15.75" thickBot="1">
      <c r="A96" s="94"/>
      <c r="B96" s="22" t="s">
        <v>213</v>
      </c>
      <c r="C96" s="93">
        <v>664</v>
      </c>
      <c r="D96" s="93">
        <v>1521</v>
      </c>
      <c r="E96" s="93">
        <v>3752</v>
      </c>
      <c r="F96" s="93">
        <v>10812</v>
      </c>
      <c r="G96" s="93">
        <v>18777</v>
      </c>
      <c r="H96" s="93">
        <v>29304</v>
      </c>
      <c r="I96" s="93">
        <v>41943</v>
      </c>
      <c r="J96" s="93">
        <v>58727</v>
      </c>
      <c r="K96" s="93">
        <v>79719</v>
      </c>
      <c r="L96" s="93">
        <v>110157</v>
      </c>
      <c r="M96" s="93">
        <v>138927</v>
      </c>
      <c r="N96" s="93">
        <v>166173</v>
      </c>
      <c r="O96" s="93">
        <v>192899</v>
      </c>
      <c r="P96" s="93">
        <v>218600</v>
      </c>
      <c r="Q96" s="93">
        <v>243903</v>
      </c>
      <c r="R96" s="93">
        <v>267698</v>
      </c>
      <c r="S96" s="93">
        <v>290997</v>
      </c>
      <c r="T96" s="93">
        <v>313799</v>
      </c>
      <c r="U96" s="93">
        <v>336103</v>
      </c>
      <c r="V96" s="93">
        <v>357693</v>
      </c>
      <c r="W96" s="93">
        <v>379381</v>
      </c>
      <c r="X96" s="93">
        <v>399640</v>
      </c>
      <c r="Y96" s="93">
        <v>419480</v>
      </c>
      <c r="Z96" s="93">
        <v>439407</v>
      </c>
      <c r="AA96" s="93">
        <v>456986</v>
      </c>
      <c r="AB96" s="93">
        <v>473623</v>
      </c>
      <c r="AC96" s="93">
        <v>489306</v>
      </c>
      <c r="AD96" s="93">
        <v>504545</v>
      </c>
      <c r="AE96" s="93">
        <v>518299</v>
      </c>
      <c r="AF96" s="26"/>
      <c r="AG96" s="26"/>
      <c r="AH96" s="26"/>
      <c r="AI96" s="26"/>
      <c r="AJ96" s="26"/>
      <c r="AK96" s="26"/>
      <c r="AL96" s="26"/>
      <c r="AM96" s="26"/>
      <c r="AN96" s="26"/>
      <c r="AO96" s="26"/>
      <c r="AP96" s="26"/>
      <c r="AQ96" s="26"/>
      <c r="AR96" s="26"/>
      <c r="AS96" s="26"/>
      <c r="AT96" s="26"/>
      <c r="AU96" s="26"/>
      <c r="AV96" s="26"/>
      <c r="AW96" s="26"/>
      <c r="AX96" s="26"/>
      <c r="AY96" s="26"/>
    </row>
    <row r="97" spans="1:51" ht="15.75" thickBot="1">
      <c r="A97" s="94"/>
      <c r="B97" s="22" t="s">
        <v>175</v>
      </c>
      <c r="C97" s="92">
        <v>8576</v>
      </c>
      <c r="D97" s="92">
        <v>22137</v>
      </c>
      <c r="E97" s="92">
        <v>64376</v>
      </c>
      <c r="F97" s="92">
        <v>121571</v>
      </c>
      <c r="G97" s="92">
        <v>213009</v>
      </c>
      <c r="H97" s="92">
        <v>335412</v>
      </c>
      <c r="I97" s="92">
        <v>484211</v>
      </c>
      <c r="J97" s="92">
        <v>683736</v>
      </c>
      <c r="K97" s="92">
        <v>935891</v>
      </c>
      <c r="L97" s="92">
        <v>1307732</v>
      </c>
      <c r="M97" s="92">
        <v>1667515</v>
      </c>
      <c r="N97" s="92">
        <v>2016185</v>
      </c>
      <c r="O97" s="92">
        <v>2365483</v>
      </c>
      <c r="P97" s="92">
        <v>2708894</v>
      </c>
      <c r="Q97" s="92">
        <v>3048410</v>
      </c>
      <c r="R97" s="92">
        <v>3374175</v>
      </c>
      <c r="S97" s="92">
        <v>3698485</v>
      </c>
      <c r="T97" s="92">
        <v>4021135</v>
      </c>
      <c r="U97" s="92">
        <v>4341910</v>
      </c>
      <c r="V97" s="92">
        <v>4654164</v>
      </c>
      <c r="W97" s="92">
        <v>4971487</v>
      </c>
      <c r="X97" s="92">
        <v>5273714</v>
      </c>
      <c r="Y97" s="92">
        <v>5573822</v>
      </c>
      <c r="Z97" s="92">
        <v>5878452</v>
      </c>
      <c r="AA97" s="92">
        <v>6151546</v>
      </c>
      <c r="AB97" s="92">
        <v>6414472</v>
      </c>
      <c r="AC97" s="92">
        <v>6666858</v>
      </c>
      <c r="AD97" s="92">
        <v>6915414</v>
      </c>
      <c r="AE97" s="92">
        <v>7145659</v>
      </c>
      <c r="AF97" s="26"/>
      <c r="AG97" s="26"/>
      <c r="AH97" s="26"/>
      <c r="AI97" s="26"/>
      <c r="AJ97" s="26"/>
      <c r="AK97" s="26"/>
      <c r="AL97" s="26"/>
      <c r="AM97" s="26"/>
      <c r="AN97" s="26"/>
      <c r="AO97" s="26"/>
      <c r="AP97" s="26"/>
      <c r="AQ97" s="26"/>
      <c r="AR97" s="26"/>
      <c r="AS97" s="26"/>
      <c r="AT97" s="26"/>
      <c r="AU97" s="26"/>
      <c r="AV97" s="26"/>
      <c r="AW97" s="26"/>
      <c r="AX97" s="26"/>
      <c r="AY97" s="26"/>
    </row>
    <row r="98" spans="1:51">
      <c r="A98" s="94"/>
      <c r="B98" s="26"/>
      <c r="C98" s="26"/>
      <c r="D98" s="26"/>
      <c r="E98" s="26"/>
      <c r="F98" s="26"/>
      <c r="G98" s="26"/>
      <c r="H98" s="26"/>
      <c r="I98" s="26"/>
      <c r="J98" s="26"/>
      <c r="K98" s="26"/>
      <c r="L98" s="26"/>
      <c r="M98" s="26"/>
      <c r="N98" s="26"/>
      <c r="O98" s="26"/>
      <c r="P98" s="26"/>
      <c r="Q98" s="26"/>
      <c r="R98" s="26"/>
      <c r="S98" s="26"/>
      <c r="T98" s="26"/>
      <c r="U98" s="26"/>
      <c r="V98" s="26"/>
      <c r="W98" s="26"/>
      <c r="X98" s="26"/>
      <c r="Y98" s="26"/>
      <c r="Z98" s="26"/>
      <c r="AA98" s="26"/>
      <c r="AB98" s="26"/>
      <c r="AC98" s="26"/>
      <c r="AD98" s="26"/>
      <c r="AE98" s="26"/>
      <c r="AF98" s="26"/>
      <c r="AG98" s="26"/>
      <c r="AH98" s="26"/>
      <c r="AI98" s="26"/>
      <c r="AJ98" s="26"/>
      <c r="AK98" s="26"/>
      <c r="AL98" s="26"/>
      <c r="AM98" s="26"/>
      <c r="AN98" s="26"/>
      <c r="AO98" s="26"/>
      <c r="AP98" s="26"/>
      <c r="AQ98" s="26"/>
      <c r="AR98" s="26"/>
      <c r="AS98" s="26"/>
      <c r="AT98" s="26"/>
      <c r="AU98" s="26"/>
      <c r="AV98" s="26"/>
      <c r="AW98" s="26"/>
      <c r="AX98" s="26"/>
      <c r="AY98" s="26"/>
    </row>
    <row r="99" spans="1:51" ht="20.25" thickBot="1">
      <c r="A99" s="94"/>
      <c r="B99" s="319" t="s">
        <v>327</v>
      </c>
      <c r="C99" s="358"/>
      <c r="D99" s="358"/>
      <c r="E99" s="26"/>
      <c r="F99" s="26"/>
      <c r="G99" s="26"/>
      <c r="H99" s="26"/>
      <c r="I99" s="26"/>
      <c r="J99" s="26"/>
      <c r="K99" s="26"/>
      <c r="L99" s="26"/>
      <c r="M99" s="26"/>
      <c r="N99" s="26"/>
      <c r="O99" s="26"/>
      <c r="P99" s="26"/>
      <c r="Q99" s="26"/>
      <c r="R99" s="26"/>
      <c r="S99" s="26"/>
      <c r="T99" s="26"/>
      <c r="U99" s="26"/>
      <c r="V99" s="26"/>
      <c r="W99" s="26"/>
      <c r="X99" s="26"/>
      <c r="Y99" s="26"/>
      <c r="Z99" s="26"/>
      <c r="AA99" s="26"/>
      <c r="AB99" s="26"/>
      <c r="AC99" s="26"/>
      <c r="AD99" s="26"/>
      <c r="AE99" s="26"/>
      <c r="AF99" s="26"/>
      <c r="AG99" s="26"/>
      <c r="AH99" s="26"/>
      <c r="AI99" s="26"/>
      <c r="AJ99" s="26"/>
      <c r="AK99" s="26"/>
      <c r="AL99" s="26"/>
      <c r="AM99" s="26"/>
      <c r="AN99" s="26"/>
      <c r="AO99" s="26"/>
      <c r="AP99" s="26"/>
      <c r="AQ99" s="26"/>
      <c r="AR99" s="26"/>
      <c r="AS99" s="26"/>
      <c r="AT99" s="26"/>
      <c r="AU99" s="26"/>
      <c r="AV99" s="26"/>
      <c r="AW99" s="26"/>
      <c r="AX99" s="26"/>
      <c r="AY99" s="26"/>
    </row>
    <row r="100" spans="1:51" ht="13.5" thickTop="1">
      <c r="A100" s="94"/>
      <c r="B100" s="10" t="s">
        <v>328</v>
      </c>
      <c r="C100" s="26"/>
      <c r="D100" s="26"/>
      <c r="E100" s="26"/>
      <c r="F100" s="26"/>
      <c r="G100" s="26"/>
      <c r="H100" s="26"/>
      <c r="I100" s="26"/>
      <c r="J100" s="26"/>
      <c r="K100" s="26"/>
      <c r="L100" s="26"/>
      <c r="M100" s="26"/>
      <c r="N100" s="26"/>
      <c r="O100" s="26"/>
      <c r="P100" s="26"/>
      <c r="Q100" s="26"/>
      <c r="R100" s="26"/>
      <c r="S100" s="26"/>
      <c r="T100" s="26"/>
      <c r="U100" s="26"/>
      <c r="V100" s="26"/>
      <c r="W100" s="26"/>
      <c r="X100" s="26"/>
      <c r="Y100" s="26"/>
      <c r="Z100" s="26"/>
      <c r="AA100" s="26"/>
      <c r="AB100" s="26"/>
      <c r="AC100" s="26"/>
      <c r="AD100" s="26"/>
      <c r="AE100" s="26"/>
      <c r="AF100" s="26"/>
      <c r="AG100" s="26"/>
      <c r="AH100" s="26"/>
      <c r="AI100" s="26"/>
      <c r="AJ100" s="26"/>
      <c r="AK100" s="26"/>
      <c r="AL100" s="26"/>
      <c r="AM100" s="26"/>
      <c r="AN100" s="26"/>
      <c r="AO100" s="26"/>
      <c r="AP100" s="26"/>
      <c r="AQ100" s="26"/>
      <c r="AR100" s="26"/>
      <c r="AS100" s="26"/>
      <c r="AT100" s="26"/>
      <c r="AU100" s="26"/>
      <c r="AV100" s="26"/>
      <c r="AW100" s="26"/>
      <c r="AX100" s="26"/>
      <c r="AY100" s="26"/>
    </row>
    <row r="101" spans="1:51">
      <c r="A101" s="94"/>
      <c r="B101" s="26"/>
      <c r="C101" s="26"/>
      <c r="D101" s="26"/>
      <c r="E101" s="26"/>
      <c r="F101" s="26"/>
      <c r="G101" s="26"/>
      <c r="H101" s="26"/>
      <c r="I101" s="26"/>
      <c r="J101" s="26"/>
      <c r="K101" s="26"/>
      <c r="L101" s="26"/>
      <c r="M101" s="26"/>
      <c r="N101" s="26"/>
      <c r="O101" s="26"/>
      <c r="P101" s="26"/>
      <c r="Q101" s="26"/>
      <c r="R101" s="26"/>
      <c r="S101" s="26"/>
      <c r="T101" s="26"/>
      <c r="U101" s="26"/>
      <c r="V101" s="26"/>
      <c r="W101" s="26"/>
      <c r="X101" s="26"/>
      <c r="Y101" s="26"/>
      <c r="Z101" s="26"/>
      <c r="AA101" s="26"/>
      <c r="AB101" s="26"/>
      <c r="AC101" s="26"/>
      <c r="AD101" s="26"/>
      <c r="AE101" s="26"/>
      <c r="AF101" s="26"/>
      <c r="AG101" s="26"/>
      <c r="AH101" s="26"/>
      <c r="AI101" s="26"/>
      <c r="AJ101" s="26"/>
      <c r="AK101" s="26"/>
      <c r="AL101" s="26"/>
      <c r="AM101" s="26"/>
      <c r="AN101" s="26"/>
      <c r="AO101" s="26"/>
      <c r="AP101" s="26"/>
      <c r="AQ101" s="26"/>
      <c r="AR101" s="26"/>
      <c r="AS101" s="26"/>
      <c r="AT101" s="26"/>
      <c r="AU101" s="26"/>
      <c r="AV101" s="26"/>
      <c r="AW101" s="26"/>
      <c r="AX101" s="26"/>
      <c r="AY101" s="26"/>
    </row>
    <row r="102" spans="1:51" ht="15.75" thickBot="1">
      <c r="A102" s="94"/>
      <c r="B102" s="59" t="s">
        <v>61</v>
      </c>
      <c r="C102" s="26"/>
      <c r="D102" s="26"/>
      <c r="E102" s="26"/>
      <c r="F102" s="26"/>
      <c r="G102" s="26"/>
      <c r="H102" s="26"/>
      <c r="I102" s="26"/>
      <c r="J102" s="26"/>
      <c r="K102" s="26"/>
      <c r="L102" s="26"/>
      <c r="M102" s="26"/>
      <c r="N102" s="26"/>
      <c r="O102" s="26"/>
      <c r="P102" s="26"/>
      <c r="Q102" s="26"/>
      <c r="R102" s="26"/>
      <c r="S102" s="26"/>
      <c r="T102" s="26"/>
      <c r="U102" s="26"/>
      <c r="V102" s="26"/>
      <c r="W102" s="26"/>
      <c r="X102" s="26"/>
      <c r="Y102" s="26"/>
      <c r="Z102" s="26"/>
      <c r="AA102" s="26"/>
      <c r="AB102" s="26"/>
      <c r="AC102" s="26"/>
      <c r="AD102" s="26"/>
      <c r="AE102" s="26"/>
      <c r="AF102" s="26"/>
      <c r="AG102" s="26"/>
      <c r="AH102" s="26"/>
      <c r="AI102" s="26"/>
      <c r="AJ102" s="26"/>
      <c r="AK102" s="26"/>
      <c r="AL102" s="26"/>
      <c r="AM102" s="26"/>
      <c r="AN102" s="26"/>
      <c r="AO102" s="26"/>
      <c r="AP102" s="26"/>
      <c r="AQ102" s="26"/>
      <c r="AR102" s="26"/>
      <c r="AS102" s="26"/>
      <c r="AT102" s="26"/>
      <c r="AU102" s="26"/>
      <c r="AV102" s="26"/>
      <c r="AW102" s="26"/>
      <c r="AX102" s="26"/>
      <c r="AY102" s="26"/>
    </row>
    <row r="103" spans="1:51" ht="15.75" thickBot="1">
      <c r="A103" s="94"/>
      <c r="B103" s="3"/>
      <c r="C103" s="363" t="s">
        <v>221</v>
      </c>
      <c r="D103" s="363" t="s">
        <v>222</v>
      </c>
      <c r="E103" s="363" t="s">
        <v>223</v>
      </c>
      <c r="F103" s="363" t="s">
        <v>224</v>
      </c>
      <c r="G103" s="363" t="s">
        <v>225</v>
      </c>
      <c r="H103" s="363" t="s">
        <v>226</v>
      </c>
      <c r="I103" s="363" t="s">
        <v>227</v>
      </c>
      <c r="J103" s="363" t="s">
        <v>228</v>
      </c>
      <c r="K103" s="363" t="s">
        <v>229</v>
      </c>
      <c r="L103" s="363" t="s">
        <v>262</v>
      </c>
      <c r="M103" s="363" t="s">
        <v>263</v>
      </c>
      <c r="N103" s="363" t="s">
        <v>264</v>
      </c>
      <c r="O103" s="363" t="s">
        <v>265</v>
      </c>
      <c r="P103" s="363" t="s">
        <v>266</v>
      </c>
      <c r="Q103" s="363" t="s">
        <v>267</v>
      </c>
      <c r="R103" s="363" t="s">
        <v>268</v>
      </c>
      <c r="S103" s="363" t="s">
        <v>269</v>
      </c>
      <c r="T103" s="363" t="s">
        <v>270</v>
      </c>
      <c r="U103" s="363" t="s">
        <v>271</v>
      </c>
      <c r="V103" s="363" t="s">
        <v>272</v>
      </c>
      <c r="W103" s="363" t="s">
        <v>273</v>
      </c>
      <c r="X103" s="363" t="s">
        <v>274</v>
      </c>
      <c r="Y103" s="363" t="s">
        <v>275</v>
      </c>
      <c r="Z103" s="363" t="s">
        <v>276</v>
      </c>
      <c r="AA103" s="363" t="s">
        <v>277</v>
      </c>
      <c r="AB103" s="363" t="s">
        <v>278</v>
      </c>
      <c r="AC103" s="363" t="s">
        <v>279</v>
      </c>
      <c r="AD103" s="363" t="s">
        <v>280</v>
      </c>
      <c r="AE103" s="363" t="s">
        <v>281</v>
      </c>
      <c r="AF103" s="26"/>
      <c r="AG103" s="26"/>
      <c r="AH103" s="26"/>
      <c r="AI103" s="26"/>
      <c r="AJ103" s="26"/>
      <c r="AK103" s="26"/>
      <c r="AL103" s="26"/>
      <c r="AM103" s="26"/>
      <c r="AN103" s="26"/>
      <c r="AO103" s="26"/>
      <c r="AP103" s="26"/>
      <c r="AQ103" s="26"/>
      <c r="AR103" s="26"/>
      <c r="AS103" s="26"/>
      <c r="AT103" s="26"/>
      <c r="AU103" s="26"/>
      <c r="AV103" s="26"/>
      <c r="AW103" s="26"/>
      <c r="AX103" s="26"/>
      <c r="AY103" s="26"/>
    </row>
    <row r="104" spans="1:51" ht="15.75" thickBot="1">
      <c r="A104" s="94"/>
      <c r="B104" s="22" t="s">
        <v>329</v>
      </c>
      <c r="C104" s="29">
        <v>0.97593750000000001</v>
      </c>
      <c r="D104" s="29">
        <v>0.9699219</v>
      </c>
      <c r="E104" s="29">
        <v>0.96390620000000005</v>
      </c>
      <c r="F104" s="29">
        <v>0.95789060000000004</v>
      </c>
      <c r="G104" s="29">
        <v>0.95187500000000003</v>
      </c>
      <c r="H104" s="29">
        <v>0.94585940000000002</v>
      </c>
      <c r="I104" s="29">
        <v>0.93984380000000001</v>
      </c>
      <c r="J104" s="29">
        <v>0.93382810000000005</v>
      </c>
      <c r="K104" s="29">
        <v>0.92781250000000004</v>
      </c>
      <c r="L104" s="29">
        <v>0.92179690000000003</v>
      </c>
      <c r="M104" s="29">
        <v>0.91578130000000002</v>
      </c>
      <c r="N104" s="29">
        <v>0.90976559999999995</v>
      </c>
      <c r="O104" s="29">
        <v>0.90375000000000005</v>
      </c>
      <c r="P104" s="29">
        <v>0.89773440000000004</v>
      </c>
      <c r="Q104" s="29">
        <v>0.89171869999999998</v>
      </c>
      <c r="R104" s="29">
        <v>0.88570309999999997</v>
      </c>
      <c r="S104" s="29">
        <v>0.87968749999999996</v>
      </c>
      <c r="T104" s="29">
        <v>0.87367189999999995</v>
      </c>
      <c r="U104" s="29">
        <v>0.86765619999999999</v>
      </c>
      <c r="V104" s="29">
        <v>0.86164059999999998</v>
      </c>
      <c r="W104" s="29">
        <v>0.85562499999999997</v>
      </c>
      <c r="X104" s="29">
        <v>0.84960939999999996</v>
      </c>
      <c r="Y104" s="29">
        <v>0.84359379999999995</v>
      </c>
      <c r="Z104" s="29">
        <v>0.83757809999999999</v>
      </c>
      <c r="AA104" s="29">
        <v>0.83156249999999998</v>
      </c>
      <c r="AB104" s="29">
        <v>0.82554689999999997</v>
      </c>
      <c r="AC104" s="29">
        <v>0.81953129999999996</v>
      </c>
      <c r="AD104" s="29">
        <v>0.81351560000000001</v>
      </c>
      <c r="AE104" s="29">
        <v>0.8075</v>
      </c>
      <c r="AF104" s="26"/>
      <c r="AG104" s="26"/>
      <c r="AH104" s="26"/>
      <c r="AI104" s="26"/>
      <c r="AJ104" s="26"/>
      <c r="AK104" s="26"/>
      <c r="AL104" s="26"/>
      <c r="AM104" s="26"/>
      <c r="AN104" s="26"/>
      <c r="AO104" s="26"/>
      <c r="AP104" s="26"/>
      <c r="AQ104" s="26"/>
      <c r="AR104" s="26"/>
      <c r="AS104" s="26"/>
      <c r="AT104" s="26"/>
      <c r="AU104" s="26"/>
      <c r="AV104" s="26"/>
      <c r="AW104" s="26"/>
      <c r="AX104" s="26"/>
      <c r="AY104" s="26"/>
    </row>
    <row r="105" spans="1:51" ht="15.75" thickBot="1">
      <c r="A105" s="94"/>
      <c r="B105" s="22" t="s">
        <v>330</v>
      </c>
      <c r="C105" s="31">
        <v>1.8687499999999999E-2</v>
      </c>
      <c r="D105" s="31">
        <v>2.3109370000000001E-2</v>
      </c>
      <c r="E105" s="31">
        <v>2.753125E-2</v>
      </c>
      <c r="F105" s="31">
        <v>3.1953130000000003E-2</v>
      </c>
      <c r="G105" s="31">
        <v>3.6374999999999998E-2</v>
      </c>
      <c r="H105" s="31">
        <v>4.0796880000000001E-2</v>
      </c>
      <c r="I105" s="31">
        <v>4.5218750000000002E-2</v>
      </c>
      <c r="J105" s="31">
        <v>4.9640629999999998E-2</v>
      </c>
      <c r="K105" s="31">
        <v>5.4062499999999999E-2</v>
      </c>
      <c r="L105" s="31">
        <v>5.8484380000000002E-2</v>
      </c>
      <c r="M105" s="31">
        <v>6.2906249999999997E-2</v>
      </c>
      <c r="N105" s="31">
        <v>6.732813E-2</v>
      </c>
      <c r="O105" s="31">
        <v>7.1749999999999994E-2</v>
      </c>
      <c r="P105" s="31">
        <v>7.6171879999999997E-2</v>
      </c>
      <c r="Q105" s="31">
        <v>8.0593750000000006E-2</v>
      </c>
      <c r="R105" s="31">
        <v>8.501562E-2</v>
      </c>
      <c r="S105" s="31">
        <v>8.9437500000000003E-2</v>
      </c>
      <c r="T105" s="31">
        <v>9.3859369999999998E-2</v>
      </c>
      <c r="U105" s="31">
        <v>9.8281250000000001E-2</v>
      </c>
      <c r="V105" s="31">
        <v>0.10270310000000001</v>
      </c>
      <c r="W105" s="31">
        <v>0.107125</v>
      </c>
      <c r="X105" s="31">
        <v>0.1115469</v>
      </c>
      <c r="Y105" s="31">
        <v>0.11596869999999999</v>
      </c>
      <c r="Z105" s="31">
        <v>0.1203906</v>
      </c>
      <c r="AA105" s="31">
        <v>0.12481250000000001</v>
      </c>
      <c r="AB105" s="31">
        <v>0.1292344</v>
      </c>
      <c r="AC105" s="31">
        <v>0.1336562</v>
      </c>
      <c r="AD105" s="31">
        <v>0.13807810000000001</v>
      </c>
      <c r="AE105" s="31">
        <v>0.14249999999999999</v>
      </c>
      <c r="AF105" s="26"/>
      <c r="AG105" s="26"/>
      <c r="AH105" s="26"/>
      <c r="AI105" s="26"/>
      <c r="AJ105" s="26"/>
      <c r="AK105" s="26"/>
      <c r="AL105" s="26"/>
      <c r="AM105" s="26"/>
      <c r="AN105" s="26"/>
      <c r="AO105" s="26"/>
      <c r="AP105" s="26"/>
      <c r="AQ105" s="26"/>
      <c r="AR105" s="26"/>
      <c r="AS105" s="26"/>
      <c r="AT105" s="26"/>
      <c r="AU105" s="26"/>
      <c r="AV105" s="26"/>
      <c r="AW105" s="26"/>
      <c r="AX105" s="26"/>
      <c r="AY105" s="26"/>
    </row>
    <row r="106" spans="1:51" ht="15.75" thickBot="1">
      <c r="A106" s="94"/>
      <c r="B106" s="22" t="s">
        <v>331</v>
      </c>
      <c r="C106" s="29">
        <v>4.4999999999999997E-3</v>
      </c>
      <c r="D106" s="29">
        <v>6.1250000000000002E-3</v>
      </c>
      <c r="E106" s="29">
        <v>7.7499999999999999E-3</v>
      </c>
      <c r="F106" s="29">
        <v>9.3749999999999997E-3</v>
      </c>
      <c r="G106" s="29">
        <v>1.0999999999999999E-2</v>
      </c>
      <c r="H106" s="29">
        <v>1.2625000000000001E-2</v>
      </c>
      <c r="I106" s="29">
        <v>1.4250000000000001E-2</v>
      </c>
      <c r="J106" s="29">
        <v>1.5875E-2</v>
      </c>
      <c r="K106" s="29">
        <v>1.7500000000000002E-2</v>
      </c>
      <c r="L106" s="29">
        <v>1.9125E-2</v>
      </c>
      <c r="M106" s="29">
        <v>2.0750000000000001E-2</v>
      </c>
      <c r="N106" s="29">
        <v>2.2374999999999999E-2</v>
      </c>
      <c r="O106" s="29">
        <v>2.4E-2</v>
      </c>
      <c r="P106" s="29">
        <v>2.5624999999999998E-2</v>
      </c>
      <c r="Q106" s="29">
        <v>2.725E-2</v>
      </c>
      <c r="R106" s="29">
        <v>2.8875000000000001E-2</v>
      </c>
      <c r="S106" s="29">
        <v>3.0499999999999999E-2</v>
      </c>
      <c r="T106" s="29">
        <v>3.2125000000000001E-2</v>
      </c>
      <c r="U106" s="29">
        <v>3.3750000000000002E-2</v>
      </c>
      <c r="V106" s="29">
        <v>3.5374999999999997E-2</v>
      </c>
      <c r="W106" s="29">
        <v>3.6999999999999998E-2</v>
      </c>
      <c r="X106" s="29">
        <v>3.8625E-2</v>
      </c>
      <c r="Y106" s="29">
        <v>4.0250000000000001E-2</v>
      </c>
      <c r="Z106" s="29">
        <v>4.1875000000000002E-2</v>
      </c>
      <c r="AA106" s="29">
        <v>4.3499999999999997E-2</v>
      </c>
      <c r="AB106" s="29">
        <v>4.5124999999999998E-2</v>
      </c>
      <c r="AC106" s="29">
        <v>4.675E-2</v>
      </c>
      <c r="AD106" s="29">
        <v>4.8375000000000001E-2</v>
      </c>
      <c r="AE106" s="29">
        <v>0.05</v>
      </c>
      <c r="AF106" s="26"/>
      <c r="AG106" s="26"/>
      <c r="AH106" s="26"/>
      <c r="AI106" s="26"/>
      <c r="AJ106" s="26"/>
      <c r="AK106" s="26"/>
      <c r="AL106" s="26"/>
      <c r="AM106" s="26"/>
      <c r="AN106" s="26"/>
      <c r="AO106" s="26"/>
      <c r="AP106" s="26"/>
      <c r="AQ106" s="26"/>
      <c r="AR106" s="26"/>
      <c r="AS106" s="26"/>
      <c r="AT106" s="26"/>
      <c r="AU106" s="26"/>
      <c r="AV106" s="26"/>
      <c r="AW106" s="26"/>
      <c r="AX106" s="26"/>
      <c r="AY106" s="26"/>
    </row>
    <row r="107" spans="1:51" ht="15.75" thickBot="1">
      <c r="A107" s="94"/>
      <c r="B107" s="22" t="s">
        <v>332</v>
      </c>
      <c r="C107" s="31">
        <v>8.7500000000000002E-4</v>
      </c>
      <c r="D107" s="31">
        <v>8.4374999999999999E-4</v>
      </c>
      <c r="E107" s="31">
        <v>8.1249999999999996E-4</v>
      </c>
      <c r="F107" s="31">
        <v>7.8125000000000004E-4</v>
      </c>
      <c r="G107" s="31">
        <v>7.5000000000000002E-4</v>
      </c>
      <c r="H107" s="31">
        <v>7.1874999999999999E-4</v>
      </c>
      <c r="I107" s="31">
        <v>6.8749999999999996E-4</v>
      </c>
      <c r="J107" s="31">
        <v>6.5625000000000004E-4</v>
      </c>
      <c r="K107" s="31">
        <v>6.2500000000000001E-4</v>
      </c>
      <c r="L107" s="31">
        <v>5.9374999999999999E-4</v>
      </c>
      <c r="M107" s="31">
        <v>5.6249999999999996E-4</v>
      </c>
      <c r="N107" s="31">
        <v>5.3125000000000004E-4</v>
      </c>
      <c r="O107" s="31">
        <v>5.0000000000000001E-4</v>
      </c>
      <c r="P107" s="31">
        <v>4.6874999999999998E-4</v>
      </c>
      <c r="Q107" s="31">
        <v>4.3750000000000001E-4</v>
      </c>
      <c r="R107" s="31">
        <v>4.0624999999999998E-4</v>
      </c>
      <c r="S107" s="31">
        <v>3.7500000000000001E-4</v>
      </c>
      <c r="T107" s="31">
        <v>3.4374999999999998E-4</v>
      </c>
      <c r="U107" s="31">
        <v>3.1250000000000001E-4</v>
      </c>
      <c r="V107" s="31">
        <v>2.8124999999999998E-4</v>
      </c>
      <c r="W107" s="31">
        <v>2.5000000000000001E-4</v>
      </c>
      <c r="X107" s="31">
        <v>2.1875E-4</v>
      </c>
      <c r="Y107" s="31">
        <v>1.875E-4</v>
      </c>
      <c r="Z107" s="31">
        <v>1.5625E-4</v>
      </c>
      <c r="AA107" s="31">
        <v>1.25E-4</v>
      </c>
      <c r="AB107" s="31">
        <v>9.3750000000000002E-5</v>
      </c>
      <c r="AC107" s="31">
        <v>6.2500000000000001E-5</v>
      </c>
      <c r="AD107" s="31">
        <v>3.1250000000000001E-5</v>
      </c>
      <c r="AE107" s="31">
        <v>0</v>
      </c>
      <c r="AF107" s="26"/>
      <c r="AG107" s="26"/>
      <c r="AH107" s="26"/>
      <c r="AI107" s="26"/>
      <c r="AJ107" s="26"/>
      <c r="AK107" s="26"/>
      <c r="AL107" s="26"/>
      <c r="AM107" s="26"/>
      <c r="AN107" s="26"/>
      <c r="AO107" s="26"/>
      <c r="AP107" s="26"/>
      <c r="AQ107" s="26"/>
      <c r="AR107" s="26"/>
      <c r="AS107" s="26"/>
      <c r="AT107" s="26"/>
      <c r="AU107" s="26"/>
      <c r="AV107" s="26"/>
      <c r="AW107" s="26"/>
      <c r="AX107" s="26"/>
      <c r="AY107" s="26"/>
    </row>
    <row r="108" spans="1:51" ht="15.75" thickBot="1">
      <c r="A108" s="94"/>
      <c r="B108" s="22" t="s">
        <v>333</v>
      </c>
      <c r="C108" s="29">
        <v>0.97593750000000001</v>
      </c>
      <c r="D108" s="29">
        <v>0.9699219</v>
      </c>
      <c r="E108" s="29">
        <v>0.96390620000000005</v>
      </c>
      <c r="F108" s="29">
        <v>0.95789060000000004</v>
      </c>
      <c r="G108" s="29">
        <v>0.95187500000000003</v>
      </c>
      <c r="H108" s="29">
        <v>0.94585940000000002</v>
      </c>
      <c r="I108" s="29">
        <v>0.93984380000000001</v>
      </c>
      <c r="J108" s="29">
        <v>0.93382810000000005</v>
      </c>
      <c r="K108" s="29">
        <v>0.92781250000000004</v>
      </c>
      <c r="L108" s="29">
        <v>0.92179690000000003</v>
      </c>
      <c r="M108" s="29">
        <v>0.91578130000000002</v>
      </c>
      <c r="N108" s="29">
        <v>0.90976559999999995</v>
      </c>
      <c r="O108" s="29">
        <v>0.90375000000000005</v>
      </c>
      <c r="P108" s="29">
        <v>0.89773440000000004</v>
      </c>
      <c r="Q108" s="29">
        <v>0.89171869999999998</v>
      </c>
      <c r="R108" s="29">
        <v>0.88570309999999997</v>
      </c>
      <c r="S108" s="29">
        <v>0.87968749999999996</v>
      </c>
      <c r="T108" s="29">
        <v>0.87367189999999995</v>
      </c>
      <c r="U108" s="29">
        <v>0.86765619999999999</v>
      </c>
      <c r="V108" s="29">
        <v>0.86164059999999998</v>
      </c>
      <c r="W108" s="29">
        <v>0.85562499999999997</v>
      </c>
      <c r="X108" s="29">
        <v>0.84960939999999996</v>
      </c>
      <c r="Y108" s="29">
        <v>0.84359379999999995</v>
      </c>
      <c r="Z108" s="29">
        <v>0.83757809999999999</v>
      </c>
      <c r="AA108" s="29">
        <v>0.83156249999999998</v>
      </c>
      <c r="AB108" s="29">
        <v>0.82554689999999997</v>
      </c>
      <c r="AC108" s="29">
        <v>0.81953129999999996</v>
      </c>
      <c r="AD108" s="29">
        <v>0.81351560000000001</v>
      </c>
      <c r="AE108" s="29">
        <v>0.8075</v>
      </c>
      <c r="AF108" s="26"/>
      <c r="AG108" s="26"/>
      <c r="AH108" s="26"/>
      <c r="AI108" s="26"/>
      <c r="AJ108" s="26"/>
      <c r="AK108" s="26"/>
      <c r="AL108" s="26"/>
      <c r="AM108" s="26"/>
      <c r="AN108" s="26"/>
      <c r="AO108" s="26"/>
      <c r="AP108" s="26"/>
      <c r="AQ108" s="26"/>
      <c r="AR108" s="26"/>
      <c r="AS108" s="26"/>
      <c r="AT108" s="26"/>
      <c r="AU108" s="26"/>
      <c r="AV108" s="26"/>
      <c r="AW108" s="26"/>
      <c r="AX108" s="26"/>
      <c r="AY108" s="26"/>
    </row>
    <row r="109" spans="1:51" ht="15.75" thickBot="1">
      <c r="A109" s="94"/>
      <c r="B109" s="22" t="s">
        <v>334</v>
      </c>
      <c r="C109" s="31">
        <v>1.8687499999999999E-2</v>
      </c>
      <c r="D109" s="31">
        <v>2.3109370000000001E-2</v>
      </c>
      <c r="E109" s="31">
        <v>2.753125E-2</v>
      </c>
      <c r="F109" s="31">
        <v>3.1953130000000003E-2</v>
      </c>
      <c r="G109" s="31">
        <v>3.6374999999999998E-2</v>
      </c>
      <c r="H109" s="31">
        <v>4.0796880000000001E-2</v>
      </c>
      <c r="I109" s="31">
        <v>4.5218750000000002E-2</v>
      </c>
      <c r="J109" s="31">
        <v>4.9640629999999998E-2</v>
      </c>
      <c r="K109" s="31">
        <v>5.4062499999999999E-2</v>
      </c>
      <c r="L109" s="31">
        <v>5.8484380000000002E-2</v>
      </c>
      <c r="M109" s="31">
        <v>6.2906249999999997E-2</v>
      </c>
      <c r="N109" s="31">
        <v>6.732813E-2</v>
      </c>
      <c r="O109" s="31">
        <v>7.1749999999999994E-2</v>
      </c>
      <c r="P109" s="31">
        <v>7.6171879999999997E-2</v>
      </c>
      <c r="Q109" s="31">
        <v>8.0593750000000006E-2</v>
      </c>
      <c r="R109" s="31">
        <v>8.501562E-2</v>
      </c>
      <c r="S109" s="31">
        <v>8.9437500000000003E-2</v>
      </c>
      <c r="T109" s="31">
        <v>9.3859369999999998E-2</v>
      </c>
      <c r="U109" s="31">
        <v>9.8281250000000001E-2</v>
      </c>
      <c r="V109" s="31">
        <v>0.10270310000000001</v>
      </c>
      <c r="W109" s="31">
        <v>0.107125</v>
      </c>
      <c r="X109" s="31">
        <v>0.1115469</v>
      </c>
      <c r="Y109" s="31">
        <v>0.11596869999999999</v>
      </c>
      <c r="Z109" s="31">
        <v>0.1203906</v>
      </c>
      <c r="AA109" s="31">
        <v>0.12481250000000001</v>
      </c>
      <c r="AB109" s="31">
        <v>0.1292344</v>
      </c>
      <c r="AC109" s="31">
        <v>0.1336562</v>
      </c>
      <c r="AD109" s="31">
        <v>0.13807810000000001</v>
      </c>
      <c r="AE109" s="31">
        <v>0.14249999999999999</v>
      </c>
      <c r="AF109" s="26"/>
      <c r="AG109" s="26"/>
      <c r="AH109" s="26"/>
      <c r="AI109" s="26"/>
      <c r="AJ109" s="26"/>
      <c r="AK109" s="26"/>
      <c r="AL109" s="26"/>
      <c r="AM109" s="26"/>
      <c r="AN109" s="26"/>
      <c r="AO109" s="26"/>
      <c r="AP109" s="26"/>
      <c r="AQ109" s="26"/>
      <c r="AR109" s="26"/>
      <c r="AS109" s="26"/>
      <c r="AT109" s="26"/>
      <c r="AU109" s="26"/>
      <c r="AV109" s="26"/>
      <c r="AW109" s="26"/>
      <c r="AX109" s="26"/>
      <c r="AY109" s="26"/>
    </row>
    <row r="110" spans="1:51" ht="15.75" thickBot="1">
      <c r="A110" s="94"/>
      <c r="B110" s="22" t="s">
        <v>335</v>
      </c>
      <c r="C110" s="29">
        <v>4.4999999999999997E-3</v>
      </c>
      <c r="D110" s="29">
        <v>6.1250000000000002E-3</v>
      </c>
      <c r="E110" s="29">
        <v>7.7499999999999999E-3</v>
      </c>
      <c r="F110" s="29">
        <v>9.3749999999999997E-3</v>
      </c>
      <c r="G110" s="29">
        <v>1.0999999999999999E-2</v>
      </c>
      <c r="H110" s="29">
        <v>1.2625000000000001E-2</v>
      </c>
      <c r="I110" s="29">
        <v>1.4250000000000001E-2</v>
      </c>
      <c r="J110" s="29">
        <v>1.5875E-2</v>
      </c>
      <c r="K110" s="29">
        <v>1.7500000000000002E-2</v>
      </c>
      <c r="L110" s="29">
        <v>1.9125E-2</v>
      </c>
      <c r="M110" s="29">
        <v>2.0750000000000001E-2</v>
      </c>
      <c r="N110" s="29">
        <v>2.2374999999999999E-2</v>
      </c>
      <c r="O110" s="29">
        <v>2.4E-2</v>
      </c>
      <c r="P110" s="29">
        <v>2.5624999999999998E-2</v>
      </c>
      <c r="Q110" s="29">
        <v>2.725E-2</v>
      </c>
      <c r="R110" s="29">
        <v>2.8875000000000001E-2</v>
      </c>
      <c r="S110" s="29">
        <v>3.0499999999999999E-2</v>
      </c>
      <c r="T110" s="29">
        <v>3.2125000000000001E-2</v>
      </c>
      <c r="U110" s="29">
        <v>3.3750000000000002E-2</v>
      </c>
      <c r="V110" s="29">
        <v>3.5374999999999997E-2</v>
      </c>
      <c r="W110" s="29">
        <v>3.6999999999999998E-2</v>
      </c>
      <c r="X110" s="29">
        <v>3.8625E-2</v>
      </c>
      <c r="Y110" s="29">
        <v>4.0250000000000001E-2</v>
      </c>
      <c r="Z110" s="29">
        <v>4.1875000000000002E-2</v>
      </c>
      <c r="AA110" s="29">
        <v>4.3499999999999997E-2</v>
      </c>
      <c r="AB110" s="29">
        <v>4.5124999999999998E-2</v>
      </c>
      <c r="AC110" s="29">
        <v>4.675E-2</v>
      </c>
      <c r="AD110" s="29">
        <v>4.8375000000000001E-2</v>
      </c>
      <c r="AE110" s="29">
        <v>0.05</v>
      </c>
      <c r="AF110" s="26"/>
      <c r="AG110" s="26"/>
      <c r="AH110" s="26"/>
      <c r="AI110" s="26"/>
      <c r="AJ110" s="26"/>
      <c r="AK110" s="26"/>
      <c r="AL110" s="26"/>
      <c r="AM110" s="26"/>
      <c r="AN110" s="26"/>
      <c r="AO110" s="26"/>
      <c r="AP110" s="26"/>
      <c r="AQ110" s="26"/>
      <c r="AR110" s="26"/>
      <c r="AS110" s="26"/>
      <c r="AT110" s="26"/>
      <c r="AU110" s="26"/>
      <c r="AV110" s="26"/>
      <c r="AW110" s="26"/>
      <c r="AX110" s="26"/>
      <c r="AY110" s="26"/>
    </row>
    <row r="111" spans="1:51" ht="15.75" thickBot="1">
      <c r="A111" s="94"/>
      <c r="B111" s="22" t="s">
        <v>336</v>
      </c>
      <c r="C111" s="31">
        <v>8.7500000000000002E-4</v>
      </c>
      <c r="D111" s="31">
        <v>8.4374999999999999E-4</v>
      </c>
      <c r="E111" s="31">
        <v>8.1249999999999996E-4</v>
      </c>
      <c r="F111" s="31">
        <v>7.8125000000000004E-4</v>
      </c>
      <c r="G111" s="31">
        <v>7.5000000000000002E-4</v>
      </c>
      <c r="H111" s="31">
        <v>7.1874999999999999E-4</v>
      </c>
      <c r="I111" s="31">
        <v>6.8749999999999996E-4</v>
      </c>
      <c r="J111" s="31">
        <v>6.5625000000000004E-4</v>
      </c>
      <c r="K111" s="31">
        <v>6.2500000000000001E-4</v>
      </c>
      <c r="L111" s="31">
        <v>5.9374999999999999E-4</v>
      </c>
      <c r="M111" s="31">
        <v>5.6249999999999996E-4</v>
      </c>
      <c r="N111" s="31">
        <v>5.3125000000000004E-4</v>
      </c>
      <c r="O111" s="31">
        <v>5.0000000000000001E-4</v>
      </c>
      <c r="P111" s="31">
        <v>4.6874999999999998E-4</v>
      </c>
      <c r="Q111" s="31">
        <v>4.3750000000000001E-4</v>
      </c>
      <c r="R111" s="31">
        <v>4.0624999999999998E-4</v>
      </c>
      <c r="S111" s="31">
        <v>3.7500000000000001E-4</v>
      </c>
      <c r="T111" s="31">
        <v>3.4374999999999998E-4</v>
      </c>
      <c r="U111" s="31">
        <v>3.1250000000000001E-4</v>
      </c>
      <c r="V111" s="31">
        <v>2.8124999999999998E-4</v>
      </c>
      <c r="W111" s="31">
        <v>2.5000000000000001E-4</v>
      </c>
      <c r="X111" s="31">
        <v>2.1875E-4</v>
      </c>
      <c r="Y111" s="31">
        <v>1.875E-4</v>
      </c>
      <c r="Z111" s="31">
        <v>1.5625E-4</v>
      </c>
      <c r="AA111" s="31">
        <v>1.25E-4</v>
      </c>
      <c r="AB111" s="31">
        <v>9.3750000000000002E-5</v>
      </c>
      <c r="AC111" s="31">
        <v>6.2500000000000001E-5</v>
      </c>
      <c r="AD111" s="31">
        <v>3.1250000000000001E-5</v>
      </c>
      <c r="AE111" s="31">
        <v>0</v>
      </c>
      <c r="AF111" s="26"/>
      <c r="AG111" s="26"/>
      <c r="AH111" s="26"/>
      <c r="AI111" s="26"/>
      <c r="AJ111" s="26"/>
      <c r="AK111" s="26"/>
      <c r="AL111" s="26"/>
      <c r="AM111" s="26"/>
      <c r="AN111" s="26"/>
      <c r="AO111" s="26"/>
      <c r="AP111" s="26"/>
      <c r="AQ111" s="26"/>
      <c r="AR111" s="26"/>
      <c r="AS111" s="26"/>
      <c r="AT111" s="26"/>
      <c r="AU111" s="26"/>
      <c r="AV111" s="26"/>
      <c r="AW111" s="26"/>
      <c r="AX111" s="26"/>
      <c r="AY111" s="26"/>
    </row>
    <row r="112" spans="1:51" ht="15.75" thickBot="1">
      <c r="A112" s="94"/>
      <c r="B112" s="22" t="s">
        <v>337</v>
      </c>
      <c r="C112" s="29">
        <v>0.97328130000000002</v>
      </c>
      <c r="D112" s="29">
        <v>0.96660159999999995</v>
      </c>
      <c r="E112" s="29">
        <v>0.95992189999999999</v>
      </c>
      <c r="F112" s="29">
        <v>0.95324220000000004</v>
      </c>
      <c r="G112" s="29">
        <v>0.94656249999999997</v>
      </c>
      <c r="H112" s="29">
        <v>0.93988280000000002</v>
      </c>
      <c r="I112" s="29">
        <v>0.93320309999999995</v>
      </c>
      <c r="J112" s="29">
        <v>0.9265234</v>
      </c>
      <c r="K112" s="29">
        <v>0.91984370000000004</v>
      </c>
      <c r="L112" s="29">
        <v>0.91316410000000003</v>
      </c>
      <c r="M112" s="29">
        <v>0.90648439999999997</v>
      </c>
      <c r="N112" s="29">
        <v>0.89980470000000001</v>
      </c>
      <c r="O112" s="29">
        <v>0.89312499999999995</v>
      </c>
      <c r="P112" s="29">
        <v>0.88644529999999999</v>
      </c>
      <c r="Q112" s="29">
        <v>0.87976560000000004</v>
      </c>
      <c r="R112" s="29">
        <v>0.87308589999999997</v>
      </c>
      <c r="S112" s="29">
        <v>0.86640629999999996</v>
      </c>
      <c r="T112" s="29">
        <v>0.85972649999999995</v>
      </c>
      <c r="U112" s="29">
        <v>0.85304690000000005</v>
      </c>
      <c r="V112" s="29">
        <v>0.84636719999999999</v>
      </c>
      <c r="W112" s="29">
        <v>0.83968750000000003</v>
      </c>
      <c r="X112" s="29">
        <v>0.83300779999999996</v>
      </c>
      <c r="Y112" s="29">
        <v>0.82632810000000001</v>
      </c>
      <c r="Z112" s="29">
        <v>0.81964840000000005</v>
      </c>
      <c r="AA112" s="29">
        <v>0.81296869999999999</v>
      </c>
      <c r="AB112" s="29">
        <v>0.80628909999999998</v>
      </c>
      <c r="AC112" s="29">
        <v>0.79960940000000003</v>
      </c>
      <c r="AD112" s="29">
        <v>0.79292969999999996</v>
      </c>
      <c r="AE112" s="29">
        <v>0.78625</v>
      </c>
      <c r="AF112" s="26"/>
      <c r="AG112" s="26"/>
      <c r="AH112" s="26"/>
      <c r="AI112" s="26"/>
      <c r="AJ112" s="26"/>
      <c r="AK112" s="26"/>
      <c r="AL112" s="26"/>
      <c r="AM112" s="26"/>
      <c r="AN112" s="26"/>
      <c r="AO112" s="26"/>
      <c r="AP112" s="26"/>
      <c r="AQ112" s="26"/>
      <c r="AR112" s="26"/>
      <c r="AS112" s="26"/>
      <c r="AT112" s="26"/>
      <c r="AU112" s="26"/>
      <c r="AV112" s="26"/>
      <c r="AW112" s="26"/>
      <c r="AX112" s="26"/>
      <c r="AY112" s="26"/>
    </row>
    <row r="113" spans="1:51" ht="15.75" thickBot="1">
      <c r="A113" s="94"/>
      <c r="B113" s="22" t="s">
        <v>338</v>
      </c>
      <c r="C113" s="31">
        <v>1.8218749999999999E-2</v>
      </c>
      <c r="D113" s="31">
        <v>2.2523439999999999E-2</v>
      </c>
      <c r="E113" s="31">
        <v>2.6828129999999999E-2</v>
      </c>
      <c r="F113" s="31">
        <v>3.113281E-2</v>
      </c>
      <c r="G113" s="31">
        <v>3.5437499999999997E-2</v>
      </c>
      <c r="H113" s="31">
        <v>3.9742189999999997E-2</v>
      </c>
      <c r="I113" s="31">
        <v>4.4046879999999997E-2</v>
      </c>
      <c r="J113" s="31">
        <v>4.8351560000000002E-2</v>
      </c>
      <c r="K113" s="31">
        <v>5.2656250000000002E-2</v>
      </c>
      <c r="L113" s="31">
        <v>5.6960940000000002E-2</v>
      </c>
      <c r="M113" s="31">
        <v>6.1265630000000001E-2</v>
      </c>
      <c r="N113" s="31">
        <v>6.5570310000000007E-2</v>
      </c>
      <c r="O113" s="31">
        <v>6.9875000000000007E-2</v>
      </c>
      <c r="P113" s="31">
        <v>7.4179690000000006E-2</v>
      </c>
      <c r="Q113" s="31">
        <v>7.8484369999999998E-2</v>
      </c>
      <c r="R113" s="31">
        <v>8.2789059999999998E-2</v>
      </c>
      <c r="S113" s="31">
        <v>8.7093749999999998E-2</v>
      </c>
      <c r="T113" s="31">
        <v>9.1398439999999997E-2</v>
      </c>
      <c r="U113" s="31">
        <v>9.5703129999999997E-2</v>
      </c>
      <c r="V113" s="31">
        <v>0.10000779999999999</v>
      </c>
      <c r="W113" s="31">
        <v>0.1043125</v>
      </c>
      <c r="X113" s="31">
        <v>0.1086172</v>
      </c>
      <c r="Y113" s="31">
        <v>0.11292190000000001</v>
      </c>
      <c r="Z113" s="31">
        <v>0.1172266</v>
      </c>
      <c r="AA113" s="31">
        <v>0.12153120000000001</v>
      </c>
      <c r="AB113" s="31">
        <v>0.1258359</v>
      </c>
      <c r="AC113" s="31">
        <v>0.1301406</v>
      </c>
      <c r="AD113" s="31">
        <v>0.13444529999999999</v>
      </c>
      <c r="AE113" s="31">
        <v>0.13875000000000001</v>
      </c>
      <c r="AF113" s="26"/>
      <c r="AG113" s="26"/>
      <c r="AH113" s="26"/>
      <c r="AI113" s="26"/>
      <c r="AJ113" s="26"/>
      <c r="AK113" s="26"/>
      <c r="AL113" s="26"/>
      <c r="AM113" s="26"/>
      <c r="AN113" s="26"/>
      <c r="AO113" s="26"/>
      <c r="AP113" s="26"/>
      <c r="AQ113" s="26"/>
      <c r="AR113" s="26"/>
      <c r="AS113" s="26"/>
      <c r="AT113" s="26"/>
      <c r="AU113" s="26"/>
      <c r="AV113" s="26"/>
      <c r="AW113" s="26"/>
      <c r="AX113" s="26"/>
      <c r="AY113" s="26"/>
    </row>
    <row r="114" spans="1:51" ht="15.75" thickBot="1">
      <c r="A114" s="94"/>
      <c r="B114" s="22" t="s">
        <v>339</v>
      </c>
      <c r="C114" s="29">
        <v>7.6249999999999998E-3</v>
      </c>
      <c r="D114" s="29">
        <v>1.003125E-2</v>
      </c>
      <c r="E114" s="29">
        <v>1.2437500000000001E-2</v>
      </c>
      <c r="F114" s="29">
        <v>1.4843749999999999E-2</v>
      </c>
      <c r="G114" s="29">
        <v>1.7250000000000001E-2</v>
      </c>
      <c r="H114" s="29">
        <v>1.965625E-2</v>
      </c>
      <c r="I114" s="29">
        <v>2.2062499999999999E-2</v>
      </c>
      <c r="J114" s="29">
        <v>2.4468750000000001E-2</v>
      </c>
      <c r="K114" s="29">
        <v>2.6875E-2</v>
      </c>
      <c r="L114" s="29">
        <v>2.9281250000000002E-2</v>
      </c>
      <c r="M114" s="29">
        <v>3.16875E-2</v>
      </c>
      <c r="N114" s="29">
        <v>3.4093749999999999E-2</v>
      </c>
      <c r="O114" s="29">
        <v>3.6499999999999998E-2</v>
      </c>
      <c r="P114" s="29">
        <v>3.8906250000000003E-2</v>
      </c>
      <c r="Q114" s="29">
        <v>4.1312500000000002E-2</v>
      </c>
      <c r="R114" s="29">
        <v>4.3718750000000001E-2</v>
      </c>
      <c r="S114" s="29">
        <v>4.6124999999999999E-2</v>
      </c>
      <c r="T114" s="29">
        <v>4.8531249999999998E-2</v>
      </c>
      <c r="U114" s="29">
        <v>5.0937499999999997E-2</v>
      </c>
      <c r="V114" s="29">
        <v>5.3343750000000002E-2</v>
      </c>
      <c r="W114" s="29">
        <v>5.5750000000000001E-2</v>
      </c>
      <c r="X114" s="29">
        <v>5.815625E-2</v>
      </c>
      <c r="Y114" s="29">
        <v>6.0562499999999998E-2</v>
      </c>
      <c r="Z114" s="29">
        <v>6.2968750000000004E-2</v>
      </c>
      <c r="AA114" s="29">
        <v>6.5375000000000003E-2</v>
      </c>
      <c r="AB114" s="29">
        <v>6.7781250000000001E-2</v>
      </c>
      <c r="AC114" s="29">
        <v>7.01875E-2</v>
      </c>
      <c r="AD114" s="29">
        <v>7.2593749999999999E-2</v>
      </c>
      <c r="AE114" s="29">
        <v>7.4999999999999997E-2</v>
      </c>
      <c r="AF114" s="26"/>
      <c r="AG114" s="26"/>
      <c r="AH114" s="26"/>
      <c r="AI114" s="26"/>
      <c r="AJ114" s="26"/>
      <c r="AK114" s="26"/>
      <c r="AL114" s="26"/>
      <c r="AM114" s="26"/>
      <c r="AN114" s="26"/>
      <c r="AO114" s="26"/>
      <c r="AP114" s="26"/>
      <c r="AQ114" s="26"/>
      <c r="AR114" s="26"/>
      <c r="AS114" s="26"/>
      <c r="AT114" s="26"/>
      <c r="AU114" s="26"/>
      <c r="AV114" s="26"/>
      <c r="AW114" s="26"/>
      <c r="AX114" s="26"/>
      <c r="AY114" s="26"/>
    </row>
    <row r="115" spans="1:51" ht="15.75" thickBot="1">
      <c r="A115" s="94"/>
      <c r="B115" s="22" t="s">
        <v>340</v>
      </c>
      <c r="C115" s="31">
        <v>8.7500000000000002E-4</v>
      </c>
      <c r="D115" s="31">
        <v>8.4374999999999999E-4</v>
      </c>
      <c r="E115" s="31">
        <v>8.1249999999999996E-4</v>
      </c>
      <c r="F115" s="31">
        <v>7.8125000000000004E-4</v>
      </c>
      <c r="G115" s="31">
        <v>7.5000000000000002E-4</v>
      </c>
      <c r="H115" s="31">
        <v>7.1874999999999999E-4</v>
      </c>
      <c r="I115" s="31">
        <v>6.8749999999999996E-4</v>
      </c>
      <c r="J115" s="31">
        <v>6.5625000000000004E-4</v>
      </c>
      <c r="K115" s="31">
        <v>6.2500000000000001E-4</v>
      </c>
      <c r="L115" s="31">
        <v>5.9374999999999999E-4</v>
      </c>
      <c r="M115" s="31">
        <v>5.6249999999999996E-4</v>
      </c>
      <c r="N115" s="31">
        <v>5.3125000000000004E-4</v>
      </c>
      <c r="O115" s="31">
        <v>5.0000000000000001E-4</v>
      </c>
      <c r="P115" s="31">
        <v>4.6874999999999998E-4</v>
      </c>
      <c r="Q115" s="31">
        <v>4.3750000000000001E-4</v>
      </c>
      <c r="R115" s="31">
        <v>4.0624999999999998E-4</v>
      </c>
      <c r="S115" s="31">
        <v>3.7500000000000001E-4</v>
      </c>
      <c r="T115" s="31">
        <v>3.4374999999999998E-4</v>
      </c>
      <c r="U115" s="31">
        <v>3.1250000000000001E-4</v>
      </c>
      <c r="V115" s="31">
        <v>2.8124999999999998E-4</v>
      </c>
      <c r="W115" s="31">
        <v>2.5000000000000001E-4</v>
      </c>
      <c r="X115" s="31">
        <v>2.1875E-4</v>
      </c>
      <c r="Y115" s="31">
        <v>1.875E-4</v>
      </c>
      <c r="Z115" s="31">
        <v>1.5625E-4</v>
      </c>
      <c r="AA115" s="31">
        <v>1.25E-4</v>
      </c>
      <c r="AB115" s="31">
        <v>9.3750000000000002E-5</v>
      </c>
      <c r="AC115" s="31">
        <v>6.2500000000000001E-5</v>
      </c>
      <c r="AD115" s="31">
        <v>3.1250000000000001E-5</v>
      </c>
      <c r="AE115" s="31">
        <v>0</v>
      </c>
      <c r="AF115" s="26"/>
      <c r="AG115" s="26"/>
      <c r="AH115" s="26"/>
      <c r="AI115" s="26"/>
      <c r="AJ115" s="26"/>
      <c r="AK115" s="26"/>
      <c r="AL115" s="26"/>
      <c r="AM115" s="26"/>
      <c r="AN115" s="26"/>
      <c r="AO115" s="26"/>
      <c r="AP115" s="26"/>
      <c r="AQ115" s="26"/>
      <c r="AR115" s="26"/>
      <c r="AS115" s="26"/>
      <c r="AT115" s="26"/>
      <c r="AU115" s="26"/>
      <c r="AV115" s="26"/>
      <c r="AW115" s="26"/>
      <c r="AX115" s="26"/>
      <c r="AY115" s="26"/>
    </row>
    <row r="116" spans="1:51" ht="15.75" thickBot="1">
      <c r="A116" s="94"/>
      <c r="B116" s="22" t="s">
        <v>341</v>
      </c>
      <c r="C116" s="29">
        <v>0.97328130000000002</v>
      </c>
      <c r="D116" s="29">
        <v>0.96660159999999995</v>
      </c>
      <c r="E116" s="29">
        <v>0.95992189999999999</v>
      </c>
      <c r="F116" s="29">
        <v>0.95324220000000004</v>
      </c>
      <c r="G116" s="29">
        <v>0.94656249999999997</v>
      </c>
      <c r="H116" s="29">
        <v>0.93988280000000002</v>
      </c>
      <c r="I116" s="29">
        <v>0.93320309999999995</v>
      </c>
      <c r="J116" s="29">
        <v>0.9265234</v>
      </c>
      <c r="K116" s="29">
        <v>0.91984370000000004</v>
      </c>
      <c r="L116" s="29">
        <v>0.91316410000000003</v>
      </c>
      <c r="M116" s="29">
        <v>0.90648439999999997</v>
      </c>
      <c r="N116" s="29">
        <v>0.89980470000000001</v>
      </c>
      <c r="O116" s="29">
        <v>0.89312499999999995</v>
      </c>
      <c r="P116" s="29">
        <v>0.88644529999999999</v>
      </c>
      <c r="Q116" s="29">
        <v>0.87976560000000004</v>
      </c>
      <c r="R116" s="29">
        <v>0.87308589999999997</v>
      </c>
      <c r="S116" s="29">
        <v>0.86640629999999996</v>
      </c>
      <c r="T116" s="29">
        <v>0.85972649999999995</v>
      </c>
      <c r="U116" s="29">
        <v>0.85304690000000005</v>
      </c>
      <c r="V116" s="29">
        <v>0.84636719999999999</v>
      </c>
      <c r="W116" s="29">
        <v>0.83968750000000003</v>
      </c>
      <c r="X116" s="29">
        <v>0.83300779999999996</v>
      </c>
      <c r="Y116" s="29">
        <v>0.82632810000000001</v>
      </c>
      <c r="Z116" s="29">
        <v>0.81964840000000005</v>
      </c>
      <c r="AA116" s="29">
        <v>0.81296869999999999</v>
      </c>
      <c r="AB116" s="29">
        <v>0.80628909999999998</v>
      </c>
      <c r="AC116" s="29">
        <v>0.79960940000000003</v>
      </c>
      <c r="AD116" s="29">
        <v>0.79292969999999996</v>
      </c>
      <c r="AE116" s="29">
        <v>0.78625</v>
      </c>
      <c r="AF116" s="26"/>
      <c r="AG116" s="26"/>
      <c r="AH116" s="26"/>
      <c r="AI116" s="26"/>
      <c r="AJ116" s="26"/>
      <c r="AK116" s="26"/>
      <c r="AL116" s="26"/>
      <c r="AM116" s="26"/>
      <c r="AN116" s="26"/>
      <c r="AO116" s="26"/>
      <c r="AP116" s="26"/>
      <c r="AQ116" s="26"/>
      <c r="AR116" s="26"/>
      <c r="AS116" s="26"/>
      <c r="AT116" s="26"/>
      <c r="AU116" s="26"/>
      <c r="AV116" s="26"/>
      <c r="AW116" s="26"/>
      <c r="AX116" s="26"/>
      <c r="AY116" s="26"/>
    </row>
    <row r="117" spans="1:51" ht="15.75" thickBot="1">
      <c r="A117" s="94"/>
      <c r="B117" s="22" t="s">
        <v>342</v>
      </c>
      <c r="C117" s="31">
        <v>1.8218749999999999E-2</v>
      </c>
      <c r="D117" s="31">
        <v>2.2523439999999999E-2</v>
      </c>
      <c r="E117" s="31">
        <v>2.6828129999999999E-2</v>
      </c>
      <c r="F117" s="31">
        <v>3.113281E-2</v>
      </c>
      <c r="G117" s="31">
        <v>3.5437499999999997E-2</v>
      </c>
      <c r="H117" s="31">
        <v>3.9742189999999997E-2</v>
      </c>
      <c r="I117" s="31">
        <v>4.4046879999999997E-2</v>
      </c>
      <c r="J117" s="31">
        <v>4.8351560000000002E-2</v>
      </c>
      <c r="K117" s="31">
        <v>5.2656250000000002E-2</v>
      </c>
      <c r="L117" s="31">
        <v>5.6960940000000002E-2</v>
      </c>
      <c r="M117" s="31">
        <v>6.1265630000000001E-2</v>
      </c>
      <c r="N117" s="31">
        <v>6.5570310000000007E-2</v>
      </c>
      <c r="O117" s="31">
        <v>6.9875000000000007E-2</v>
      </c>
      <c r="P117" s="31">
        <v>7.4179690000000006E-2</v>
      </c>
      <c r="Q117" s="31">
        <v>7.8484369999999998E-2</v>
      </c>
      <c r="R117" s="31">
        <v>8.2789059999999998E-2</v>
      </c>
      <c r="S117" s="31">
        <v>8.7093749999999998E-2</v>
      </c>
      <c r="T117" s="31">
        <v>9.1398439999999997E-2</v>
      </c>
      <c r="U117" s="31">
        <v>9.5703129999999997E-2</v>
      </c>
      <c r="V117" s="31">
        <v>0.10000779999999999</v>
      </c>
      <c r="W117" s="31">
        <v>0.1043125</v>
      </c>
      <c r="X117" s="31">
        <v>0.1086172</v>
      </c>
      <c r="Y117" s="31">
        <v>0.11292190000000001</v>
      </c>
      <c r="Z117" s="31">
        <v>0.1172266</v>
      </c>
      <c r="AA117" s="31">
        <v>0.12153120000000001</v>
      </c>
      <c r="AB117" s="31">
        <v>0.1258359</v>
      </c>
      <c r="AC117" s="31">
        <v>0.1301406</v>
      </c>
      <c r="AD117" s="31">
        <v>0.13444529999999999</v>
      </c>
      <c r="AE117" s="31">
        <v>0.13875000000000001</v>
      </c>
      <c r="AF117" s="26"/>
      <c r="AG117" s="26"/>
      <c r="AH117" s="26"/>
      <c r="AI117" s="26"/>
      <c r="AJ117" s="26"/>
      <c r="AK117" s="26"/>
      <c r="AL117" s="26"/>
      <c r="AM117" s="26"/>
      <c r="AN117" s="26"/>
      <c r="AO117" s="26"/>
      <c r="AP117" s="26"/>
      <c r="AQ117" s="26"/>
      <c r="AR117" s="26"/>
      <c r="AS117" s="26"/>
      <c r="AT117" s="26"/>
      <c r="AU117" s="26"/>
      <c r="AV117" s="26"/>
      <c r="AW117" s="26"/>
      <c r="AX117" s="26"/>
      <c r="AY117" s="26"/>
    </row>
    <row r="118" spans="1:51" ht="15.75" thickBot="1">
      <c r="A118" s="94"/>
      <c r="B118" s="22" t="s">
        <v>343</v>
      </c>
      <c r="C118" s="29">
        <v>7.6249999999999998E-3</v>
      </c>
      <c r="D118" s="29">
        <v>1.003125E-2</v>
      </c>
      <c r="E118" s="29">
        <v>1.2437500000000001E-2</v>
      </c>
      <c r="F118" s="29">
        <v>1.4843749999999999E-2</v>
      </c>
      <c r="G118" s="29">
        <v>1.7250000000000001E-2</v>
      </c>
      <c r="H118" s="29">
        <v>1.965625E-2</v>
      </c>
      <c r="I118" s="29">
        <v>2.2062499999999999E-2</v>
      </c>
      <c r="J118" s="29">
        <v>2.4468750000000001E-2</v>
      </c>
      <c r="K118" s="29">
        <v>2.6875E-2</v>
      </c>
      <c r="L118" s="29">
        <v>2.9281250000000002E-2</v>
      </c>
      <c r="M118" s="29">
        <v>3.16875E-2</v>
      </c>
      <c r="N118" s="29">
        <v>3.4093749999999999E-2</v>
      </c>
      <c r="O118" s="29">
        <v>3.6499999999999998E-2</v>
      </c>
      <c r="P118" s="29">
        <v>3.8906250000000003E-2</v>
      </c>
      <c r="Q118" s="29">
        <v>4.1312500000000002E-2</v>
      </c>
      <c r="R118" s="29">
        <v>4.3718750000000001E-2</v>
      </c>
      <c r="S118" s="29">
        <v>4.6124999999999999E-2</v>
      </c>
      <c r="T118" s="29">
        <v>4.8531249999999998E-2</v>
      </c>
      <c r="U118" s="29">
        <v>5.0937499999999997E-2</v>
      </c>
      <c r="V118" s="29">
        <v>5.3343750000000002E-2</v>
      </c>
      <c r="W118" s="29">
        <v>5.5750000000000001E-2</v>
      </c>
      <c r="X118" s="29">
        <v>5.815625E-2</v>
      </c>
      <c r="Y118" s="29">
        <v>6.0562499999999998E-2</v>
      </c>
      <c r="Z118" s="29">
        <v>6.2968750000000004E-2</v>
      </c>
      <c r="AA118" s="29">
        <v>6.5375000000000003E-2</v>
      </c>
      <c r="AB118" s="29">
        <v>6.7781250000000001E-2</v>
      </c>
      <c r="AC118" s="29">
        <v>7.01875E-2</v>
      </c>
      <c r="AD118" s="29">
        <v>7.2593749999999999E-2</v>
      </c>
      <c r="AE118" s="29">
        <v>7.4999999999999997E-2</v>
      </c>
      <c r="AF118" s="26"/>
      <c r="AG118" s="26"/>
      <c r="AH118" s="26"/>
      <c r="AI118" s="26"/>
      <c r="AJ118" s="26"/>
      <c r="AK118" s="26"/>
      <c r="AL118" s="26"/>
      <c r="AM118" s="26"/>
      <c r="AN118" s="26"/>
      <c r="AO118" s="26"/>
      <c r="AP118" s="26"/>
      <c r="AQ118" s="26"/>
      <c r="AR118" s="26"/>
      <c r="AS118" s="26"/>
      <c r="AT118" s="26"/>
      <c r="AU118" s="26"/>
      <c r="AV118" s="26"/>
      <c r="AW118" s="26"/>
      <c r="AX118" s="26"/>
      <c r="AY118" s="26"/>
    </row>
    <row r="119" spans="1:51" ht="15.75" thickBot="1">
      <c r="A119" s="94"/>
      <c r="B119" s="22" t="s">
        <v>344</v>
      </c>
      <c r="C119" s="31">
        <v>8.7500000000000002E-4</v>
      </c>
      <c r="D119" s="31">
        <v>8.4374999999999999E-4</v>
      </c>
      <c r="E119" s="31">
        <v>8.1249999999999996E-4</v>
      </c>
      <c r="F119" s="31">
        <v>7.8125000000000004E-4</v>
      </c>
      <c r="G119" s="31">
        <v>7.5000000000000002E-4</v>
      </c>
      <c r="H119" s="31">
        <v>7.1874999999999999E-4</v>
      </c>
      <c r="I119" s="31">
        <v>6.8749999999999996E-4</v>
      </c>
      <c r="J119" s="31">
        <v>6.5625000000000004E-4</v>
      </c>
      <c r="K119" s="31">
        <v>6.2500000000000001E-4</v>
      </c>
      <c r="L119" s="31">
        <v>5.9374999999999999E-4</v>
      </c>
      <c r="M119" s="31">
        <v>5.6249999999999996E-4</v>
      </c>
      <c r="N119" s="31">
        <v>5.3125000000000004E-4</v>
      </c>
      <c r="O119" s="31">
        <v>5.0000000000000001E-4</v>
      </c>
      <c r="P119" s="31">
        <v>4.6874999999999998E-4</v>
      </c>
      <c r="Q119" s="31">
        <v>4.3750000000000001E-4</v>
      </c>
      <c r="R119" s="31">
        <v>4.0624999999999998E-4</v>
      </c>
      <c r="S119" s="31">
        <v>3.7500000000000001E-4</v>
      </c>
      <c r="T119" s="31">
        <v>3.4374999999999998E-4</v>
      </c>
      <c r="U119" s="31">
        <v>3.1250000000000001E-4</v>
      </c>
      <c r="V119" s="31">
        <v>2.8124999999999998E-4</v>
      </c>
      <c r="W119" s="31">
        <v>2.5000000000000001E-4</v>
      </c>
      <c r="X119" s="31">
        <v>2.1875E-4</v>
      </c>
      <c r="Y119" s="31">
        <v>1.875E-4</v>
      </c>
      <c r="Z119" s="31">
        <v>1.5625E-4</v>
      </c>
      <c r="AA119" s="31">
        <v>1.25E-4</v>
      </c>
      <c r="AB119" s="31">
        <v>9.3750000000000002E-5</v>
      </c>
      <c r="AC119" s="31">
        <v>6.2500000000000001E-5</v>
      </c>
      <c r="AD119" s="31">
        <v>3.1250000000000001E-5</v>
      </c>
      <c r="AE119" s="31">
        <v>0</v>
      </c>
      <c r="AF119" s="26"/>
      <c r="AG119" s="26"/>
      <c r="AH119" s="26"/>
      <c r="AI119" s="26"/>
      <c r="AJ119" s="26"/>
      <c r="AK119" s="26"/>
      <c r="AL119" s="26"/>
      <c r="AM119" s="26"/>
      <c r="AN119" s="26"/>
      <c r="AO119" s="26"/>
      <c r="AP119" s="26"/>
      <c r="AQ119" s="26"/>
      <c r="AR119" s="26"/>
      <c r="AS119" s="26"/>
      <c r="AT119" s="26"/>
      <c r="AU119" s="26"/>
      <c r="AV119" s="26"/>
      <c r="AW119" s="26"/>
      <c r="AX119" s="26"/>
      <c r="AY119" s="26"/>
    </row>
    <row r="120" spans="1:51" ht="15.75" thickBot="1">
      <c r="A120" s="94"/>
      <c r="B120" s="22" t="s">
        <v>345</v>
      </c>
      <c r="C120" s="29">
        <v>0.97328130000000002</v>
      </c>
      <c r="D120" s="29">
        <v>0.96660159999999995</v>
      </c>
      <c r="E120" s="29">
        <v>0.95992189999999999</v>
      </c>
      <c r="F120" s="29">
        <v>0.95324220000000004</v>
      </c>
      <c r="G120" s="29">
        <v>0.94656249999999997</v>
      </c>
      <c r="H120" s="29">
        <v>0.93988280000000002</v>
      </c>
      <c r="I120" s="29">
        <v>0.93320309999999995</v>
      </c>
      <c r="J120" s="29">
        <v>0.9265234</v>
      </c>
      <c r="K120" s="29">
        <v>0.91984370000000004</v>
      </c>
      <c r="L120" s="29">
        <v>0.91316410000000003</v>
      </c>
      <c r="M120" s="29">
        <v>0.90648439999999997</v>
      </c>
      <c r="N120" s="29">
        <v>0.89980470000000001</v>
      </c>
      <c r="O120" s="29">
        <v>0.89312499999999995</v>
      </c>
      <c r="P120" s="29">
        <v>0.88644529999999999</v>
      </c>
      <c r="Q120" s="29">
        <v>0.87976560000000004</v>
      </c>
      <c r="R120" s="29">
        <v>0.87308589999999997</v>
      </c>
      <c r="S120" s="29">
        <v>0.86640629999999996</v>
      </c>
      <c r="T120" s="29">
        <v>0.85972649999999995</v>
      </c>
      <c r="U120" s="29">
        <v>0.85304690000000005</v>
      </c>
      <c r="V120" s="29">
        <v>0.84636719999999999</v>
      </c>
      <c r="W120" s="29">
        <v>0.83968750000000003</v>
      </c>
      <c r="X120" s="29">
        <v>0.83300779999999996</v>
      </c>
      <c r="Y120" s="29">
        <v>0.82632810000000001</v>
      </c>
      <c r="Z120" s="29">
        <v>0.81964840000000005</v>
      </c>
      <c r="AA120" s="29">
        <v>0.81296869999999999</v>
      </c>
      <c r="AB120" s="29">
        <v>0.80628909999999998</v>
      </c>
      <c r="AC120" s="29">
        <v>0.79960940000000003</v>
      </c>
      <c r="AD120" s="29">
        <v>0.79292969999999996</v>
      </c>
      <c r="AE120" s="29">
        <v>0.78625</v>
      </c>
      <c r="AF120" s="26"/>
      <c r="AG120" s="26"/>
      <c r="AH120" s="26"/>
      <c r="AI120" s="26"/>
      <c r="AJ120" s="26"/>
      <c r="AK120" s="26"/>
      <c r="AL120" s="26"/>
      <c r="AM120" s="26"/>
      <c r="AN120" s="26"/>
      <c r="AO120" s="26"/>
      <c r="AP120" s="26"/>
      <c r="AQ120" s="26"/>
      <c r="AR120" s="26"/>
      <c r="AS120" s="26"/>
      <c r="AT120" s="26"/>
      <c r="AU120" s="26"/>
      <c r="AV120" s="26"/>
      <c r="AW120" s="26"/>
      <c r="AX120" s="26"/>
      <c r="AY120" s="26"/>
    </row>
    <row r="121" spans="1:51" ht="15.75" thickBot="1">
      <c r="A121" s="94"/>
      <c r="B121" s="22" t="s">
        <v>346</v>
      </c>
      <c r="C121" s="31">
        <v>1.8218749999999999E-2</v>
      </c>
      <c r="D121" s="31">
        <v>2.2523439999999999E-2</v>
      </c>
      <c r="E121" s="31">
        <v>2.6828129999999999E-2</v>
      </c>
      <c r="F121" s="31">
        <v>3.113281E-2</v>
      </c>
      <c r="G121" s="31">
        <v>3.5437499999999997E-2</v>
      </c>
      <c r="H121" s="31">
        <v>3.9742189999999997E-2</v>
      </c>
      <c r="I121" s="31">
        <v>4.4046879999999997E-2</v>
      </c>
      <c r="J121" s="31">
        <v>4.8351560000000002E-2</v>
      </c>
      <c r="K121" s="31">
        <v>5.2656250000000002E-2</v>
      </c>
      <c r="L121" s="31">
        <v>5.6960940000000002E-2</v>
      </c>
      <c r="M121" s="31">
        <v>6.1265630000000001E-2</v>
      </c>
      <c r="N121" s="31">
        <v>6.5570310000000007E-2</v>
      </c>
      <c r="O121" s="31">
        <v>6.9875000000000007E-2</v>
      </c>
      <c r="P121" s="31">
        <v>7.4179690000000006E-2</v>
      </c>
      <c r="Q121" s="31">
        <v>7.8484369999999998E-2</v>
      </c>
      <c r="R121" s="31">
        <v>8.2789059999999998E-2</v>
      </c>
      <c r="S121" s="31">
        <v>8.7093749999999998E-2</v>
      </c>
      <c r="T121" s="31">
        <v>9.1398439999999997E-2</v>
      </c>
      <c r="U121" s="31">
        <v>9.5703129999999997E-2</v>
      </c>
      <c r="V121" s="31">
        <v>0.10000779999999999</v>
      </c>
      <c r="W121" s="31">
        <v>0.1043125</v>
      </c>
      <c r="X121" s="31">
        <v>0.1086172</v>
      </c>
      <c r="Y121" s="31">
        <v>0.11292190000000001</v>
      </c>
      <c r="Z121" s="31">
        <v>0.1172266</v>
      </c>
      <c r="AA121" s="31">
        <v>0.12153120000000001</v>
      </c>
      <c r="AB121" s="31">
        <v>0.1258359</v>
      </c>
      <c r="AC121" s="31">
        <v>0.1301406</v>
      </c>
      <c r="AD121" s="31">
        <v>0.13444529999999999</v>
      </c>
      <c r="AE121" s="31">
        <v>0.13875000000000001</v>
      </c>
      <c r="AF121" s="26"/>
      <c r="AG121" s="26"/>
      <c r="AH121" s="26"/>
      <c r="AI121" s="26"/>
      <c r="AJ121" s="26"/>
      <c r="AK121" s="26"/>
      <c r="AL121" s="26"/>
      <c r="AM121" s="26"/>
      <c r="AN121" s="26"/>
      <c r="AO121" s="26"/>
      <c r="AP121" s="26"/>
      <c r="AQ121" s="26"/>
      <c r="AR121" s="26"/>
      <c r="AS121" s="26"/>
      <c r="AT121" s="26"/>
      <c r="AU121" s="26"/>
      <c r="AV121" s="26"/>
      <c r="AW121" s="26"/>
      <c r="AX121" s="26"/>
      <c r="AY121" s="26"/>
    </row>
    <row r="122" spans="1:51" ht="15.75" thickBot="1">
      <c r="A122" s="94"/>
      <c r="B122" s="22" t="s">
        <v>347</v>
      </c>
      <c r="C122" s="29">
        <v>7.6249999999999998E-3</v>
      </c>
      <c r="D122" s="29">
        <v>1.003125E-2</v>
      </c>
      <c r="E122" s="29">
        <v>1.2437500000000001E-2</v>
      </c>
      <c r="F122" s="29">
        <v>1.4843749999999999E-2</v>
      </c>
      <c r="G122" s="29">
        <v>1.7250000000000001E-2</v>
      </c>
      <c r="H122" s="29">
        <v>1.965625E-2</v>
      </c>
      <c r="I122" s="29">
        <v>2.2062499999999999E-2</v>
      </c>
      <c r="J122" s="29">
        <v>2.4468750000000001E-2</v>
      </c>
      <c r="K122" s="29">
        <v>2.6875E-2</v>
      </c>
      <c r="L122" s="29">
        <v>2.9281250000000002E-2</v>
      </c>
      <c r="M122" s="29">
        <v>3.16875E-2</v>
      </c>
      <c r="N122" s="29">
        <v>3.4093749999999999E-2</v>
      </c>
      <c r="O122" s="29">
        <v>3.6499999999999998E-2</v>
      </c>
      <c r="P122" s="29">
        <v>3.8906250000000003E-2</v>
      </c>
      <c r="Q122" s="29">
        <v>4.1312500000000002E-2</v>
      </c>
      <c r="R122" s="29">
        <v>4.3718750000000001E-2</v>
      </c>
      <c r="S122" s="29">
        <v>4.6124999999999999E-2</v>
      </c>
      <c r="T122" s="29">
        <v>4.8531249999999998E-2</v>
      </c>
      <c r="U122" s="29">
        <v>5.0937499999999997E-2</v>
      </c>
      <c r="V122" s="29">
        <v>5.3343750000000002E-2</v>
      </c>
      <c r="W122" s="29">
        <v>5.5750000000000001E-2</v>
      </c>
      <c r="X122" s="29">
        <v>5.815625E-2</v>
      </c>
      <c r="Y122" s="29">
        <v>6.0562499999999998E-2</v>
      </c>
      <c r="Z122" s="29">
        <v>6.2968750000000004E-2</v>
      </c>
      <c r="AA122" s="29">
        <v>6.5375000000000003E-2</v>
      </c>
      <c r="AB122" s="29">
        <v>6.7781250000000001E-2</v>
      </c>
      <c r="AC122" s="29">
        <v>7.01875E-2</v>
      </c>
      <c r="AD122" s="29">
        <v>7.2593749999999999E-2</v>
      </c>
      <c r="AE122" s="29">
        <v>7.4999999999999997E-2</v>
      </c>
      <c r="AF122" s="26"/>
      <c r="AG122" s="26"/>
      <c r="AH122" s="26"/>
      <c r="AI122" s="26"/>
      <c r="AJ122" s="26"/>
      <c r="AK122" s="26"/>
      <c r="AL122" s="26"/>
      <c r="AM122" s="26"/>
      <c r="AN122" s="26"/>
      <c r="AO122" s="26"/>
      <c r="AP122" s="26"/>
      <c r="AQ122" s="26"/>
      <c r="AR122" s="26"/>
      <c r="AS122" s="26"/>
      <c r="AT122" s="26"/>
      <c r="AU122" s="26"/>
      <c r="AV122" s="26"/>
      <c r="AW122" s="26"/>
      <c r="AX122" s="26"/>
      <c r="AY122" s="26"/>
    </row>
    <row r="123" spans="1:51" ht="15.75" thickBot="1">
      <c r="A123" s="94"/>
      <c r="B123" s="22" t="s">
        <v>348</v>
      </c>
      <c r="C123" s="31">
        <v>8.7500000000000002E-4</v>
      </c>
      <c r="D123" s="31">
        <v>8.4374999999999999E-4</v>
      </c>
      <c r="E123" s="31">
        <v>8.1249999999999996E-4</v>
      </c>
      <c r="F123" s="31">
        <v>7.8125000000000004E-4</v>
      </c>
      <c r="G123" s="31">
        <v>7.5000000000000002E-4</v>
      </c>
      <c r="H123" s="31">
        <v>7.1874999999999999E-4</v>
      </c>
      <c r="I123" s="31">
        <v>6.8749999999999996E-4</v>
      </c>
      <c r="J123" s="31">
        <v>6.5625000000000004E-4</v>
      </c>
      <c r="K123" s="31">
        <v>6.2500000000000001E-4</v>
      </c>
      <c r="L123" s="31">
        <v>5.9374999999999999E-4</v>
      </c>
      <c r="M123" s="31">
        <v>5.6249999999999996E-4</v>
      </c>
      <c r="N123" s="31">
        <v>5.3125000000000004E-4</v>
      </c>
      <c r="O123" s="31">
        <v>5.0000000000000001E-4</v>
      </c>
      <c r="P123" s="31">
        <v>4.6874999999999998E-4</v>
      </c>
      <c r="Q123" s="31">
        <v>4.3750000000000001E-4</v>
      </c>
      <c r="R123" s="31">
        <v>4.0624999999999998E-4</v>
      </c>
      <c r="S123" s="31">
        <v>3.7500000000000001E-4</v>
      </c>
      <c r="T123" s="31">
        <v>3.4374999999999998E-4</v>
      </c>
      <c r="U123" s="31">
        <v>3.1250000000000001E-4</v>
      </c>
      <c r="V123" s="31">
        <v>2.8124999999999998E-4</v>
      </c>
      <c r="W123" s="31">
        <v>2.5000000000000001E-4</v>
      </c>
      <c r="X123" s="31">
        <v>2.1875E-4</v>
      </c>
      <c r="Y123" s="31">
        <v>1.875E-4</v>
      </c>
      <c r="Z123" s="31">
        <v>1.5625E-4</v>
      </c>
      <c r="AA123" s="31">
        <v>1.25E-4</v>
      </c>
      <c r="AB123" s="31">
        <v>9.3750000000000002E-5</v>
      </c>
      <c r="AC123" s="31">
        <v>6.2500000000000001E-5</v>
      </c>
      <c r="AD123" s="31">
        <v>3.1250000000000001E-5</v>
      </c>
      <c r="AE123" s="31">
        <v>0</v>
      </c>
      <c r="AF123" s="26"/>
      <c r="AG123" s="26"/>
      <c r="AH123" s="26"/>
      <c r="AI123" s="26"/>
      <c r="AJ123" s="26"/>
      <c r="AK123" s="26"/>
      <c r="AL123" s="26"/>
      <c r="AM123" s="26"/>
      <c r="AN123" s="26"/>
      <c r="AO123" s="26"/>
      <c r="AP123" s="26"/>
      <c r="AQ123" s="26"/>
      <c r="AR123" s="26"/>
      <c r="AS123" s="26"/>
      <c r="AT123" s="26"/>
      <c r="AU123" s="26"/>
      <c r="AV123" s="26"/>
      <c r="AW123" s="26"/>
      <c r="AX123" s="26"/>
      <c r="AY123" s="26"/>
    </row>
    <row r="124" spans="1:51" ht="15.75" thickBot="1">
      <c r="A124" s="94"/>
      <c r="B124" s="22" t="s">
        <v>349</v>
      </c>
      <c r="C124" s="29">
        <v>0.97593750000000001</v>
      </c>
      <c r="D124" s="29">
        <v>0.9699219</v>
      </c>
      <c r="E124" s="29">
        <v>0.96390620000000005</v>
      </c>
      <c r="F124" s="29">
        <v>0.95789060000000004</v>
      </c>
      <c r="G124" s="29">
        <v>0.95187500000000003</v>
      </c>
      <c r="H124" s="29">
        <v>0.94585940000000002</v>
      </c>
      <c r="I124" s="29">
        <v>0.93984380000000001</v>
      </c>
      <c r="J124" s="29">
        <v>0.93382810000000005</v>
      </c>
      <c r="K124" s="29">
        <v>0.92781250000000004</v>
      </c>
      <c r="L124" s="29">
        <v>0.92179690000000003</v>
      </c>
      <c r="M124" s="29">
        <v>0.91578130000000002</v>
      </c>
      <c r="N124" s="29">
        <v>0.90976559999999995</v>
      </c>
      <c r="O124" s="29">
        <v>0.90375000000000005</v>
      </c>
      <c r="P124" s="29">
        <v>0.89773440000000004</v>
      </c>
      <c r="Q124" s="29">
        <v>0.89171869999999998</v>
      </c>
      <c r="R124" s="29">
        <v>0.88570309999999997</v>
      </c>
      <c r="S124" s="29">
        <v>0.87968749999999996</v>
      </c>
      <c r="T124" s="29">
        <v>0.87367189999999995</v>
      </c>
      <c r="U124" s="29">
        <v>0.86765619999999999</v>
      </c>
      <c r="V124" s="29">
        <v>0.86164059999999998</v>
      </c>
      <c r="W124" s="29">
        <v>0.85562499999999997</v>
      </c>
      <c r="X124" s="29">
        <v>0.84960939999999996</v>
      </c>
      <c r="Y124" s="29">
        <v>0.84359379999999995</v>
      </c>
      <c r="Z124" s="29">
        <v>0.83757809999999999</v>
      </c>
      <c r="AA124" s="29">
        <v>0.83156249999999998</v>
      </c>
      <c r="AB124" s="29">
        <v>0.82554689999999997</v>
      </c>
      <c r="AC124" s="29">
        <v>0.81953129999999996</v>
      </c>
      <c r="AD124" s="29">
        <v>0.81351560000000001</v>
      </c>
      <c r="AE124" s="29">
        <v>0.8075</v>
      </c>
      <c r="AF124" s="26"/>
      <c r="AG124" s="26"/>
      <c r="AH124" s="26"/>
      <c r="AI124" s="26"/>
      <c r="AJ124" s="26"/>
      <c r="AK124" s="26"/>
      <c r="AL124" s="26"/>
      <c r="AM124" s="26"/>
      <c r="AN124" s="26"/>
      <c r="AO124" s="26"/>
      <c r="AP124" s="26"/>
      <c r="AQ124" s="26"/>
      <c r="AR124" s="26"/>
      <c r="AS124" s="26"/>
      <c r="AT124" s="26"/>
      <c r="AU124" s="26"/>
      <c r="AV124" s="26"/>
      <c r="AW124" s="26"/>
      <c r="AX124" s="26"/>
      <c r="AY124" s="26"/>
    </row>
    <row r="125" spans="1:51" ht="15.75" thickBot="1">
      <c r="A125" s="94"/>
      <c r="B125" s="22" t="s">
        <v>350</v>
      </c>
      <c r="C125" s="31">
        <v>1.8687499999999999E-2</v>
      </c>
      <c r="D125" s="31">
        <v>2.3109370000000001E-2</v>
      </c>
      <c r="E125" s="31">
        <v>2.753125E-2</v>
      </c>
      <c r="F125" s="31">
        <v>3.1953130000000003E-2</v>
      </c>
      <c r="G125" s="31">
        <v>3.6374999999999998E-2</v>
      </c>
      <c r="H125" s="31">
        <v>4.0796880000000001E-2</v>
      </c>
      <c r="I125" s="31">
        <v>4.5218750000000002E-2</v>
      </c>
      <c r="J125" s="31">
        <v>4.9640629999999998E-2</v>
      </c>
      <c r="K125" s="31">
        <v>5.4062499999999999E-2</v>
      </c>
      <c r="L125" s="31">
        <v>5.8484380000000002E-2</v>
      </c>
      <c r="M125" s="31">
        <v>6.2906249999999997E-2</v>
      </c>
      <c r="N125" s="31">
        <v>6.732813E-2</v>
      </c>
      <c r="O125" s="31">
        <v>7.1749999999999994E-2</v>
      </c>
      <c r="P125" s="31">
        <v>7.6171879999999997E-2</v>
      </c>
      <c r="Q125" s="31">
        <v>8.0593750000000006E-2</v>
      </c>
      <c r="R125" s="31">
        <v>8.501562E-2</v>
      </c>
      <c r="S125" s="31">
        <v>8.9437500000000003E-2</v>
      </c>
      <c r="T125" s="31">
        <v>9.3859369999999998E-2</v>
      </c>
      <c r="U125" s="31">
        <v>9.8281250000000001E-2</v>
      </c>
      <c r="V125" s="31">
        <v>0.10270310000000001</v>
      </c>
      <c r="W125" s="31">
        <v>0.107125</v>
      </c>
      <c r="X125" s="31">
        <v>0.1115469</v>
      </c>
      <c r="Y125" s="31">
        <v>0.11596869999999999</v>
      </c>
      <c r="Z125" s="31">
        <v>0.1203906</v>
      </c>
      <c r="AA125" s="31">
        <v>0.12481250000000001</v>
      </c>
      <c r="AB125" s="31">
        <v>0.1292344</v>
      </c>
      <c r="AC125" s="31">
        <v>0.1336562</v>
      </c>
      <c r="AD125" s="31">
        <v>0.13807810000000001</v>
      </c>
      <c r="AE125" s="31">
        <v>0.14249999999999999</v>
      </c>
      <c r="AF125" s="26"/>
      <c r="AG125" s="26"/>
      <c r="AH125" s="26"/>
      <c r="AI125" s="26"/>
      <c r="AJ125" s="26"/>
      <c r="AK125" s="26"/>
      <c r="AL125" s="26"/>
      <c r="AM125" s="26"/>
      <c r="AN125" s="26"/>
      <c r="AO125" s="26"/>
      <c r="AP125" s="26"/>
      <c r="AQ125" s="26"/>
      <c r="AR125" s="26"/>
      <c r="AS125" s="26"/>
      <c r="AT125" s="26"/>
      <c r="AU125" s="26"/>
      <c r="AV125" s="26"/>
      <c r="AW125" s="26"/>
      <c r="AX125" s="26"/>
      <c r="AY125" s="26"/>
    </row>
    <row r="126" spans="1:51" ht="15.75" thickBot="1">
      <c r="A126" s="94"/>
      <c r="B126" s="22" t="s">
        <v>351</v>
      </c>
      <c r="C126" s="29">
        <v>4.4999999999999997E-3</v>
      </c>
      <c r="D126" s="29">
        <v>6.1250000000000002E-3</v>
      </c>
      <c r="E126" s="29">
        <v>7.7499999999999999E-3</v>
      </c>
      <c r="F126" s="29">
        <v>9.3749999999999997E-3</v>
      </c>
      <c r="G126" s="29">
        <v>1.0999999999999999E-2</v>
      </c>
      <c r="H126" s="29">
        <v>1.2625000000000001E-2</v>
      </c>
      <c r="I126" s="29">
        <v>1.4250000000000001E-2</v>
      </c>
      <c r="J126" s="29">
        <v>1.5875E-2</v>
      </c>
      <c r="K126" s="29">
        <v>1.7500000000000002E-2</v>
      </c>
      <c r="L126" s="29">
        <v>1.9125E-2</v>
      </c>
      <c r="M126" s="29">
        <v>2.0750000000000001E-2</v>
      </c>
      <c r="N126" s="29">
        <v>2.2374999999999999E-2</v>
      </c>
      <c r="O126" s="29">
        <v>2.4E-2</v>
      </c>
      <c r="P126" s="29">
        <v>2.5624999999999998E-2</v>
      </c>
      <c r="Q126" s="29">
        <v>2.725E-2</v>
      </c>
      <c r="R126" s="29">
        <v>2.8875000000000001E-2</v>
      </c>
      <c r="S126" s="29">
        <v>3.0499999999999999E-2</v>
      </c>
      <c r="T126" s="29">
        <v>3.2125000000000001E-2</v>
      </c>
      <c r="U126" s="29">
        <v>3.3750000000000002E-2</v>
      </c>
      <c r="V126" s="29">
        <v>3.5374999999999997E-2</v>
      </c>
      <c r="W126" s="29">
        <v>3.6999999999999998E-2</v>
      </c>
      <c r="X126" s="29">
        <v>3.8625E-2</v>
      </c>
      <c r="Y126" s="29">
        <v>4.0250000000000001E-2</v>
      </c>
      <c r="Z126" s="29">
        <v>4.1875000000000002E-2</v>
      </c>
      <c r="AA126" s="29">
        <v>4.3499999999999997E-2</v>
      </c>
      <c r="AB126" s="29">
        <v>4.5124999999999998E-2</v>
      </c>
      <c r="AC126" s="29">
        <v>4.675E-2</v>
      </c>
      <c r="AD126" s="29">
        <v>4.8375000000000001E-2</v>
      </c>
      <c r="AE126" s="29">
        <v>0.05</v>
      </c>
      <c r="AF126" s="26"/>
      <c r="AG126" s="26"/>
      <c r="AH126" s="26"/>
      <c r="AI126" s="26"/>
      <c r="AJ126" s="26"/>
      <c r="AK126" s="26"/>
      <c r="AL126" s="26"/>
      <c r="AM126" s="26"/>
      <c r="AN126" s="26"/>
      <c r="AO126" s="26"/>
      <c r="AP126" s="26"/>
      <c r="AQ126" s="26"/>
      <c r="AR126" s="26"/>
      <c r="AS126" s="26"/>
      <c r="AT126" s="26"/>
      <c r="AU126" s="26"/>
      <c r="AV126" s="26"/>
      <c r="AW126" s="26"/>
      <c r="AX126" s="26"/>
      <c r="AY126" s="26"/>
    </row>
    <row r="127" spans="1:51" ht="15.75" thickBot="1">
      <c r="A127" s="94"/>
      <c r="B127" s="22" t="s">
        <v>352</v>
      </c>
      <c r="C127" s="31">
        <v>8.7500000000000002E-4</v>
      </c>
      <c r="D127" s="31">
        <v>8.4374999999999999E-4</v>
      </c>
      <c r="E127" s="31">
        <v>8.1249999999999996E-4</v>
      </c>
      <c r="F127" s="31">
        <v>7.8125000000000004E-4</v>
      </c>
      <c r="G127" s="31">
        <v>7.5000000000000002E-4</v>
      </c>
      <c r="H127" s="31">
        <v>7.1874999999999999E-4</v>
      </c>
      <c r="I127" s="31">
        <v>6.8749999999999996E-4</v>
      </c>
      <c r="J127" s="31">
        <v>6.5625000000000004E-4</v>
      </c>
      <c r="K127" s="31">
        <v>6.2500000000000001E-4</v>
      </c>
      <c r="L127" s="31">
        <v>5.9374999999999999E-4</v>
      </c>
      <c r="M127" s="31">
        <v>5.6249999999999996E-4</v>
      </c>
      <c r="N127" s="31">
        <v>5.3125000000000004E-4</v>
      </c>
      <c r="O127" s="31">
        <v>5.0000000000000001E-4</v>
      </c>
      <c r="P127" s="31">
        <v>4.6874999999999998E-4</v>
      </c>
      <c r="Q127" s="31">
        <v>4.3750000000000001E-4</v>
      </c>
      <c r="R127" s="31">
        <v>4.0624999999999998E-4</v>
      </c>
      <c r="S127" s="31">
        <v>3.7500000000000001E-4</v>
      </c>
      <c r="T127" s="31">
        <v>3.4374999999999998E-4</v>
      </c>
      <c r="U127" s="31">
        <v>3.1250000000000001E-4</v>
      </c>
      <c r="V127" s="31">
        <v>2.8124999999999998E-4</v>
      </c>
      <c r="W127" s="31">
        <v>2.5000000000000001E-4</v>
      </c>
      <c r="X127" s="31">
        <v>2.1875E-4</v>
      </c>
      <c r="Y127" s="31">
        <v>1.875E-4</v>
      </c>
      <c r="Z127" s="31">
        <v>1.5625E-4</v>
      </c>
      <c r="AA127" s="31">
        <v>1.25E-4</v>
      </c>
      <c r="AB127" s="31">
        <v>9.3750000000000002E-5</v>
      </c>
      <c r="AC127" s="31">
        <v>6.2500000000000001E-5</v>
      </c>
      <c r="AD127" s="31">
        <v>3.1250000000000001E-5</v>
      </c>
      <c r="AE127" s="31">
        <v>0</v>
      </c>
      <c r="AF127" s="26"/>
      <c r="AG127" s="26"/>
      <c r="AH127" s="26"/>
      <c r="AI127" s="26"/>
      <c r="AJ127" s="26"/>
      <c r="AK127" s="26"/>
      <c r="AL127" s="26"/>
      <c r="AM127" s="26"/>
      <c r="AN127" s="26"/>
      <c r="AO127" s="26"/>
      <c r="AP127" s="26"/>
      <c r="AQ127" s="26"/>
      <c r="AR127" s="26"/>
      <c r="AS127" s="26"/>
      <c r="AT127" s="26"/>
      <c r="AU127" s="26"/>
      <c r="AV127" s="26"/>
      <c r="AW127" s="26"/>
      <c r="AX127" s="26"/>
      <c r="AY127" s="26"/>
    </row>
    <row r="128" spans="1:51" ht="15.75" thickBot="1">
      <c r="A128" s="94"/>
      <c r="B128" s="22" t="s">
        <v>353</v>
      </c>
      <c r="C128" s="29">
        <v>0.91415420000000003</v>
      </c>
      <c r="D128" s="29">
        <v>0.89269270000000001</v>
      </c>
      <c r="E128" s="29">
        <v>0.87123130000000004</v>
      </c>
      <c r="F128" s="29">
        <v>0.84976980000000002</v>
      </c>
      <c r="G128" s="29">
        <v>0.82830839999999994</v>
      </c>
      <c r="H128" s="29">
        <v>0.80684690000000003</v>
      </c>
      <c r="I128" s="29">
        <v>0.78538549999999996</v>
      </c>
      <c r="J128" s="29">
        <v>0.76392409999999999</v>
      </c>
      <c r="K128" s="29">
        <v>0.74246259999999997</v>
      </c>
      <c r="L128" s="29">
        <v>0.72100109999999995</v>
      </c>
      <c r="M128" s="29">
        <v>0.69953969999999999</v>
      </c>
      <c r="N128" s="29">
        <v>0.67807819999999996</v>
      </c>
      <c r="O128" s="29">
        <v>0.6566168</v>
      </c>
      <c r="P128" s="29">
        <v>0.63515529999999998</v>
      </c>
      <c r="Q128" s="29">
        <v>0.61369390000000001</v>
      </c>
      <c r="R128" s="29">
        <v>0.59223239999999999</v>
      </c>
      <c r="S128" s="29">
        <v>0.57077100000000003</v>
      </c>
      <c r="T128" s="29">
        <v>0.54930959999999995</v>
      </c>
      <c r="U128" s="29">
        <v>0.52784810000000004</v>
      </c>
      <c r="V128" s="29">
        <v>0.50638660000000002</v>
      </c>
      <c r="W128" s="29">
        <v>0.4849252</v>
      </c>
      <c r="X128" s="29">
        <v>0.46346369999999998</v>
      </c>
      <c r="Y128" s="29">
        <v>0.44200230000000001</v>
      </c>
      <c r="Z128" s="29">
        <v>0.42054079999999999</v>
      </c>
      <c r="AA128" s="29">
        <v>0.39907939999999997</v>
      </c>
      <c r="AB128" s="29">
        <v>0.37761790000000001</v>
      </c>
      <c r="AC128" s="29">
        <v>0.35615649999999999</v>
      </c>
      <c r="AD128" s="29">
        <v>0.33469500000000002</v>
      </c>
      <c r="AE128" s="29">
        <v>0.3132336</v>
      </c>
      <c r="AF128" s="26"/>
      <c r="AG128" s="26"/>
      <c r="AH128" s="26"/>
      <c r="AI128" s="26"/>
      <c r="AJ128" s="26"/>
      <c r="AK128" s="26"/>
      <c r="AL128" s="26"/>
      <c r="AM128" s="26"/>
      <c r="AN128" s="26"/>
      <c r="AO128" s="26"/>
      <c r="AP128" s="26"/>
      <c r="AQ128" s="26"/>
      <c r="AR128" s="26"/>
      <c r="AS128" s="26"/>
      <c r="AT128" s="26"/>
      <c r="AU128" s="26"/>
      <c r="AV128" s="26"/>
      <c r="AW128" s="26"/>
      <c r="AX128" s="26"/>
      <c r="AY128" s="26"/>
    </row>
    <row r="129" spans="1:51" ht="15.75" thickBot="1">
      <c r="A129" s="94"/>
      <c r="B129" s="22" t="s">
        <v>354</v>
      </c>
      <c r="C129" s="31">
        <v>7.356124E-2</v>
      </c>
      <c r="D129" s="31">
        <v>9.1701550000000007E-2</v>
      </c>
      <c r="E129" s="31">
        <v>0.10984190000000001</v>
      </c>
      <c r="F129" s="31">
        <v>0.12798219999999999</v>
      </c>
      <c r="G129" s="31">
        <v>0.14612249999999999</v>
      </c>
      <c r="H129" s="31">
        <v>0.16426279999999999</v>
      </c>
      <c r="I129" s="31">
        <v>0.18240310000000001</v>
      </c>
      <c r="J129" s="31">
        <v>0.20054340000000001</v>
      </c>
      <c r="K129" s="31">
        <v>0.21868370000000001</v>
      </c>
      <c r="L129" s="31">
        <v>0.23682400000000001</v>
      </c>
      <c r="M129" s="31">
        <v>0.25496439999999998</v>
      </c>
      <c r="N129" s="31">
        <v>0.27310459999999998</v>
      </c>
      <c r="O129" s="31">
        <v>0.29124499999999998</v>
      </c>
      <c r="P129" s="31">
        <v>0.30938529999999997</v>
      </c>
      <c r="Q129" s="31">
        <v>0.32752559999999997</v>
      </c>
      <c r="R129" s="31">
        <v>0.34566590000000003</v>
      </c>
      <c r="S129" s="31">
        <v>0.36380620000000002</v>
      </c>
      <c r="T129" s="31">
        <v>0.38194650000000002</v>
      </c>
      <c r="U129" s="31">
        <v>0.40008680000000002</v>
      </c>
      <c r="V129" s="31">
        <v>0.41822710000000002</v>
      </c>
      <c r="W129" s="31">
        <v>0.43636750000000002</v>
      </c>
      <c r="X129" s="31">
        <v>0.45450770000000001</v>
      </c>
      <c r="Y129" s="31">
        <v>0.47264810000000002</v>
      </c>
      <c r="Z129" s="31">
        <v>0.49078840000000001</v>
      </c>
      <c r="AA129" s="31">
        <v>0.50892870000000001</v>
      </c>
      <c r="AB129" s="31">
        <v>0.52706900000000001</v>
      </c>
      <c r="AC129" s="31">
        <v>0.54520930000000001</v>
      </c>
      <c r="AD129" s="31">
        <v>0.56334960000000001</v>
      </c>
      <c r="AE129" s="31">
        <v>0.5814899</v>
      </c>
      <c r="AF129" s="26"/>
      <c r="AG129" s="26"/>
      <c r="AH129" s="26"/>
      <c r="AI129" s="26"/>
      <c r="AJ129" s="26"/>
      <c r="AK129" s="26"/>
      <c r="AL129" s="26"/>
      <c r="AM129" s="26"/>
      <c r="AN129" s="26"/>
      <c r="AO129" s="26"/>
      <c r="AP129" s="26"/>
      <c r="AQ129" s="26"/>
      <c r="AR129" s="26"/>
      <c r="AS129" s="26"/>
      <c r="AT129" s="26"/>
      <c r="AU129" s="26"/>
      <c r="AV129" s="26"/>
      <c r="AW129" s="26"/>
      <c r="AX129" s="26"/>
      <c r="AY129" s="26"/>
    </row>
    <row r="130" spans="1:51" ht="15.75" thickBot="1">
      <c r="A130" s="94"/>
      <c r="B130" s="22" t="s">
        <v>355</v>
      </c>
      <c r="C130" s="29">
        <v>4.4999999999999997E-3</v>
      </c>
      <c r="D130" s="29">
        <v>6.1250000000000002E-3</v>
      </c>
      <c r="E130" s="29">
        <v>7.7499999999999999E-3</v>
      </c>
      <c r="F130" s="29">
        <v>9.3749999999999997E-3</v>
      </c>
      <c r="G130" s="29">
        <v>1.0999999999999999E-2</v>
      </c>
      <c r="H130" s="29">
        <v>1.2625000000000001E-2</v>
      </c>
      <c r="I130" s="29">
        <v>1.4250000000000001E-2</v>
      </c>
      <c r="J130" s="29">
        <v>1.5875E-2</v>
      </c>
      <c r="K130" s="29">
        <v>1.7500000000000002E-2</v>
      </c>
      <c r="L130" s="29">
        <v>1.9125E-2</v>
      </c>
      <c r="M130" s="29">
        <v>2.0750000000000001E-2</v>
      </c>
      <c r="N130" s="29">
        <v>2.2374999999999999E-2</v>
      </c>
      <c r="O130" s="29">
        <v>2.4E-2</v>
      </c>
      <c r="P130" s="29">
        <v>2.5624999999999998E-2</v>
      </c>
      <c r="Q130" s="29">
        <v>2.725E-2</v>
      </c>
      <c r="R130" s="29">
        <v>2.8875000000000001E-2</v>
      </c>
      <c r="S130" s="29">
        <v>3.0499999999999999E-2</v>
      </c>
      <c r="T130" s="29">
        <v>3.2125000000000001E-2</v>
      </c>
      <c r="U130" s="29">
        <v>3.3750000000000002E-2</v>
      </c>
      <c r="V130" s="29">
        <v>3.5374999999999997E-2</v>
      </c>
      <c r="W130" s="29">
        <v>3.6999999999999998E-2</v>
      </c>
      <c r="X130" s="29">
        <v>3.8625E-2</v>
      </c>
      <c r="Y130" s="29">
        <v>4.0250000000000001E-2</v>
      </c>
      <c r="Z130" s="29">
        <v>4.1875000000000002E-2</v>
      </c>
      <c r="AA130" s="29">
        <v>4.3499999999999997E-2</v>
      </c>
      <c r="AB130" s="29">
        <v>4.5124999999999998E-2</v>
      </c>
      <c r="AC130" s="29">
        <v>4.675E-2</v>
      </c>
      <c r="AD130" s="29">
        <v>4.8375000000000001E-2</v>
      </c>
      <c r="AE130" s="29">
        <v>0.05</v>
      </c>
      <c r="AF130" s="26"/>
      <c r="AG130" s="26"/>
      <c r="AH130" s="26"/>
      <c r="AI130" s="26"/>
      <c r="AJ130" s="26"/>
      <c r="AK130" s="26"/>
      <c r="AL130" s="26"/>
      <c r="AM130" s="26"/>
      <c r="AN130" s="26"/>
      <c r="AO130" s="26"/>
      <c r="AP130" s="26"/>
      <c r="AQ130" s="26"/>
      <c r="AR130" s="26"/>
      <c r="AS130" s="26"/>
      <c r="AT130" s="26"/>
      <c r="AU130" s="26"/>
      <c r="AV130" s="26"/>
      <c r="AW130" s="26"/>
      <c r="AX130" s="26"/>
      <c r="AY130" s="26"/>
    </row>
    <row r="131" spans="1:51" ht="15.75" thickBot="1">
      <c r="A131" s="94"/>
      <c r="B131" s="22" t="s">
        <v>356</v>
      </c>
      <c r="C131" s="31">
        <v>7.7845639999999999E-3</v>
      </c>
      <c r="D131" s="31">
        <v>9.4807050000000007E-3</v>
      </c>
      <c r="E131" s="31">
        <v>1.117685E-2</v>
      </c>
      <c r="F131" s="31">
        <v>1.2872990000000001E-2</v>
      </c>
      <c r="G131" s="31">
        <v>1.456913E-2</v>
      </c>
      <c r="H131" s="31">
        <v>1.6265269999999998E-2</v>
      </c>
      <c r="I131" s="31">
        <v>1.7961410000000001E-2</v>
      </c>
      <c r="J131" s="31">
        <v>1.9657549999999999E-2</v>
      </c>
      <c r="K131" s="31">
        <v>2.1353690000000002E-2</v>
      </c>
      <c r="L131" s="31">
        <v>2.304983E-2</v>
      </c>
      <c r="M131" s="31">
        <v>2.4745969999999999E-2</v>
      </c>
      <c r="N131" s="31">
        <v>2.6442110000000001E-2</v>
      </c>
      <c r="O131" s="31">
        <v>2.8138259999999998E-2</v>
      </c>
      <c r="P131" s="31">
        <v>2.9834400000000001E-2</v>
      </c>
      <c r="Q131" s="31">
        <v>3.1530540000000003E-2</v>
      </c>
      <c r="R131" s="31">
        <v>3.3226680000000001E-2</v>
      </c>
      <c r="S131" s="31">
        <v>3.492282E-2</v>
      </c>
      <c r="T131" s="31">
        <v>3.6618959999999999E-2</v>
      </c>
      <c r="U131" s="31">
        <v>3.8315099999999998E-2</v>
      </c>
      <c r="V131" s="31">
        <v>4.0011240000000003E-2</v>
      </c>
      <c r="W131" s="31">
        <v>4.1707389999999997E-2</v>
      </c>
      <c r="X131" s="31">
        <v>4.3403520000000001E-2</v>
      </c>
      <c r="Y131" s="31">
        <v>4.509966E-2</v>
      </c>
      <c r="Z131" s="31">
        <v>4.679581E-2</v>
      </c>
      <c r="AA131" s="31">
        <v>4.8491949999999999E-2</v>
      </c>
      <c r="AB131" s="31">
        <v>5.0188089999999998E-2</v>
      </c>
      <c r="AC131" s="31">
        <v>5.1884230000000003E-2</v>
      </c>
      <c r="AD131" s="31">
        <v>5.3580370000000002E-2</v>
      </c>
      <c r="AE131" s="31">
        <v>5.5276510000000001E-2</v>
      </c>
      <c r="AF131" s="26"/>
      <c r="AG131" s="26"/>
      <c r="AH131" s="26"/>
      <c r="AI131" s="26"/>
      <c r="AJ131" s="26"/>
      <c r="AK131" s="26"/>
      <c r="AL131" s="26"/>
      <c r="AM131" s="26"/>
      <c r="AN131" s="26"/>
      <c r="AO131" s="26"/>
      <c r="AP131" s="26"/>
      <c r="AQ131" s="26"/>
      <c r="AR131" s="26"/>
      <c r="AS131" s="26"/>
      <c r="AT131" s="26"/>
      <c r="AU131" s="26"/>
      <c r="AV131" s="26"/>
      <c r="AW131" s="26"/>
      <c r="AX131" s="26"/>
      <c r="AY131" s="26"/>
    </row>
    <row r="132" spans="1:51" ht="15.75" thickBot="1">
      <c r="A132" s="94"/>
      <c r="B132" s="22" t="s">
        <v>357</v>
      </c>
      <c r="C132" s="29">
        <v>0.91415420000000003</v>
      </c>
      <c r="D132" s="29">
        <v>0.89269270000000001</v>
      </c>
      <c r="E132" s="29">
        <v>0.87123130000000004</v>
      </c>
      <c r="F132" s="29">
        <v>0.84976980000000002</v>
      </c>
      <c r="G132" s="29">
        <v>0.82830839999999994</v>
      </c>
      <c r="H132" s="29">
        <v>0.80684690000000003</v>
      </c>
      <c r="I132" s="29">
        <v>0.78538549999999996</v>
      </c>
      <c r="J132" s="29">
        <v>0.76392409999999999</v>
      </c>
      <c r="K132" s="29">
        <v>0.74246259999999997</v>
      </c>
      <c r="L132" s="29">
        <v>0.72100109999999995</v>
      </c>
      <c r="M132" s="29">
        <v>0.69953969999999999</v>
      </c>
      <c r="N132" s="29">
        <v>0.67807819999999996</v>
      </c>
      <c r="O132" s="29">
        <v>0.6566168</v>
      </c>
      <c r="P132" s="29">
        <v>0.63515529999999998</v>
      </c>
      <c r="Q132" s="29">
        <v>0.61369390000000001</v>
      </c>
      <c r="R132" s="29">
        <v>0.59223239999999999</v>
      </c>
      <c r="S132" s="29">
        <v>0.57077100000000003</v>
      </c>
      <c r="T132" s="29">
        <v>0.54930959999999995</v>
      </c>
      <c r="U132" s="29">
        <v>0.52784810000000004</v>
      </c>
      <c r="V132" s="29">
        <v>0.50638660000000002</v>
      </c>
      <c r="W132" s="29">
        <v>0.4849252</v>
      </c>
      <c r="X132" s="29">
        <v>0.46346369999999998</v>
      </c>
      <c r="Y132" s="29">
        <v>0.44200230000000001</v>
      </c>
      <c r="Z132" s="29">
        <v>0.42054079999999999</v>
      </c>
      <c r="AA132" s="29">
        <v>0.39907939999999997</v>
      </c>
      <c r="AB132" s="29">
        <v>0.37761790000000001</v>
      </c>
      <c r="AC132" s="29">
        <v>0.35615649999999999</v>
      </c>
      <c r="AD132" s="29">
        <v>0.33469500000000002</v>
      </c>
      <c r="AE132" s="29">
        <v>0.3132336</v>
      </c>
      <c r="AF132" s="26"/>
      <c r="AG132" s="26"/>
      <c r="AH132" s="26"/>
      <c r="AI132" s="26"/>
      <c r="AJ132" s="26"/>
      <c r="AK132" s="26"/>
      <c r="AL132" s="26"/>
      <c r="AM132" s="26"/>
      <c r="AN132" s="26"/>
      <c r="AO132" s="26"/>
      <c r="AP132" s="26"/>
      <c r="AQ132" s="26"/>
      <c r="AR132" s="26"/>
      <c r="AS132" s="26"/>
      <c r="AT132" s="26"/>
      <c r="AU132" s="26"/>
      <c r="AV132" s="26"/>
      <c r="AW132" s="26"/>
      <c r="AX132" s="26"/>
      <c r="AY132" s="26"/>
    </row>
    <row r="133" spans="1:51" ht="15.75" thickBot="1">
      <c r="A133" s="94"/>
      <c r="B133" s="22" t="s">
        <v>358</v>
      </c>
      <c r="C133" s="31">
        <v>7.356124E-2</v>
      </c>
      <c r="D133" s="31">
        <v>9.1701550000000007E-2</v>
      </c>
      <c r="E133" s="31">
        <v>0.10984190000000001</v>
      </c>
      <c r="F133" s="31">
        <v>0.12798219999999999</v>
      </c>
      <c r="G133" s="31">
        <v>0.14612249999999999</v>
      </c>
      <c r="H133" s="31">
        <v>0.16426279999999999</v>
      </c>
      <c r="I133" s="31">
        <v>0.18240310000000001</v>
      </c>
      <c r="J133" s="31">
        <v>0.20054340000000001</v>
      </c>
      <c r="K133" s="31">
        <v>0.21868370000000001</v>
      </c>
      <c r="L133" s="31">
        <v>0.23682400000000001</v>
      </c>
      <c r="M133" s="31">
        <v>0.25496439999999998</v>
      </c>
      <c r="N133" s="31">
        <v>0.27310459999999998</v>
      </c>
      <c r="O133" s="31">
        <v>0.29124499999999998</v>
      </c>
      <c r="P133" s="31">
        <v>0.30938529999999997</v>
      </c>
      <c r="Q133" s="31">
        <v>0.32752559999999997</v>
      </c>
      <c r="R133" s="31">
        <v>0.34566590000000003</v>
      </c>
      <c r="S133" s="31">
        <v>0.36380620000000002</v>
      </c>
      <c r="T133" s="31">
        <v>0.38194650000000002</v>
      </c>
      <c r="U133" s="31">
        <v>0.40008680000000002</v>
      </c>
      <c r="V133" s="31">
        <v>0.41822710000000002</v>
      </c>
      <c r="W133" s="31">
        <v>0.43636750000000002</v>
      </c>
      <c r="X133" s="31">
        <v>0.45450770000000001</v>
      </c>
      <c r="Y133" s="31">
        <v>0.47264810000000002</v>
      </c>
      <c r="Z133" s="31">
        <v>0.49078840000000001</v>
      </c>
      <c r="AA133" s="31">
        <v>0.50892870000000001</v>
      </c>
      <c r="AB133" s="31">
        <v>0.52706900000000001</v>
      </c>
      <c r="AC133" s="31">
        <v>0.54520930000000001</v>
      </c>
      <c r="AD133" s="31">
        <v>0.56334960000000001</v>
      </c>
      <c r="AE133" s="31">
        <v>0.5814899</v>
      </c>
      <c r="AF133" s="26"/>
      <c r="AG133" s="26"/>
      <c r="AH133" s="26"/>
      <c r="AI133" s="26"/>
      <c r="AJ133" s="26"/>
      <c r="AK133" s="26"/>
      <c r="AL133" s="26"/>
      <c r="AM133" s="26"/>
      <c r="AN133" s="26"/>
      <c r="AO133" s="26"/>
      <c r="AP133" s="26"/>
      <c r="AQ133" s="26"/>
      <c r="AR133" s="26"/>
      <c r="AS133" s="26"/>
      <c r="AT133" s="26"/>
      <c r="AU133" s="26"/>
      <c r="AV133" s="26"/>
      <c r="AW133" s="26"/>
      <c r="AX133" s="26"/>
      <c r="AY133" s="26"/>
    </row>
    <row r="134" spans="1:51" ht="15.75" thickBot="1">
      <c r="A134" s="94"/>
      <c r="B134" s="22" t="s">
        <v>359</v>
      </c>
      <c r="C134" s="29">
        <v>4.4999999999999997E-3</v>
      </c>
      <c r="D134" s="29">
        <v>6.1250000000000002E-3</v>
      </c>
      <c r="E134" s="29">
        <v>7.7499999999999999E-3</v>
      </c>
      <c r="F134" s="29">
        <v>9.3749999999999997E-3</v>
      </c>
      <c r="G134" s="29">
        <v>1.0999999999999999E-2</v>
      </c>
      <c r="H134" s="29">
        <v>1.2625000000000001E-2</v>
      </c>
      <c r="I134" s="29">
        <v>1.4250000000000001E-2</v>
      </c>
      <c r="J134" s="29">
        <v>1.5875E-2</v>
      </c>
      <c r="K134" s="29">
        <v>1.7500000000000002E-2</v>
      </c>
      <c r="L134" s="29">
        <v>1.9125E-2</v>
      </c>
      <c r="M134" s="29">
        <v>2.0750000000000001E-2</v>
      </c>
      <c r="N134" s="29">
        <v>2.2374999999999999E-2</v>
      </c>
      <c r="O134" s="29">
        <v>2.4E-2</v>
      </c>
      <c r="P134" s="29">
        <v>2.5624999999999998E-2</v>
      </c>
      <c r="Q134" s="29">
        <v>2.725E-2</v>
      </c>
      <c r="R134" s="29">
        <v>2.8875000000000001E-2</v>
      </c>
      <c r="S134" s="29">
        <v>3.0499999999999999E-2</v>
      </c>
      <c r="T134" s="29">
        <v>3.2125000000000001E-2</v>
      </c>
      <c r="U134" s="29">
        <v>3.3750000000000002E-2</v>
      </c>
      <c r="V134" s="29">
        <v>3.5374999999999997E-2</v>
      </c>
      <c r="W134" s="29">
        <v>3.6999999999999998E-2</v>
      </c>
      <c r="X134" s="29">
        <v>3.8625E-2</v>
      </c>
      <c r="Y134" s="29">
        <v>4.0250000000000001E-2</v>
      </c>
      <c r="Z134" s="29">
        <v>4.1875000000000002E-2</v>
      </c>
      <c r="AA134" s="29">
        <v>4.3499999999999997E-2</v>
      </c>
      <c r="AB134" s="29">
        <v>4.5124999999999998E-2</v>
      </c>
      <c r="AC134" s="29">
        <v>4.675E-2</v>
      </c>
      <c r="AD134" s="29">
        <v>4.8375000000000001E-2</v>
      </c>
      <c r="AE134" s="29">
        <v>0.05</v>
      </c>
      <c r="AF134" s="26"/>
      <c r="AG134" s="26"/>
      <c r="AH134" s="26"/>
      <c r="AI134" s="26"/>
      <c r="AJ134" s="26"/>
      <c r="AK134" s="26"/>
      <c r="AL134" s="26"/>
      <c r="AM134" s="26"/>
      <c r="AN134" s="26"/>
      <c r="AO134" s="26"/>
      <c r="AP134" s="26"/>
      <c r="AQ134" s="26"/>
      <c r="AR134" s="26"/>
      <c r="AS134" s="26"/>
      <c r="AT134" s="26"/>
      <c r="AU134" s="26"/>
      <c r="AV134" s="26"/>
      <c r="AW134" s="26"/>
      <c r="AX134" s="26"/>
      <c r="AY134" s="26"/>
    </row>
    <row r="135" spans="1:51" ht="15.75" thickBot="1">
      <c r="A135" s="94"/>
      <c r="B135" s="22" t="s">
        <v>360</v>
      </c>
      <c r="C135" s="31">
        <v>7.7845639999999999E-3</v>
      </c>
      <c r="D135" s="31">
        <v>9.4807050000000007E-3</v>
      </c>
      <c r="E135" s="31">
        <v>1.117685E-2</v>
      </c>
      <c r="F135" s="31">
        <v>1.2872990000000001E-2</v>
      </c>
      <c r="G135" s="31">
        <v>1.456913E-2</v>
      </c>
      <c r="H135" s="31">
        <v>1.6265269999999998E-2</v>
      </c>
      <c r="I135" s="31">
        <v>1.7961410000000001E-2</v>
      </c>
      <c r="J135" s="31">
        <v>1.9657549999999999E-2</v>
      </c>
      <c r="K135" s="31">
        <v>2.1353690000000002E-2</v>
      </c>
      <c r="L135" s="31">
        <v>2.304983E-2</v>
      </c>
      <c r="M135" s="31">
        <v>2.4745969999999999E-2</v>
      </c>
      <c r="N135" s="31">
        <v>2.6442110000000001E-2</v>
      </c>
      <c r="O135" s="31">
        <v>2.8138259999999998E-2</v>
      </c>
      <c r="P135" s="31">
        <v>2.9834400000000001E-2</v>
      </c>
      <c r="Q135" s="31">
        <v>3.1530540000000003E-2</v>
      </c>
      <c r="R135" s="31">
        <v>3.3226680000000001E-2</v>
      </c>
      <c r="S135" s="31">
        <v>3.492282E-2</v>
      </c>
      <c r="T135" s="31">
        <v>3.6618959999999999E-2</v>
      </c>
      <c r="U135" s="31">
        <v>3.8315099999999998E-2</v>
      </c>
      <c r="V135" s="31">
        <v>4.0011240000000003E-2</v>
      </c>
      <c r="W135" s="31">
        <v>4.1707389999999997E-2</v>
      </c>
      <c r="X135" s="31">
        <v>4.3403520000000001E-2</v>
      </c>
      <c r="Y135" s="31">
        <v>4.509966E-2</v>
      </c>
      <c r="Z135" s="31">
        <v>4.679581E-2</v>
      </c>
      <c r="AA135" s="31">
        <v>4.8491949999999999E-2</v>
      </c>
      <c r="AB135" s="31">
        <v>5.0188089999999998E-2</v>
      </c>
      <c r="AC135" s="31">
        <v>5.1884230000000003E-2</v>
      </c>
      <c r="AD135" s="31">
        <v>5.3580370000000002E-2</v>
      </c>
      <c r="AE135" s="31">
        <v>5.5276510000000001E-2</v>
      </c>
      <c r="AF135" s="26"/>
      <c r="AG135" s="26"/>
      <c r="AH135" s="26"/>
      <c r="AI135" s="26"/>
      <c r="AJ135" s="26"/>
      <c r="AK135" s="26"/>
      <c r="AL135" s="26"/>
      <c r="AM135" s="26"/>
      <c r="AN135" s="26"/>
      <c r="AO135" s="26"/>
      <c r="AP135" s="26"/>
      <c r="AQ135" s="26"/>
      <c r="AR135" s="26"/>
      <c r="AS135" s="26"/>
      <c r="AT135" s="26"/>
      <c r="AU135" s="26"/>
      <c r="AV135" s="26"/>
      <c r="AW135" s="26"/>
      <c r="AX135" s="26"/>
      <c r="AY135" s="26"/>
    </row>
    <row r="136" spans="1:51" ht="15.75" thickBot="1">
      <c r="A136" s="94"/>
      <c r="B136" s="22" t="s">
        <v>361</v>
      </c>
      <c r="C136" s="29">
        <v>0.91415420000000003</v>
      </c>
      <c r="D136" s="29">
        <v>0.89269270000000001</v>
      </c>
      <c r="E136" s="29">
        <v>0.87123130000000004</v>
      </c>
      <c r="F136" s="29">
        <v>0.84976980000000002</v>
      </c>
      <c r="G136" s="29">
        <v>0.82830839999999994</v>
      </c>
      <c r="H136" s="29">
        <v>0.80684690000000003</v>
      </c>
      <c r="I136" s="29">
        <v>0.78538549999999996</v>
      </c>
      <c r="J136" s="29">
        <v>0.76392409999999999</v>
      </c>
      <c r="K136" s="29">
        <v>0.74246259999999997</v>
      </c>
      <c r="L136" s="29">
        <v>0.72100109999999995</v>
      </c>
      <c r="M136" s="29">
        <v>0.69953969999999999</v>
      </c>
      <c r="N136" s="29">
        <v>0.67807819999999996</v>
      </c>
      <c r="O136" s="29">
        <v>0.6566168</v>
      </c>
      <c r="P136" s="29">
        <v>0.63515529999999998</v>
      </c>
      <c r="Q136" s="29">
        <v>0.61369390000000001</v>
      </c>
      <c r="R136" s="29">
        <v>0.59223239999999999</v>
      </c>
      <c r="S136" s="29">
        <v>0.57077100000000003</v>
      </c>
      <c r="T136" s="29">
        <v>0.54930959999999995</v>
      </c>
      <c r="U136" s="29">
        <v>0.52784810000000004</v>
      </c>
      <c r="V136" s="29">
        <v>0.50638660000000002</v>
      </c>
      <c r="W136" s="29">
        <v>0.4849252</v>
      </c>
      <c r="X136" s="29">
        <v>0.46346369999999998</v>
      </c>
      <c r="Y136" s="29">
        <v>0.44200230000000001</v>
      </c>
      <c r="Z136" s="29">
        <v>0.42054079999999999</v>
      </c>
      <c r="AA136" s="29">
        <v>0.39907939999999997</v>
      </c>
      <c r="AB136" s="29">
        <v>0.37761790000000001</v>
      </c>
      <c r="AC136" s="29">
        <v>0.35615649999999999</v>
      </c>
      <c r="AD136" s="29">
        <v>0.33469500000000002</v>
      </c>
      <c r="AE136" s="29">
        <v>0.3132336</v>
      </c>
      <c r="AF136" s="26"/>
      <c r="AG136" s="26"/>
      <c r="AH136" s="26"/>
      <c r="AI136" s="26"/>
      <c r="AJ136" s="26"/>
      <c r="AK136" s="26"/>
      <c r="AL136" s="26"/>
      <c r="AM136" s="26"/>
      <c r="AN136" s="26"/>
      <c r="AO136" s="26"/>
      <c r="AP136" s="26"/>
      <c r="AQ136" s="26"/>
      <c r="AR136" s="26"/>
      <c r="AS136" s="26"/>
      <c r="AT136" s="26"/>
      <c r="AU136" s="26"/>
      <c r="AV136" s="26"/>
      <c r="AW136" s="26"/>
      <c r="AX136" s="26"/>
      <c r="AY136" s="26"/>
    </row>
    <row r="137" spans="1:51" ht="15.75" thickBot="1">
      <c r="A137" s="94"/>
      <c r="B137" s="22" t="s">
        <v>362</v>
      </c>
      <c r="C137" s="31">
        <v>7.356124E-2</v>
      </c>
      <c r="D137" s="31">
        <v>9.1701550000000007E-2</v>
      </c>
      <c r="E137" s="31">
        <v>0.10984190000000001</v>
      </c>
      <c r="F137" s="31">
        <v>0.12798219999999999</v>
      </c>
      <c r="G137" s="31">
        <v>0.14612249999999999</v>
      </c>
      <c r="H137" s="31">
        <v>0.16426279999999999</v>
      </c>
      <c r="I137" s="31">
        <v>0.18240310000000001</v>
      </c>
      <c r="J137" s="31">
        <v>0.20054340000000001</v>
      </c>
      <c r="K137" s="31">
        <v>0.21868370000000001</v>
      </c>
      <c r="L137" s="31">
        <v>0.23682400000000001</v>
      </c>
      <c r="M137" s="31">
        <v>0.25496439999999998</v>
      </c>
      <c r="N137" s="31">
        <v>0.27310459999999998</v>
      </c>
      <c r="O137" s="31">
        <v>0.29124499999999998</v>
      </c>
      <c r="P137" s="31">
        <v>0.30938529999999997</v>
      </c>
      <c r="Q137" s="31">
        <v>0.32752559999999997</v>
      </c>
      <c r="R137" s="31">
        <v>0.34566590000000003</v>
      </c>
      <c r="S137" s="31">
        <v>0.36380620000000002</v>
      </c>
      <c r="T137" s="31">
        <v>0.38194650000000002</v>
      </c>
      <c r="U137" s="31">
        <v>0.40008680000000002</v>
      </c>
      <c r="V137" s="31">
        <v>0.41822710000000002</v>
      </c>
      <c r="W137" s="31">
        <v>0.43636750000000002</v>
      </c>
      <c r="X137" s="31">
        <v>0.45450770000000001</v>
      </c>
      <c r="Y137" s="31">
        <v>0.47264810000000002</v>
      </c>
      <c r="Z137" s="31">
        <v>0.49078840000000001</v>
      </c>
      <c r="AA137" s="31">
        <v>0.50892870000000001</v>
      </c>
      <c r="AB137" s="31">
        <v>0.52706900000000001</v>
      </c>
      <c r="AC137" s="31">
        <v>0.54520930000000001</v>
      </c>
      <c r="AD137" s="31">
        <v>0.56334960000000001</v>
      </c>
      <c r="AE137" s="31">
        <v>0.5814899</v>
      </c>
      <c r="AF137" s="26"/>
      <c r="AG137" s="26"/>
      <c r="AH137" s="26"/>
      <c r="AI137" s="26"/>
      <c r="AJ137" s="26"/>
      <c r="AK137" s="26"/>
      <c r="AL137" s="26"/>
      <c r="AM137" s="26"/>
      <c r="AN137" s="26"/>
      <c r="AO137" s="26"/>
      <c r="AP137" s="26"/>
      <c r="AQ137" s="26"/>
      <c r="AR137" s="26"/>
      <c r="AS137" s="26"/>
      <c r="AT137" s="26"/>
      <c r="AU137" s="26"/>
      <c r="AV137" s="26"/>
      <c r="AW137" s="26"/>
      <c r="AX137" s="26"/>
      <c r="AY137" s="26"/>
    </row>
    <row r="138" spans="1:51" ht="15.75" thickBot="1">
      <c r="A138" s="94"/>
      <c r="B138" s="22" t="s">
        <v>363</v>
      </c>
      <c r="C138" s="29">
        <v>4.4999999999999997E-3</v>
      </c>
      <c r="D138" s="29">
        <v>6.1250000000000002E-3</v>
      </c>
      <c r="E138" s="29">
        <v>7.7499999999999999E-3</v>
      </c>
      <c r="F138" s="29">
        <v>9.3749999999999997E-3</v>
      </c>
      <c r="G138" s="29">
        <v>1.0999999999999999E-2</v>
      </c>
      <c r="H138" s="29">
        <v>1.2625000000000001E-2</v>
      </c>
      <c r="I138" s="29">
        <v>1.4250000000000001E-2</v>
      </c>
      <c r="J138" s="29">
        <v>1.5875E-2</v>
      </c>
      <c r="K138" s="29">
        <v>1.7500000000000002E-2</v>
      </c>
      <c r="L138" s="29">
        <v>1.9125E-2</v>
      </c>
      <c r="M138" s="29">
        <v>2.0750000000000001E-2</v>
      </c>
      <c r="N138" s="29">
        <v>2.2374999999999999E-2</v>
      </c>
      <c r="O138" s="29">
        <v>2.4E-2</v>
      </c>
      <c r="P138" s="29">
        <v>2.5624999999999998E-2</v>
      </c>
      <c r="Q138" s="29">
        <v>2.725E-2</v>
      </c>
      <c r="R138" s="29">
        <v>2.8875000000000001E-2</v>
      </c>
      <c r="S138" s="29">
        <v>3.0499999999999999E-2</v>
      </c>
      <c r="T138" s="29">
        <v>3.2125000000000001E-2</v>
      </c>
      <c r="U138" s="29">
        <v>3.3750000000000002E-2</v>
      </c>
      <c r="V138" s="29">
        <v>3.5374999999999997E-2</v>
      </c>
      <c r="W138" s="29">
        <v>3.6999999999999998E-2</v>
      </c>
      <c r="X138" s="29">
        <v>3.8625E-2</v>
      </c>
      <c r="Y138" s="29">
        <v>4.0250000000000001E-2</v>
      </c>
      <c r="Z138" s="29">
        <v>4.1875000000000002E-2</v>
      </c>
      <c r="AA138" s="29">
        <v>4.3499999999999997E-2</v>
      </c>
      <c r="AB138" s="29">
        <v>4.5124999999999998E-2</v>
      </c>
      <c r="AC138" s="29">
        <v>4.675E-2</v>
      </c>
      <c r="AD138" s="29">
        <v>4.8375000000000001E-2</v>
      </c>
      <c r="AE138" s="29">
        <v>0.05</v>
      </c>
      <c r="AF138" s="26"/>
      <c r="AG138" s="26"/>
      <c r="AH138" s="26"/>
      <c r="AI138" s="26"/>
      <c r="AJ138" s="26"/>
      <c r="AK138" s="26"/>
      <c r="AL138" s="26"/>
      <c r="AM138" s="26"/>
      <c r="AN138" s="26"/>
      <c r="AO138" s="26"/>
      <c r="AP138" s="26"/>
      <c r="AQ138" s="26"/>
      <c r="AR138" s="26"/>
      <c r="AS138" s="26"/>
      <c r="AT138" s="26"/>
      <c r="AU138" s="26"/>
      <c r="AV138" s="26"/>
      <c r="AW138" s="26"/>
      <c r="AX138" s="26"/>
      <c r="AY138" s="26"/>
    </row>
    <row r="139" spans="1:51" ht="15.75" thickBot="1">
      <c r="A139" s="94"/>
      <c r="B139" s="22" t="s">
        <v>364</v>
      </c>
      <c r="C139" s="31">
        <v>7.7845639999999999E-3</v>
      </c>
      <c r="D139" s="31">
        <v>9.4807050000000007E-3</v>
      </c>
      <c r="E139" s="31">
        <v>1.117685E-2</v>
      </c>
      <c r="F139" s="31">
        <v>1.2872990000000001E-2</v>
      </c>
      <c r="G139" s="31">
        <v>1.456913E-2</v>
      </c>
      <c r="H139" s="31">
        <v>1.6265269999999998E-2</v>
      </c>
      <c r="I139" s="31">
        <v>1.7961410000000001E-2</v>
      </c>
      <c r="J139" s="31">
        <v>1.9657549999999999E-2</v>
      </c>
      <c r="K139" s="31">
        <v>2.1353690000000002E-2</v>
      </c>
      <c r="L139" s="31">
        <v>2.304983E-2</v>
      </c>
      <c r="M139" s="31">
        <v>2.4745969999999999E-2</v>
      </c>
      <c r="N139" s="31">
        <v>2.6442110000000001E-2</v>
      </c>
      <c r="O139" s="31">
        <v>2.8138259999999998E-2</v>
      </c>
      <c r="P139" s="31">
        <v>2.9834400000000001E-2</v>
      </c>
      <c r="Q139" s="31">
        <v>3.1530540000000003E-2</v>
      </c>
      <c r="R139" s="31">
        <v>3.3226680000000001E-2</v>
      </c>
      <c r="S139" s="31">
        <v>3.492282E-2</v>
      </c>
      <c r="T139" s="31">
        <v>3.6618959999999999E-2</v>
      </c>
      <c r="U139" s="31">
        <v>3.8315099999999998E-2</v>
      </c>
      <c r="V139" s="31">
        <v>4.0011240000000003E-2</v>
      </c>
      <c r="W139" s="31">
        <v>4.1707389999999997E-2</v>
      </c>
      <c r="X139" s="31">
        <v>4.3403520000000001E-2</v>
      </c>
      <c r="Y139" s="31">
        <v>4.509966E-2</v>
      </c>
      <c r="Z139" s="31">
        <v>4.679581E-2</v>
      </c>
      <c r="AA139" s="31">
        <v>4.8491949999999999E-2</v>
      </c>
      <c r="AB139" s="31">
        <v>5.0188089999999998E-2</v>
      </c>
      <c r="AC139" s="31">
        <v>5.1884230000000003E-2</v>
      </c>
      <c r="AD139" s="31">
        <v>5.3580370000000002E-2</v>
      </c>
      <c r="AE139" s="31">
        <v>5.5276510000000001E-2</v>
      </c>
      <c r="AF139" s="26"/>
      <c r="AG139" s="26"/>
      <c r="AH139" s="26"/>
      <c r="AI139" s="26"/>
      <c r="AJ139" s="26"/>
      <c r="AK139" s="26"/>
      <c r="AL139" s="26"/>
      <c r="AM139" s="26"/>
      <c r="AN139" s="26"/>
      <c r="AO139" s="26"/>
      <c r="AP139" s="26"/>
      <c r="AQ139" s="26"/>
      <c r="AR139" s="26"/>
      <c r="AS139" s="26"/>
      <c r="AT139" s="26"/>
      <c r="AU139" s="26"/>
      <c r="AV139" s="26"/>
      <c r="AW139" s="26"/>
      <c r="AX139" s="26"/>
      <c r="AY139" s="26"/>
    </row>
    <row r="140" spans="1:51">
      <c r="A140" s="94"/>
      <c r="B140" s="26"/>
      <c r="C140" s="95"/>
      <c r="D140" s="95"/>
      <c r="E140" s="95"/>
      <c r="F140" s="95"/>
      <c r="G140" s="95"/>
      <c r="H140" s="95"/>
      <c r="I140" s="95"/>
      <c r="J140" s="95"/>
      <c r="K140" s="95"/>
      <c r="L140" s="95"/>
      <c r="M140" s="95"/>
      <c r="N140" s="95"/>
      <c r="O140" s="95"/>
      <c r="P140" s="95"/>
      <c r="Q140" s="95"/>
      <c r="R140" s="95"/>
      <c r="S140" s="95"/>
      <c r="T140" s="95"/>
      <c r="U140" s="95"/>
      <c r="V140" s="95"/>
      <c r="W140" s="95"/>
      <c r="X140" s="95"/>
      <c r="Y140" s="95"/>
      <c r="Z140" s="95"/>
      <c r="AA140" s="95"/>
      <c r="AB140" s="95"/>
      <c r="AC140" s="95"/>
      <c r="AD140" s="95"/>
      <c r="AE140" s="95"/>
      <c r="AF140" s="95"/>
      <c r="AG140" s="95"/>
      <c r="AH140" s="26"/>
      <c r="AI140" s="26"/>
      <c r="AJ140" s="26"/>
      <c r="AK140" s="26"/>
      <c r="AL140" s="26"/>
      <c r="AM140" s="26"/>
      <c r="AN140" s="26"/>
      <c r="AO140" s="26"/>
      <c r="AP140" s="26"/>
      <c r="AQ140" s="26"/>
      <c r="AR140" s="26"/>
      <c r="AS140" s="26"/>
      <c r="AT140" s="26"/>
      <c r="AU140" s="26"/>
      <c r="AV140" s="26"/>
      <c r="AW140" s="26"/>
      <c r="AX140" s="26"/>
      <c r="AY140" s="26"/>
    </row>
    <row r="141" spans="1:51" ht="15.75" thickBot="1">
      <c r="A141" s="94"/>
      <c r="B141" s="59" t="s">
        <v>62</v>
      </c>
      <c r="C141" s="26"/>
      <c r="D141" s="26"/>
      <c r="E141" s="26"/>
      <c r="F141" s="26"/>
      <c r="G141" s="26"/>
      <c r="H141" s="26"/>
      <c r="I141" s="26"/>
      <c r="J141" s="26"/>
      <c r="K141" s="26"/>
      <c r="L141" s="26"/>
      <c r="M141" s="26"/>
      <c r="N141" s="26"/>
      <c r="O141" s="26"/>
      <c r="P141" s="26"/>
      <c r="Q141" s="26"/>
      <c r="R141" s="26"/>
      <c r="S141" s="26"/>
      <c r="T141" s="26"/>
      <c r="U141" s="26"/>
      <c r="V141" s="26"/>
      <c r="W141" s="26"/>
      <c r="X141" s="26"/>
      <c r="Y141" s="26"/>
      <c r="Z141" s="26"/>
      <c r="AA141" s="26"/>
      <c r="AB141" s="26"/>
      <c r="AC141" s="26"/>
      <c r="AD141" s="26"/>
      <c r="AE141" s="26"/>
      <c r="AF141" s="26"/>
      <c r="AG141" s="26"/>
      <c r="AH141" s="26"/>
      <c r="AI141" s="26"/>
      <c r="AJ141" s="26"/>
      <c r="AK141" s="26"/>
      <c r="AL141" s="26"/>
      <c r="AM141" s="26"/>
      <c r="AN141" s="26"/>
      <c r="AO141" s="26"/>
      <c r="AP141" s="26"/>
      <c r="AQ141" s="26"/>
      <c r="AR141" s="26"/>
      <c r="AS141" s="26"/>
      <c r="AT141" s="26"/>
      <c r="AU141" s="26"/>
      <c r="AV141" s="26"/>
      <c r="AW141" s="26"/>
      <c r="AX141" s="26"/>
      <c r="AY141" s="26"/>
    </row>
    <row r="142" spans="1:51" ht="15.75" thickBot="1">
      <c r="A142" s="94"/>
      <c r="B142" s="3"/>
      <c r="C142" s="363" t="s">
        <v>221</v>
      </c>
      <c r="D142" s="363" t="s">
        <v>222</v>
      </c>
      <c r="E142" s="363" t="s">
        <v>223</v>
      </c>
      <c r="F142" s="363" t="s">
        <v>224</v>
      </c>
      <c r="G142" s="363" t="s">
        <v>225</v>
      </c>
      <c r="H142" s="363" t="s">
        <v>226</v>
      </c>
      <c r="I142" s="363" t="s">
        <v>227</v>
      </c>
      <c r="J142" s="363" t="s">
        <v>228</v>
      </c>
      <c r="K142" s="363" t="s">
        <v>229</v>
      </c>
      <c r="L142" s="363" t="s">
        <v>262</v>
      </c>
      <c r="M142" s="363" t="s">
        <v>263</v>
      </c>
      <c r="N142" s="363" t="s">
        <v>264</v>
      </c>
      <c r="O142" s="363" t="s">
        <v>265</v>
      </c>
      <c r="P142" s="363" t="s">
        <v>266</v>
      </c>
      <c r="Q142" s="363" t="s">
        <v>267</v>
      </c>
      <c r="R142" s="363" t="s">
        <v>268</v>
      </c>
      <c r="S142" s="363" t="s">
        <v>269</v>
      </c>
      <c r="T142" s="363" t="s">
        <v>270</v>
      </c>
      <c r="U142" s="363" t="s">
        <v>271</v>
      </c>
      <c r="V142" s="363" t="s">
        <v>272</v>
      </c>
      <c r="W142" s="363" t="s">
        <v>273</v>
      </c>
      <c r="X142" s="363" t="s">
        <v>274</v>
      </c>
      <c r="Y142" s="363" t="s">
        <v>275</v>
      </c>
      <c r="Z142" s="363" t="s">
        <v>276</v>
      </c>
      <c r="AA142" s="363" t="s">
        <v>277</v>
      </c>
      <c r="AB142" s="363" t="s">
        <v>278</v>
      </c>
      <c r="AC142" s="363" t="s">
        <v>279</v>
      </c>
      <c r="AD142" s="363" t="s">
        <v>280</v>
      </c>
      <c r="AE142" s="363" t="s">
        <v>281</v>
      </c>
      <c r="AF142" s="26"/>
      <c r="AG142" s="26"/>
      <c r="AH142" s="26"/>
      <c r="AI142" s="26"/>
      <c r="AJ142" s="26"/>
      <c r="AK142" s="26"/>
      <c r="AL142" s="26"/>
      <c r="AM142" s="26"/>
      <c r="AN142" s="26"/>
      <c r="AO142" s="26"/>
      <c r="AP142" s="26"/>
      <c r="AQ142" s="26"/>
      <c r="AR142" s="26"/>
      <c r="AS142" s="26"/>
      <c r="AT142" s="26"/>
      <c r="AU142" s="26"/>
      <c r="AV142" s="26"/>
      <c r="AW142" s="26"/>
      <c r="AX142" s="26"/>
      <c r="AY142" s="26"/>
    </row>
    <row r="143" spans="1:51" ht="15.75" thickBot="1">
      <c r="A143" s="94"/>
      <c r="B143" s="22" t="s">
        <v>329</v>
      </c>
      <c r="C143" s="29">
        <v>0.97</v>
      </c>
      <c r="D143" s="29">
        <v>0.96250000000000002</v>
      </c>
      <c r="E143" s="29">
        <v>0.95499999999999996</v>
      </c>
      <c r="F143" s="29">
        <v>0.94750000000000001</v>
      </c>
      <c r="G143" s="29">
        <v>0.94</v>
      </c>
      <c r="H143" s="29">
        <v>0.9325</v>
      </c>
      <c r="I143" s="29">
        <v>0.92500000000000004</v>
      </c>
      <c r="J143" s="29">
        <v>0.91749999999999998</v>
      </c>
      <c r="K143" s="29">
        <v>0.91</v>
      </c>
      <c r="L143" s="29">
        <v>0.90249999999999997</v>
      </c>
      <c r="M143" s="29">
        <v>0.89500000000000002</v>
      </c>
      <c r="N143" s="29">
        <v>0.88749999999999996</v>
      </c>
      <c r="O143" s="29">
        <v>0.88</v>
      </c>
      <c r="P143" s="29">
        <v>0.87250000000000005</v>
      </c>
      <c r="Q143" s="29">
        <v>0.86499999999999999</v>
      </c>
      <c r="R143" s="29">
        <v>0.85750000000000004</v>
      </c>
      <c r="S143" s="29">
        <v>0.85</v>
      </c>
      <c r="T143" s="29">
        <v>0.84250000000000003</v>
      </c>
      <c r="U143" s="29">
        <v>0.83499999999999996</v>
      </c>
      <c r="V143" s="29">
        <v>0.82750000000000001</v>
      </c>
      <c r="W143" s="29">
        <v>0.82</v>
      </c>
      <c r="X143" s="29">
        <v>0.8125</v>
      </c>
      <c r="Y143" s="29">
        <v>0.80500000000000005</v>
      </c>
      <c r="Z143" s="29">
        <v>0.79749999999999999</v>
      </c>
      <c r="AA143" s="29">
        <v>0.79</v>
      </c>
      <c r="AB143" s="29">
        <v>0.78249999999999997</v>
      </c>
      <c r="AC143" s="29">
        <v>0.77500000000000002</v>
      </c>
      <c r="AD143" s="29">
        <v>0.76749999999999996</v>
      </c>
      <c r="AE143" s="29">
        <v>0.76</v>
      </c>
      <c r="AF143" s="26"/>
      <c r="AG143" s="26"/>
      <c r="AH143" s="26"/>
      <c r="AI143" s="26"/>
      <c r="AJ143" s="26"/>
      <c r="AK143" s="26"/>
      <c r="AL143" s="26"/>
      <c r="AM143" s="26"/>
      <c r="AN143" s="26"/>
      <c r="AO143" s="26"/>
      <c r="AP143" s="26"/>
      <c r="AQ143" s="26"/>
      <c r="AR143" s="26"/>
      <c r="AS143" s="26"/>
      <c r="AT143" s="26"/>
      <c r="AU143" s="26"/>
      <c r="AV143" s="26"/>
      <c r="AW143" s="26"/>
      <c r="AX143" s="26"/>
      <c r="AY143" s="26"/>
    </row>
    <row r="144" spans="1:51" ht="15.75" thickBot="1">
      <c r="A144" s="94"/>
      <c r="B144" s="22" t="s">
        <v>330</v>
      </c>
      <c r="C144" s="31">
        <v>2.4625000000000001E-2</v>
      </c>
      <c r="D144" s="31">
        <v>3.0531249999999999E-2</v>
      </c>
      <c r="E144" s="31">
        <v>3.6437499999999998E-2</v>
      </c>
      <c r="F144" s="31">
        <v>4.2343749999999999E-2</v>
      </c>
      <c r="G144" s="31">
        <v>4.8250000000000001E-2</v>
      </c>
      <c r="H144" s="31">
        <v>5.4156250000000003E-2</v>
      </c>
      <c r="I144" s="31">
        <v>6.0062499999999998E-2</v>
      </c>
      <c r="J144" s="31">
        <v>6.5968750000000007E-2</v>
      </c>
      <c r="K144" s="31">
        <v>7.1874999999999994E-2</v>
      </c>
      <c r="L144" s="31">
        <v>7.7781249999999996E-2</v>
      </c>
      <c r="M144" s="31">
        <v>8.3687499999999998E-2</v>
      </c>
      <c r="N144" s="31">
        <v>8.959375E-2</v>
      </c>
      <c r="O144" s="31">
        <v>9.5500000000000002E-2</v>
      </c>
      <c r="P144" s="31">
        <v>0.1014062</v>
      </c>
      <c r="Q144" s="31">
        <v>0.10731250000000001</v>
      </c>
      <c r="R144" s="31">
        <v>0.11321870000000001</v>
      </c>
      <c r="S144" s="31">
        <v>0.11912499999999999</v>
      </c>
      <c r="T144" s="31">
        <v>0.12503120000000001</v>
      </c>
      <c r="U144" s="31">
        <v>0.13093750000000001</v>
      </c>
      <c r="V144" s="31">
        <v>0.13684379999999999</v>
      </c>
      <c r="W144" s="31">
        <v>0.14274999999999999</v>
      </c>
      <c r="X144" s="31">
        <v>0.14865619999999999</v>
      </c>
      <c r="Y144" s="31">
        <v>0.15456249999999999</v>
      </c>
      <c r="Z144" s="31">
        <v>0.16046879999999999</v>
      </c>
      <c r="AA144" s="31">
        <v>0.166375</v>
      </c>
      <c r="AB144" s="31">
        <v>0.1722813</v>
      </c>
      <c r="AC144" s="31">
        <v>0.1781875</v>
      </c>
      <c r="AD144" s="31">
        <v>0.1840937</v>
      </c>
      <c r="AE144" s="31">
        <v>0.19</v>
      </c>
      <c r="AF144" s="26"/>
      <c r="AG144" s="26"/>
      <c r="AH144" s="26"/>
      <c r="AI144" s="26"/>
      <c r="AJ144" s="26"/>
      <c r="AK144" s="26"/>
      <c r="AL144" s="26"/>
      <c r="AM144" s="26"/>
      <c r="AN144" s="26"/>
      <c r="AO144" s="26"/>
      <c r="AP144" s="26"/>
      <c r="AQ144" s="26"/>
      <c r="AR144" s="26"/>
      <c r="AS144" s="26"/>
      <c r="AT144" s="26"/>
      <c r="AU144" s="26"/>
      <c r="AV144" s="26"/>
      <c r="AW144" s="26"/>
      <c r="AX144" s="26"/>
      <c r="AY144" s="26"/>
    </row>
    <row r="145" spans="1:51" ht="15.75" thickBot="1">
      <c r="A145" s="94"/>
      <c r="B145" s="22" t="s">
        <v>331</v>
      </c>
      <c r="C145" s="29">
        <v>4.4999999999999997E-3</v>
      </c>
      <c r="D145" s="29">
        <v>6.1250000000000002E-3</v>
      </c>
      <c r="E145" s="29">
        <v>7.7499999999999999E-3</v>
      </c>
      <c r="F145" s="29">
        <v>9.3749999999999997E-3</v>
      </c>
      <c r="G145" s="29">
        <v>1.0999999999999999E-2</v>
      </c>
      <c r="H145" s="29">
        <v>1.2625000000000001E-2</v>
      </c>
      <c r="I145" s="29">
        <v>1.4250000000000001E-2</v>
      </c>
      <c r="J145" s="29">
        <v>1.5875E-2</v>
      </c>
      <c r="K145" s="29">
        <v>1.7500000000000002E-2</v>
      </c>
      <c r="L145" s="29">
        <v>1.9125E-2</v>
      </c>
      <c r="M145" s="29">
        <v>2.0750000000000001E-2</v>
      </c>
      <c r="N145" s="29">
        <v>2.2374999999999999E-2</v>
      </c>
      <c r="O145" s="29">
        <v>2.4E-2</v>
      </c>
      <c r="P145" s="29">
        <v>2.5624999999999998E-2</v>
      </c>
      <c r="Q145" s="29">
        <v>2.725E-2</v>
      </c>
      <c r="R145" s="29">
        <v>2.8875000000000001E-2</v>
      </c>
      <c r="S145" s="29">
        <v>3.0499999999999999E-2</v>
      </c>
      <c r="T145" s="29">
        <v>3.2125000000000001E-2</v>
      </c>
      <c r="U145" s="29">
        <v>3.3750000000000002E-2</v>
      </c>
      <c r="V145" s="29">
        <v>3.5374999999999997E-2</v>
      </c>
      <c r="W145" s="29">
        <v>3.6999999999999998E-2</v>
      </c>
      <c r="X145" s="29">
        <v>3.8625E-2</v>
      </c>
      <c r="Y145" s="29">
        <v>4.0250000000000001E-2</v>
      </c>
      <c r="Z145" s="29">
        <v>4.1875000000000002E-2</v>
      </c>
      <c r="AA145" s="29">
        <v>4.3499999999999997E-2</v>
      </c>
      <c r="AB145" s="29">
        <v>4.5124999999999998E-2</v>
      </c>
      <c r="AC145" s="29">
        <v>4.675E-2</v>
      </c>
      <c r="AD145" s="29">
        <v>4.8375000000000001E-2</v>
      </c>
      <c r="AE145" s="29">
        <v>0.05</v>
      </c>
      <c r="AF145" s="26"/>
      <c r="AG145" s="26"/>
      <c r="AH145" s="26"/>
      <c r="AI145" s="26"/>
      <c r="AJ145" s="26"/>
      <c r="AK145" s="26"/>
      <c r="AL145" s="26"/>
      <c r="AM145" s="26"/>
      <c r="AN145" s="26"/>
      <c r="AO145" s="26"/>
      <c r="AP145" s="26"/>
      <c r="AQ145" s="26"/>
      <c r="AR145" s="26"/>
      <c r="AS145" s="26"/>
      <c r="AT145" s="26"/>
      <c r="AU145" s="26"/>
      <c r="AV145" s="26"/>
      <c r="AW145" s="26"/>
      <c r="AX145" s="26"/>
      <c r="AY145" s="26"/>
    </row>
    <row r="146" spans="1:51" ht="15.75" thickBot="1">
      <c r="A146" s="94"/>
      <c r="B146" s="22" t="s">
        <v>332</v>
      </c>
      <c r="C146" s="31">
        <v>8.7500000000000002E-4</v>
      </c>
      <c r="D146" s="31">
        <v>8.4374999999999999E-4</v>
      </c>
      <c r="E146" s="31">
        <v>8.1249999999999996E-4</v>
      </c>
      <c r="F146" s="31">
        <v>7.8125000000000004E-4</v>
      </c>
      <c r="G146" s="31">
        <v>7.5000000000000002E-4</v>
      </c>
      <c r="H146" s="31">
        <v>7.1874999999999999E-4</v>
      </c>
      <c r="I146" s="31">
        <v>6.8749999999999996E-4</v>
      </c>
      <c r="J146" s="31">
        <v>6.5625000000000004E-4</v>
      </c>
      <c r="K146" s="31">
        <v>6.2500000000000001E-4</v>
      </c>
      <c r="L146" s="31">
        <v>5.9374999999999999E-4</v>
      </c>
      <c r="M146" s="31">
        <v>5.6249999999999996E-4</v>
      </c>
      <c r="N146" s="31">
        <v>5.3125000000000004E-4</v>
      </c>
      <c r="O146" s="31">
        <v>5.0000000000000001E-4</v>
      </c>
      <c r="P146" s="31">
        <v>4.6874999999999998E-4</v>
      </c>
      <c r="Q146" s="31">
        <v>4.3750000000000001E-4</v>
      </c>
      <c r="R146" s="31">
        <v>4.0624999999999998E-4</v>
      </c>
      <c r="S146" s="31">
        <v>3.7500000000000001E-4</v>
      </c>
      <c r="T146" s="31">
        <v>3.4374999999999998E-4</v>
      </c>
      <c r="U146" s="31">
        <v>3.1250000000000001E-4</v>
      </c>
      <c r="V146" s="31">
        <v>2.8124999999999998E-4</v>
      </c>
      <c r="W146" s="31">
        <v>2.5000000000000001E-4</v>
      </c>
      <c r="X146" s="31">
        <v>2.1875E-4</v>
      </c>
      <c r="Y146" s="31">
        <v>1.875E-4</v>
      </c>
      <c r="Z146" s="31">
        <v>1.5625E-4</v>
      </c>
      <c r="AA146" s="31">
        <v>1.25E-4</v>
      </c>
      <c r="AB146" s="31">
        <v>9.3750000000000002E-5</v>
      </c>
      <c r="AC146" s="31">
        <v>6.2500000000000001E-5</v>
      </c>
      <c r="AD146" s="31">
        <v>3.1250000000000001E-5</v>
      </c>
      <c r="AE146" s="31">
        <v>0</v>
      </c>
      <c r="AF146" s="26"/>
      <c r="AG146" s="26"/>
      <c r="AH146" s="26"/>
      <c r="AI146" s="26"/>
      <c r="AJ146" s="26"/>
      <c r="AK146" s="26"/>
      <c r="AL146" s="26"/>
      <c r="AM146" s="26"/>
      <c r="AN146" s="26"/>
      <c r="AO146" s="26"/>
      <c r="AP146" s="26"/>
      <c r="AQ146" s="26"/>
      <c r="AR146" s="26"/>
      <c r="AS146" s="26"/>
      <c r="AT146" s="26"/>
      <c r="AU146" s="26"/>
      <c r="AV146" s="26"/>
      <c r="AW146" s="26"/>
      <c r="AX146" s="26"/>
      <c r="AY146" s="26"/>
    </row>
    <row r="147" spans="1:51" ht="15.75" thickBot="1">
      <c r="A147" s="94"/>
      <c r="B147" s="22" t="s">
        <v>333</v>
      </c>
      <c r="C147" s="29">
        <v>0.97</v>
      </c>
      <c r="D147" s="29">
        <v>0.96250000000000002</v>
      </c>
      <c r="E147" s="29">
        <v>0.95499999999999996</v>
      </c>
      <c r="F147" s="29">
        <v>0.94750000000000001</v>
      </c>
      <c r="G147" s="29">
        <v>0.94</v>
      </c>
      <c r="H147" s="29">
        <v>0.9325</v>
      </c>
      <c r="I147" s="29">
        <v>0.92500000000000004</v>
      </c>
      <c r="J147" s="29">
        <v>0.91749999999999998</v>
      </c>
      <c r="K147" s="29">
        <v>0.91</v>
      </c>
      <c r="L147" s="29">
        <v>0.90249999999999997</v>
      </c>
      <c r="M147" s="29">
        <v>0.89500000000000002</v>
      </c>
      <c r="N147" s="29">
        <v>0.88749999999999996</v>
      </c>
      <c r="O147" s="29">
        <v>0.88</v>
      </c>
      <c r="P147" s="29">
        <v>0.87250000000000005</v>
      </c>
      <c r="Q147" s="29">
        <v>0.86499999999999999</v>
      </c>
      <c r="R147" s="29">
        <v>0.85750000000000004</v>
      </c>
      <c r="S147" s="29">
        <v>0.85</v>
      </c>
      <c r="T147" s="29">
        <v>0.84250000000000003</v>
      </c>
      <c r="U147" s="29">
        <v>0.83499999999999996</v>
      </c>
      <c r="V147" s="29">
        <v>0.82750000000000001</v>
      </c>
      <c r="W147" s="29">
        <v>0.82</v>
      </c>
      <c r="X147" s="29">
        <v>0.8125</v>
      </c>
      <c r="Y147" s="29">
        <v>0.80500000000000005</v>
      </c>
      <c r="Z147" s="29">
        <v>0.79749999999999999</v>
      </c>
      <c r="AA147" s="29">
        <v>0.79</v>
      </c>
      <c r="AB147" s="29">
        <v>0.78249999999999997</v>
      </c>
      <c r="AC147" s="29">
        <v>0.77500000000000002</v>
      </c>
      <c r="AD147" s="29">
        <v>0.76749999999999996</v>
      </c>
      <c r="AE147" s="29">
        <v>0.76</v>
      </c>
      <c r="AF147" s="26"/>
      <c r="AG147" s="26"/>
      <c r="AH147" s="26"/>
      <c r="AI147" s="26"/>
      <c r="AJ147" s="26"/>
      <c r="AK147" s="26"/>
      <c r="AL147" s="26"/>
      <c r="AM147" s="26"/>
      <c r="AN147" s="26"/>
      <c r="AO147" s="26"/>
      <c r="AP147" s="26"/>
      <c r="AQ147" s="26"/>
      <c r="AR147" s="26"/>
      <c r="AS147" s="26"/>
      <c r="AT147" s="26"/>
      <c r="AU147" s="26"/>
      <c r="AV147" s="26"/>
      <c r="AW147" s="26"/>
      <c r="AX147" s="26"/>
      <c r="AY147" s="26"/>
    </row>
    <row r="148" spans="1:51" ht="15.75" thickBot="1">
      <c r="A148" s="94"/>
      <c r="B148" s="22" t="s">
        <v>334</v>
      </c>
      <c r="C148" s="31">
        <v>2.4625000000000001E-2</v>
      </c>
      <c r="D148" s="31">
        <v>3.0531249999999999E-2</v>
      </c>
      <c r="E148" s="31">
        <v>3.6437499999999998E-2</v>
      </c>
      <c r="F148" s="31">
        <v>4.2343749999999999E-2</v>
      </c>
      <c r="G148" s="31">
        <v>4.8250000000000001E-2</v>
      </c>
      <c r="H148" s="31">
        <v>5.4156250000000003E-2</v>
      </c>
      <c r="I148" s="31">
        <v>6.0062499999999998E-2</v>
      </c>
      <c r="J148" s="31">
        <v>6.5968750000000007E-2</v>
      </c>
      <c r="K148" s="31">
        <v>7.1874999999999994E-2</v>
      </c>
      <c r="L148" s="31">
        <v>7.7781249999999996E-2</v>
      </c>
      <c r="M148" s="31">
        <v>8.3687499999999998E-2</v>
      </c>
      <c r="N148" s="31">
        <v>8.959375E-2</v>
      </c>
      <c r="O148" s="31">
        <v>9.5500000000000002E-2</v>
      </c>
      <c r="P148" s="31">
        <v>0.1014062</v>
      </c>
      <c r="Q148" s="31">
        <v>0.10731250000000001</v>
      </c>
      <c r="R148" s="31">
        <v>0.11321870000000001</v>
      </c>
      <c r="S148" s="31">
        <v>0.11912499999999999</v>
      </c>
      <c r="T148" s="31">
        <v>0.12503120000000001</v>
      </c>
      <c r="U148" s="31">
        <v>0.13093750000000001</v>
      </c>
      <c r="V148" s="31">
        <v>0.13684379999999999</v>
      </c>
      <c r="W148" s="31">
        <v>0.14274999999999999</v>
      </c>
      <c r="X148" s="31">
        <v>0.14865619999999999</v>
      </c>
      <c r="Y148" s="31">
        <v>0.15456249999999999</v>
      </c>
      <c r="Z148" s="31">
        <v>0.16046879999999999</v>
      </c>
      <c r="AA148" s="31">
        <v>0.166375</v>
      </c>
      <c r="AB148" s="31">
        <v>0.1722813</v>
      </c>
      <c r="AC148" s="31">
        <v>0.1781875</v>
      </c>
      <c r="AD148" s="31">
        <v>0.1840937</v>
      </c>
      <c r="AE148" s="31">
        <v>0.19</v>
      </c>
      <c r="AF148" s="26"/>
      <c r="AG148" s="26"/>
      <c r="AH148" s="26"/>
      <c r="AI148" s="26"/>
      <c r="AJ148" s="26"/>
      <c r="AK148" s="26"/>
      <c r="AL148" s="26"/>
      <c r="AM148" s="26"/>
      <c r="AN148" s="26"/>
      <c r="AO148" s="26"/>
      <c r="AP148" s="26"/>
      <c r="AQ148" s="26"/>
      <c r="AR148" s="26"/>
      <c r="AS148" s="26"/>
      <c r="AT148" s="26"/>
      <c r="AU148" s="26"/>
      <c r="AV148" s="26"/>
      <c r="AW148" s="26"/>
      <c r="AX148" s="26"/>
      <c r="AY148" s="26"/>
    </row>
    <row r="149" spans="1:51" ht="15.75" thickBot="1">
      <c r="A149" s="94"/>
      <c r="B149" s="22" t="s">
        <v>335</v>
      </c>
      <c r="C149" s="29">
        <v>4.4999999999999997E-3</v>
      </c>
      <c r="D149" s="29">
        <v>6.1250000000000002E-3</v>
      </c>
      <c r="E149" s="29">
        <v>7.7499999999999999E-3</v>
      </c>
      <c r="F149" s="29">
        <v>9.3749999999999997E-3</v>
      </c>
      <c r="G149" s="29">
        <v>1.0999999999999999E-2</v>
      </c>
      <c r="H149" s="29">
        <v>1.2625000000000001E-2</v>
      </c>
      <c r="I149" s="29">
        <v>1.4250000000000001E-2</v>
      </c>
      <c r="J149" s="29">
        <v>1.5875E-2</v>
      </c>
      <c r="K149" s="29">
        <v>1.7500000000000002E-2</v>
      </c>
      <c r="L149" s="29">
        <v>1.9125E-2</v>
      </c>
      <c r="M149" s="29">
        <v>2.0750000000000001E-2</v>
      </c>
      <c r="N149" s="29">
        <v>2.2374999999999999E-2</v>
      </c>
      <c r="O149" s="29">
        <v>2.4E-2</v>
      </c>
      <c r="P149" s="29">
        <v>2.5624999999999998E-2</v>
      </c>
      <c r="Q149" s="29">
        <v>2.725E-2</v>
      </c>
      <c r="R149" s="29">
        <v>2.8875000000000001E-2</v>
      </c>
      <c r="S149" s="29">
        <v>3.0499999999999999E-2</v>
      </c>
      <c r="T149" s="29">
        <v>3.2125000000000001E-2</v>
      </c>
      <c r="U149" s="29">
        <v>3.3750000000000002E-2</v>
      </c>
      <c r="V149" s="29">
        <v>3.5374999999999997E-2</v>
      </c>
      <c r="W149" s="29">
        <v>3.6999999999999998E-2</v>
      </c>
      <c r="X149" s="29">
        <v>3.8625E-2</v>
      </c>
      <c r="Y149" s="29">
        <v>4.0250000000000001E-2</v>
      </c>
      <c r="Z149" s="29">
        <v>4.1875000000000002E-2</v>
      </c>
      <c r="AA149" s="29">
        <v>4.3499999999999997E-2</v>
      </c>
      <c r="AB149" s="29">
        <v>4.5124999999999998E-2</v>
      </c>
      <c r="AC149" s="29">
        <v>4.675E-2</v>
      </c>
      <c r="AD149" s="29">
        <v>4.8375000000000001E-2</v>
      </c>
      <c r="AE149" s="29">
        <v>0.05</v>
      </c>
      <c r="AF149" s="26"/>
      <c r="AG149" s="26"/>
      <c r="AH149" s="26"/>
      <c r="AI149" s="26"/>
      <c r="AJ149" s="26"/>
      <c r="AK149" s="26"/>
      <c r="AL149" s="26"/>
      <c r="AM149" s="26"/>
      <c r="AN149" s="26"/>
      <c r="AO149" s="26"/>
      <c r="AP149" s="26"/>
      <c r="AQ149" s="26"/>
      <c r="AR149" s="26"/>
      <c r="AS149" s="26"/>
      <c r="AT149" s="26"/>
      <c r="AU149" s="26"/>
      <c r="AV149" s="26"/>
      <c r="AW149" s="26"/>
      <c r="AX149" s="26"/>
      <c r="AY149" s="26"/>
    </row>
    <row r="150" spans="1:51" ht="15.75" thickBot="1">
      <c r="A150" s="94"/>
      <c r="B150" s="22" t="s">
        <v>336</v>
      </c>
      <c r="C150" s="31">
        <v>8.7500000000000002E-4</v>
      </c>
      <c r="D150" s="31">
        <v>8.4374999999999999E-4</v>
      </c>
      <c r="E150" s="31">
        <v>8.1249999999999996E-4</v>
      </c>
      <c r="F150" s="31">
        <v>7.8125000000000004E-4</v>
      </c>
      <c r="G150" s="31">
        <v>7.5000000000000002E-4</v>
      </c>
      <c r="H150" s="31">
        <v>7.1874999999999999E-4</v>
      </c>
      <c r="I150" s="31">
        <v>6.8749999999999996E-4</v>
      </c>
      <c r="J150" s="31">
        <v>6.5625000000000004E-4</v>
      </c>
      <c r="K150" s="31">
        <v>6.2500000000000001E-4</v>
      </c>
      <c r="L150" s="31">
        <v>5.9374999999999999E-4</v>
      </c>
      <c r="M150" s="31">
        <v>5.6249999999999996E-4</v>
      </c>
      <c r="N150" s="31">
        <v>5.3125000000000004E-4</v>
      </c>
      <c r="O150" s="31">
        <v>5.0000000000000001E-4</v>
      </c>
      <c r="P150" s="31">
        <v>4.6874999999999998E-4</v>
      </c>
      <c r="Q150" s="31">
        <v>4.3750000000000001E-4</v>
      </c>
      <c r="R150" s="31">
        <v>4.0624999999999998E-4</v>
      </c>
      <c r="S150" s="31">
        <v>3.7500000000000001E-4</v>
      </c>
      <c r="T150" s="31">
        <v>3.4374999999999998E-4</v>
      </c>
      <c r="U150" s="31">
        <v>3.1250000000000001E-4</v>
      </c>
      <c r="V150" s="31">
        <v>2.8124999999999998E-4</v>
      </c>
      <c r="W150" s="31">
        <v>2.5000000000000001E-4</v>
      </c>
      <c r="X150" s="31">
        <v>2.1875E-4</v>
      </c>
      <c r="Y150" s="31">
        <v>1.875E-4</v>
      </c>
      <c r="Z150" s="31">
        <v>1.5625E-4</v>
      </c>
      <c r="AA150" s="31">
        <v>1.25E-4</v>
      </c>
      <c r="AB150" s="31">
        <v>9.3750000000000002E-5</v>
      </c>
      <c r="AC150" s="31">
        <v>6.2500000000000001E-5</v>
      </c>
      <c r="AD150" s="31">
        <v>3.1250000000000001E-5</v>
      </c>
      <c r="AE150" s="31">
        <v>0</v>
      </c>
      <c r="AF150" s="26"/>
      <c r="AG150" s="26"/>
      <c r="AH150" s="26"/>
      <c r="AI150" s="26"/>
      <c r="AJ150" s="26"/>
      <c r="AK150" s="26"/>
      <c r="AL150" s="26"/>
      <c r="AM150" s="26"/>
      <c r="AN150" s="26"/>
      <c r="AO150" s="26"/>
      <c r="AP150" s="26"/>
      <c r="AQ150" s="26"/>
      <c r="AR150" s="26"/>
      <c r="AS150" s="26"/>
      <c r="AT150" s="26"/>
      <c r="AU150" s="26"/>
      <c r="AV150" s="26"/>
      <c r="AW150" s="26"/>
      <c r="AX150" s="26"/>
      <c r="AY150" s="26"/>
    </row>
    <row r="151" spans="1:51" ht="15.75" thickBot="1">
      <c r="A151" s="94"/>
      <c r="B151" s="22" t="s">
        <v>337</v>
      </c>
      <c r="C151" s="29">
        <v>0.96750000000000003</v>
      </c>
      <c r="D151" s="29">
        <v>0.95937499999999998</v>
      </c>
      <c r="E151" s="29">
        <v>0.95125000000000004</v>
      </c>
      <c r="F151" s="29">
        <v>0.94312499999999999</v>
      </c>
      <c r="G151" s="29">
        <v>0.93500000000000005</v>
      </c>
      <c r="H151" s="29">
        <v>0.926875</v>
      </c>
      <c r="I151" s="29">
        <v>0.91874999999999996</v>
      </c>
      <c r="J151" s="29">
        <v>0.91062500000000002</v>
      </c>
      <c r="K151" s="29">
        <v>0.90249999999999997</v>
      </c>
      <c r="L151" s="29">
        <v>0.89437500000000003</v>
      </c>
      <c r="M151" s="29">
        <v>0.88624999999999998</v>
      </c>
      <c r="N151" s="29">
        <v>0.87812500000000004</v>
      </c>
      <c r="O151" s="29">
        <v>0.87</v>
      </c>
      <c r="P151" s="29">
        <v>0.86187499999999995</v>
      </c>
      <c r="Q151" s="29">
        <v>0.85375000000000001</v>
      </c>
      <c r="R151" s="29">
        <v>0.84562499999999996</v>
      </c>
      <c r="S151" s="29">
        <v>0.83750000000000002</v>
      </c>
      <c r="T151" s="29">
        <v>0.82937499999999997</v>
      </c>
      <c r="U151" s="29">
        <v>0.82125000000000004</v>
      </c>
      <c r="V151" s="29">
        <v>0.81312499999999999</v>
      </c>
      <c r="W151" s="29">
        <v>0.80500000000000005</v>
      </c>
      <c r="X151" s="29">
        <v>0.796875</v>
      </c>
      <c r="Y151" s="29">
        <v>0.78874999999999995</v>
      </c>
      <c r="Z151" s="29">
        <v>0.78062500000000001</v>
      </c>
      <c r="AA151" s="29">
        <v>0.77249999999999996</v>
      </c>
      <c r="AB151" s="29">
        <v>0.76437500000000003</v>
      </c>
      <c r="AC151" s="29">
        <v>0.75624999999999998</v>
      </c>
      <c r="AD151" s="29">
        <v>0.74812500000000004</v>
      </c>
      <c r="AE151" s="29">
        <v>0.74</v>
      </c>
      <c r="AF151" s="26"/>
      <c r="AG151" s="26"/>
      <c r="AH151" s="26"/>
      <c r="AI151" s="26"/>
      <c r="AJ151" s="26"/>
      <c r="AK151" s="26"/>
      <c r="AL151" s="26"/>
      <c r="AM151" s="26"/>
      <c r="AN151" s="26"/>
      <c r="AO151" s="26"/>
      <c r="AP151" s="26"/>
      <c r="AQ151" s="26"/>
      <c r="AR151" s="26"/>
      <c r="AS151" s="26"/>
      <c r="AT151" s="26"/>
      <c r="AU151" s="26"/>
      <c r="AV151" s="26"/>
      <c r="AW151" s="26"/>
      <c r="AX151" s="26"/>
      <c r="AY151" s="26"/>
    </row>
    <row r="152" spans="1:51" ht="15.75" thickBot="1">
      <c r="A152" s="94"/>
      <c r="B152" s="22" t="s">
        <v>338</v>
      </c>
      <c r="C152" s="31">
        <v>2.4E-2</v>
      </c>
      <c r="D152" s="31">
        <v>2.9749999999999999E-2</v>
      </c>
      <c r="E152" s="31">
        <v>3.5499999999999997E-2</v>
      </c>
      <c r="F152" s="31">
        <v>4.1250000000000002E-2</v>
      </c>
      <c r="G152" s="31">
        <v>4.7E-2</v>
      </c>
      <c r="H152" s="31">
        <v>5.2749999999999998E-2</v>
      </c>
      <c r="I152" s="31">
        <v>5.8500000000000003E-2</v>
      </c>
      <c r="J152" s="31">
        <v>6.4250000000000002E-2</v>
      </c>
      <c r="K152" s="31">
        <v>7.0000000000000007E-2</v>
      </c>
      <c r="L152" s="31">
        <v>7.5749999999999998E-2</v>
      </c>
      <c r="M152" s="31">
        <v>8.1500000000000003E-2</v>
      </c>
      <c r="N152" s="31">
        <v>8.7249999999999994E-2</v>
      </c>
      <c r="O152" s="31">
        <v>9.2999999999999999E-2</v>
      </c>
      <c r="P152" s="31">
        <v>9.8750000000000004E-2</v>
      </c>
      <c r="Q152" s="31">
        <v>0.1045</v>
      </c>
      <c r="R152" s="31">
        <v>0.11025</v>
      </c>
      <c r="S152" s="31">
        <v>0.11600000000000001</v>
      </c>
      <c r="T152" s="31">
        <v>0.12175</v>
      </c>
      <c r="U152" s="31">
        <v>0.1275</v>
      </c>
      <c r="V152" s="31">
        <v>0.13325000000000001</v>
      </c>
      <c r="W152" s="31">
        <v>0.13900000000000001</v>
      </c>
      <c r="X152" s="31">
        <v>0.14474999999999999</v>
      </c>
      <c r="Y152" s="31">
        <v>0.15049999999999999</v>
      </c>
      <c r="Z152" s="31">
        <v>0.15625</v>
      </c>
      <c r="AA152" s="31">
        <v>0.16200000000000001</v>
      </c>
      <c r="AB152" s="31">
        <v>0.16775000000000001</v>
      </c>
      <c r="AC152" s="31">
        <v>0.17349999999999999</v>
      </c>
      <c r="AD152" s="31">
        <v>0.17924999999999999</v>
      </c>
      <c r="AE152" s="31">
        <v>0.185</v>
      </c>
      <c r="AF152" s="26"/>
      <c r="AG152" s="26"/>
      <c r="AH152" s="26"/>
      <c r="AI152" s="26"/>
      <c r="AJ152" s="26"/>
      <c r="AK152" s="26"/>
      <c r="AL152" s="26"/>
      <c r="AM152" s="26"/>
      <c r="AN152" s="26"/>
      <c r="AO152" s="26"/>
      <c r="AP152" s="26"/>
      <c r="AQ152" s="26"/>
      <c r="AR152" s="26"/>
      <c r="AS152" s="26"/>
      <c r="AT152" s="26"/>
      <c r="AU152" s="26"/>
      <c r="AV152" s="26"/>
      <c r="AW152" s="26"/>
      <c r="AX152" s="26"/>
      <c r="AY152" s="26"/>
    </row>
    <row r="153" spans="1:51" ht="15.75" thickBot="1">
      <c r="A153" s="94"/>
      <c r="B153" s="22" t="s">
        <v>339</v>
      </c>
      <c r="C153" s="29">
        <v>7.6249999999999998E-3</v>
      </c>
      <c r="D153" s="29">
        <v>1.003125E-2</v>
      </c>
      <c r="E153" s="29">
        <v>1.2437500000000001E-2</v>
      </c>
      <c r="F153" s="29">
        <v>1.4843749999999999E-2</v>
      </c>
      <c r="G153" s="29">
        <v>1.7250000000000001E-2</v>
      </c>
      <c r="H153" s="29">
        <v>1.965625E-2</v>
      </c>
      <c r="I153" s="29">
        <v>2.2062499999999999E-2</v>
      </c>
      <c r="J153" s="29">
        <v>2.4468750000000001E-2</v>
      </c>
      <c r="K153" s="29">
        <v>2.6875E-2</v>
      </c>
      <c r="L153" s="29">
        <v>2.9281250000000002E-2</v>
      </c>
      <c r="M153" s="29">
        <v>3.16875E-2</v>
      </c>
      <c r="N153" s="29">
        <v>3.4093749999999999E-2</v>
      </c>
      <c r="O153" s="29">
        <v>3.6499999999999998E-2</v>
      </c>
      <c r="P153" s="29">
        <v>3.8906250000000003E-2</v>
      </c>
      <c r="Q153" s="29">
        <v>4.1312500000000002E-2</v>
      </c>
      <c r="R153" s="29">
        <v>4.3718750000000001E-2</v>
      </c>
      <c r="S153" s="29">
        <v>4.6124999999999999E-2</v>
      </c>
      <c r="T153" s="29">
        <v>4.8531249999999998E-2</v>
      </c>
      <c r="U153" s="29">
        <v>5.0937499999999997E-2</v>
      </c>
      <c r="V153" s="29">
        <v>5.3343750000000002E-2</v>
      </c>
      <c r="W153" s="29">
        <v>5.5750000000000001E-2</v>
      </c>
      <c r="X153" s="29">
        <v>5.815625E-2</v>
      </c>
      <c r="Y153" s="29">
        <v>6.0562499999999998E-2</v>
      </c>
      <c r="Z153" s="29">
        <v>6.2968750000000004E-2</v>
      </c>
      <c r="AA153" s="29">
        <v>6.5375000000000003E-2</v>
      </c>
      <c r="AB153" s="29">
        <v>6.7781250000000001E-2</v>
      </c>
      <c r="AC153" s="29">
        <v>7.01875E-2</v>
      </c>
      <c r="AD153" s="29">
        <v>7.2593749999999999E-2</v>
      </c>
      <c r="AE153" s="29">
        <v>7.4999999999999997E-2</v>
      </c>
      <c r="AF153" s="26"/>
      <c r="AG153" s="26"/>
      <c r="AH153" s="26"/>
      <c r="AI153" s="26"/>
      <c r="AJ153" s="26"/>
      <c r="AK153" s="26"/>
      <c r="AL153" s="26"/>
      <c r="AM153" s="26"/>
      <c r="AN153" s="26"/>
      <c r="AO153" s="26"/>
      <c r="AP153" s="26"/>
      <c r="AQ153" s="26"/>
      <c r="AR153" s="26"/>
      <c r="AS153" s="26"/>
      <c r="AT153" s="26"/>
      <c r="AU153" s="26"/>
      <c r="AV153" s="26"/>
      <c r="AW153" s="26"/>
      <c r="AX153" s="26"/>
      <c r="AY153" s="26"/>
    </row>
    <row r="154" spans="1:51" ht="15.75" thickBot="1">
      <c r="A154" s="94"/>
      <c r="B154" s="22" t="s">
        <v>340</v>
      </c>
      <c r="C154" s="31">
        <v>8.7500000000000002E-4</v>
      </c>
      <c r="D154" s="31">
        <v>8.4374999999999999E-4</v>
      </c>
      <c r="E154" s="31">
        <v>8.1249999999999996E-4</v>
      </c>
      <c r="F154" s="31">
        <v>7.8125000000000004E-4</v>
      </c>
      <c r="G154" s="31">
        <v>7.5000000000000002E-4</v>
      </c>
      <c r="H154" s="31">
        <v>7.1874999999999999E-4</v>
      </c>
      <c r="I154" s="31">
        <v>6.8749999999999996E-4</v>
      </c>
      <c r="J154" s="31">
        <v>6.5625000000000004E-4</v>
      </c>
      <c r="K154" s="31">
        <v>6.2500000000000001E-4</v>
      </c>
      <c r="L154" s="31">
        <v>5.9374999999999999E-4</v>
      </c>
      <c r="M154" s="31">
        <v>5.6249999999999996E-4</v>
      </c>
      <c r="N154" s="31">
        <v>5.3125000000000004E-4</v>
      </c>
      <c r="O154" s="31">
        <v>5.0000000000000001E-4</v>
      </c>
      <c r="P154" s="31">
        <v>4.6874999999999998E-4</v>
      </c>
      <c r="Q154" s="31">
        <v>4.3750000000000001E-4</v>
      </c>
      <c r="R154" s="31">
        <v>4.0624999999999998E-4</v>
      </c>
      <c r="S154" s="31">
        <v>3.7500000000000001E-4</v>
      </c>
      <c r="T154" s="31">
        <v>3.4374999999999998E-4</v>
      </c>
      <c r="U154" s="31">
        <v>3.1250000000000001E-4</v>
      </c>
      <c r="V154" s="31">
        <v>2.8124999999999998E-4</v>
      </c>
      <c r="W154" s="31">
        <v>2.5000000000000001E-4</v>
      </c>
      <c r="X154" s="31">
        <v>2.1875E-4</v>
      </c>
      <c r="Y154" s="31">
        <v>1.875E-4</v>
      </c>
      <c r="Z154" s="31">
        <v>1.5625E-4</v>
      </c>
      <c r="AA154" s="31">
        <v>1.25E-4</v>
      </c>
      <c r="AB154" s="31">
        <v>9.3750000000000002E-5</v>
      </c>
      <c r="AC154" s="31">
        <v>6.2500000000000001E-5</v>
      </c>
      <c r="AD154" s="31">
        <v>3.1250000000000001E-5</v>
      </c>
      <c r="AE154" s="31">
        <v>0</v>
      </c>
      <c r="AF154" s="26"/>
      <c r="AG154" s="26"/>
      <c r="AH154" s="26"/>
      <c r="AI154" s="26"/>
      <c r="AJ154" s="26"/>
      <c r="AK154" s="26"/>
      <c r="AL154" s="26"/>
      <c r="AM154" s="26"/>
      <c r="AN154" s="26"/>
      <c r="AO154" s="26"/>
      <c r="AP154" s="26"/>
      <c r="AQ154" s="26"/>
      <c r="AR154" s="26"/>
      <c r="AS154" s="26"/>
      <c r="AT154" s="26"/>
      <c r="AU154" s="26"/>
      <c r="AV154" s="26"/>
      <c r="AW154" s="26"/>
      <c r="AX154" s="26"/>
      <c r="AY154" s="26"/>
    </row>
    <row r="155" spans="1:51" ht="15.75" thickBot="1">
      <c r="A155" s="94"/>
      <c r="B155" s="22" t="s">
        <v>341</v>
      </c>
      <c r="C155" s="29">
        <v>0.96750000000000003</v>
      </c>
      <c r="D155" s="29">
        <v>0.95937499999999998</v>
      </c>
      <c r="E155" s="29">
        <v>0.95125000000000004</v>
      </c>
      <c r="F155" s="29">
        <v>0.94312499999999999</v>
      </c>
      <c r="G155" s="29">
        <v>0.93500000000000005</v>
      </c>
      <c r="H155" s="29">
        <v>0.926875</v>
      </c>
      <c r="I155" s="29">
        <v>0.91874999999999996</v>
      </c>
      <c r="J155" s="29">
        <v>0.91062500000000002</v>
      </c>
      <c r="K155" s="29">
        <v>0.90249999999999997</v>
      </c>
      <c r="L155" s="29">
        <v>0.89437500000000003</v>
      </c>
      <c r="M155" s="29">
        <v>0.88624999999999998</v>
      </c>
      <c r="N155" s="29">
        <v>0.87812500000000004</v>
      </c>
      <c r="O155" s="29">
        <v>0.87</v>
      </c>
      <c r="P155" s="29">
        <v>0.86187499999999995</v>
      </c>
      <c r="Q155" s="29">
        <v>0.85375000000000001</v>
      </c>
      <c r="R155" s="29">
        <v>0.84562499999999996</v>
      </c>
      <c r="S155" s="29">
        <v>0.83750000000000002</v>
      </c>
      <c r="T155" s="29">
        <v>0.82937499999999997</v>
      </c>
      <c r="U155" s="29">
        <v>0.82125000000000004</v>
      </c>
      <c r="V155" s="29">
        <v>0.81312499999999999</v>
      </c>
      <c r="W155" s="29">
        <v>0.80500000000000005</v>
      </c>
      <c r="X155" s="29">
        <v>0.796875</v>
      </c>
      <c r="Y155" s="29">
        <v>0.78874999999999995</v>
      </c>
      <c r="Z155" s="29">
        <v>0.78062500000000001</v>
      </c>
      <c r="AA155" s="29">
        <v>0.77249999999999996</v>
      </c>
      <c r="AB155" s="29">
        <v>0.76437500000000003</v>
      </c>
      <c r="AC155" s="29">
        <v>0.75624999999999998</v>
      </c>
      <c r="AD155" s="29">
        <v>0.74812500000000004</v>
      </c>
      <c r="AE155" s="29">
        <v>0.74</v>
      </c>
      <c r="AF155" s="26"/>
      <c r="AG155" s="26"/>
      <c r="AH155" s="26"/>
      <c r="AI155" s="26"/>
      <c r="AJ155" s="26"/>
      <c r="AK155" s="26"/>
      <c r="AL155" s="26"/>
      <c r="AM155" s="26"/>
      <c r="AN155" s="26"/>
      <c r="AO155" s="26"/>
      <c r="AP155" s="26"/>
      <c r="AQ155" s="26"/>
      <c r="AR155" s="26"/>
      <c r="AS155" s="26"/>
      <c r="AT155" s="26"/>
      <c r="AU155" s="26"/>
      <c r="AV155" s="26"/>
      <c r="AW155" s="26"/>
      <c r="AX155" s="26"/>
      <c r="AY155" s="26"/>
    </row>
    <row r="156" spans="1:51" ht="15.75" thickBot="1">
      <c r="A156" s="94"/>
      <c r="B156" s="22" t="s">
        <v>342</v>
      </c>
      <c r="C156" s="31">
        <v>2.4E-2</v>
      </c>
      <c r="D156" s="31">
        <v>2.9749999999999999E-2</v>
      </c>
      <c r="E156" s="31">
        <v>3.5499999999999997E-2</v>
      </c>
      <c r="F156" s="31">
        <v>4.1250000000000002E-2</v>
      </c>
      <c r="G156" s="31">
        <v>4.7E-2</v>
      </c>
      <c r="H156" s="31">
        <v>5.2749999999999998E-2</v>
      </c>
      <c r="I156" s="31">
        <v>5.8500000000000003E-2</v>
      </c>
      <c r="J156" s="31">
        <v>6.4250000000000002E-2</v>
      </c>
      <c r="K156" s="31">
        <v>7.0000000000000007E-2</v>
      </c>
      <c r="L156" s="31">
        <v>7.5749999999999998E-2</v>
      </c>
      <c r="M156" s="31">
        <v>8.1500000000000003E-2</v>
      </c>
      <c r="N156" s="31">
        <v>8.7249999999999994E-2</v>
      </c>
      <c r="O156" s="31">
        <v>9.2999999999999999E-2</v>
      </c>
      <c r="P156" s="31">
        <v>9.8750000000000004E-2</v>
      </c>
      <c r="Q156" s="31">
        <v>0.1045</v>
      </c>
      <c r="R156" s="31">
        <v>0.11025</v>
      </c>
      <c r="S156" s="31">
        <v>0.11600000000000001</v>
      </c>
      <c r="T156" s="31">
        <v>0.12175</v>
      </c>
      <c r="U156" s="31">
        <v>0.1275</v>
      </c>
      <c r="V156" s="31">
        <v>0.13325000000000001</v>
      </c>
      <c r="W156" s="31">
        <v>0.13900000000000001</v>
      </c>
      <c r="X156" s="31">
        <v>0.14474999999999999</v>
      </c>
      <c r="Y156" s="31">
        <v>0.15049999999999999</v>
      </c>
      <c r="Z156" s="31">
        <v>0.15625</v>
      </c>
      <c r="AA156" s="31">
        <v>0.16200000000000001</v>
      </c>
      <c r="AB156" s="31">
        <v>0.16775000000000001</v>
      </c>
      <c r="AC156" s="31">
        <v>0.17349999999999999</v>
      </c>
      <c r="AD156" s="31">
        <v>0.17924999999999999</v>
      </c>
      <c r="AE156" s="31">
        <v>0.185</v>
      </c>
      <c r="AF156" s="26"/>
      <c r="AG156" s="26"/>
      <c r="AH156" s="26"/>
      <c r="AI156" s="26"/>
      <c r="AJ156" s="26"/>
      <c r="AK156" s="26"/>
      <c r="AL156" s="26"/>
      <c r="AM156" s="26"/>
      <c r="AN156" s="26"/>
      <c r="AO156" s="26"/>
      <c r="AP156" s="26"/>
      <c r="AQ156" s="26"/>
      <c r="AR156" s="26"/>
      <c r="AS156" s="26"/>
      <c r="AT156" s="26"/>
      <c r="AU156" s="26"/>
      <c r="AV156" s="26"/>
      <c r="AW156" s="26"/>
      <c r="AX156" s="26"/>
      <c r="AY156" s="26"/>
    </row>
    <row r="157" spans="1:51" ht="15.75" thickBot="1">
      <c r="A157" s="94"/>
      <c r="B157" s="22" t="s">
        <v>343</v>
      </c>
      <c r="C157" s="29">
        <v>7.6249999999999998E-3</v>
      </c>
      <c r="D157" s="29">
        <v>1.003125E-2</v>
      </c>
      <c r="E157" s="29">
        <v>1.2437500000000001E-2</v>
      </c>
      <c r="F157" s="29">
        <v>1.4843749999999999E-2</v>
      </c>
      <c r="G157" s="29">
        <v>1.7250000000000001E-2</v>
      </c>
      <c r="H157" s="29">
        <v>1.965625E-2</v>
      </c>
      <c r="I157" s="29">
        <v>2.2062499999999999E-2</v>
      </c>
      <c r="J157" s="29">
        <v>2.4468750000000001E-2</v>
      </c>
      <c r="K157" s="29">
        <v>2.6875E-2</v>
      </c>
      <c r="L157" s="29">
        <v>2.9281250000000002E-2</v>
      </c>
      <c r="M157" s="29">
        <v>3.16875E-2</v>
      </c>
      <c r="N157" s="29">
        <v>3.4093749999999999E-2</v>
      </c>
      <c r="O157" s="29">
        <v>3.6499999999999998E-2</v>
      </c>
      <c r="P157" s="29">
        <v>3.8906250000000003E-2</v>
      </c>
      <c r="Q157" s="29">
        <v>4.1312500000000002E-2</v>
      </c>
      <c r="R157" s="29">
        <v>4.3718750000000001E-2</v>
      </c>
      <c r="S157" s="29">
        <v>4.6124999999999999E-2</v>
      </c>
      <c r="T157" s="29">
        <v>4.8531249999999998E-2</v>
      </c>
      <c r="U157" s="29">
        <v>5.0937499999999997E-2</v>
      </c>
      <c r="V157" s="29">
        <v>5.3343750000000002E-2</v>
      </c>
      <c r="W157" s="29">
        <v>5.5750000000000001E-2</v>
      </c>
      <c r="X157" s="29">
        <v>5.815625E-2</v>
      </c>
      <c r="Y157" s="29">
        <v>6.0562499999999998E-2</v>
      </c>
      <c r="Z157" s="29">
        <v>6.2968750000000004E-2</v>
      </c>
      <c r="AA157" s="29">
        <v>6.5375000000000003E-2</v>
      </c>
      <c r="AB157" s="29">
        <v>6.7781250000000001E-2</v>
      </c>
      <c r="AC157" s="29">
        <v>7.01875E-2</v>
      </c>
      <c r="AD157" s="29">
        <v>7.2593749999999999E-2</v>
      </c>
      <c r="AE157" s="29">
        <v>7.4999999999999997E-2</v>
      </c>
      <c r="AF157" s="26"/>
      <c r="AG157" s="26"/>
      <c r="AH157" s="26"/>
      <c r="AI157" s="26"/>
      <c r="AJ157" s="26"/>
      <c r="AK157" s="26"/>
      <c r="AL157" s="26"/>
      <c r="AM157" s="26"/>
      <c r="AN157" s="26"/>
      <c r="AO157" s="26"/>
      <c r="AP157" s="26"/>
      <c r="AQ157" s="26"/>
      <c r="AR157" s="26"/>
      <c r="AS157" s="26"/>
      <c r="AT157" s="26"/>
      <c r="AU157" s="26"/>
      <c r="AV157" s="26"/>
      <c r="AW157" s="26"/>
      <c r="AX157" s="26"/>
      <c r="AY157" s="26"/>
    </row>
    <row r="158" spans="1:51" ht="15.75" thickBot="1">
      <c r="A158" s="94"/>
      <c r="B158" s="22" t="s">
        <v>344</v>
      </c>
      <c r="C158" s="31">
        <v>8.7500000000000002E-4</v>
      </c>
      <c r="D158" s="31">
        <v>8.4374999999999999E-4</v>
      </c>
      <c r="E158" s="31">
        <v>8.1249999999999996E-4</v>
      </c>
      <c r="F158" s="31">
        <v>7.8125000000000004E-4</v>
      </c>
      <c r="G158" s="31">
        <v>7.5000000000000002E-4</v>
      </c>
      <c r="H158" s="31">
        <v>7.1874999999999999E-4</v>
      </c>
      <c r="I158" s="31">
        <v>6.8749999999999996E-4</v>
      </c>
      <c r="J158" s="31">
        <v>6.5625000000000004E-4</v>
      </c>
      <c r="K158" s="31">
        <v>6.2500000000000001E-4</v>
      </c>
      <c r="L158" s="31">
        <v>5.9374999999999999E-4</v>
      </c>
      <c r="M158" s="31">
        <v>5.6249999999999996E-4</v>
      </c>
      <c r="N158" s="31">
        <v>5.3125000000000004E-4</v>
      </c>
      <c r="O158" s="31">
        <v>5.0000000000000001E-4</v>
      </c>
      <c r="P158" s="31">
        <v>4.6874999999999998E-4</v>
      </c>
      <c r="Q158" s="31">
        <v>4.3750000000000001E-4</v>
      </c>
      <c r="R158" s="31">
        <v>4.0624999999999998E-4</v>
      </c>
      <c r="S158" s="31">
        <v>3.7500000000000001E-4</v>
      </c>
      <c r="T158" s="31">
        <v>3.4374999999999998E-4</v>
      </c>
      <c r="U158" s="31">
        <v>3.1250000000000001E-4</v>
      </c>
      <c r="V158" s="31">
        <v>2.8124999999999998E-4</v>
      </c>
      <c r="W158" s="31">
        <v>2.5000000000000001E-4</v>
      </c>
      <c r="X158" s="31">
        <v>2.1875E-4</v>
      </c>
      <c r="Y158" s="31">
        <v>1.875E-4</v>
      </c>
      <c r="Z158" s="31">
        <v>1.5625E-4</v>
      </c>
      <c r="AA158" s="31">
        <v>1.25E-4</v>
      </c>
      <c r="AB158" s="31">
        <v>9.3750000000000002E-5</v>
      </c>
      <c r="AC158" s="31">
        <v>6.2500000000000001E-5</v>
      </c>
      <c r="AD158" s="31">
        <v>3.1250000000000001E-5</v>
      </c>
      <c r="AE158" s="31">
        <v>0</v>
      </c>
      <c r="AF158" s="26"/>
      <c r="AG158" s="26"/>
      <c r="AH158" s="26"/>
      <c r="AI158" s="26"/>
      <c r="AJ158" s="26"/>
      <c r="AK158" s="26"/>
      <c r="AL158" s="26"/>
      <c r="AM158" s="26"/>
      <c r="AN158" s="26"/>
      <c r="AO158" s="26"/>
      <c r="AP158" s="26"/>
      <c r="AQ158" s="26"/>
      <c r="AR158" s="26"/>
      <c r="AS158" s="26"/>
      <c r="AT158" s="26"/>
      <c r="AU158" s="26"/>
      <c r="AV158" s="26"/>
      <c r="AW158" s="26"/>
      <c r="AX158" s="26"/>
      <c r="AY158" s="26"/>
    </row>
    <row r="159" spans="1:51" ht="15.75" thickBot="1">
      <c r="A159" s="94"/>
      <c r="B159" s="22" t="s">
        <v>345</v>
      </c>
      <c r="C159" s="29">
        <v>0.96750000000000003</v>
      </c>
      <c r="D159" s="29">
        <v>0.95937499999999998</v>
      </c>
      <c r="E159" s="29">
        <v>0.95125000000000004</v>
      </c>
      <c r="F159" s="29">
        <v>0.94312499999999999</v>
      </c>
      <c r="G159" s="29">
        <v>0.93500000000000005</v>
      </c>
      <c r="H159" s="29">
        <v>0.926875</v>
      </c>
      <c r="I159" s="29">
        <v>0.91874999999999996</v>
      </c>
      <c r="J159" s="29">
        <v>0.91062500000000002</v>
      </c>
      <c r="K159" s="29">
        <v>0.90249999999999997</v>
      </c>
      <c r="L159" s="29">
        <v>0.89437500000000003</v>
      </c>
      <c r="M159" s="29">
        <v>0.88624999999999998</v>
      </c>
      <c r="N159" s="29">
        <v>0.87812500000000004</v>
      </c>
      <c r="O159" s="29">
        <v>0.87</v>
      </c>
      <c r="P159" s="29">
        <v>0.86187499999999995</v>
      </c>
      <c r="Q159" s="29">
        <v>0.85375000000000001</v>
      </c>
      <c r="R159" s="29">
        <v>0.84562499999999996</v>
      </c>
      <c r="S159" s="29">
        <v>0.83750000000000002</v>
      </c>
      <c r="T159" s="29">
        <v>0.82937499999999997</v>
      </c>
      <c r="U159" s="29">
        <v>0.82125000000000004</v>
      </c>
      <c r="V159" s="29">
        <v>0.81312499999999999</v>
      </c>
      <c r="W159" s="29">
        <v>0.80500000000000005</v>
      </c>
      <c r="X159" s="29">
        <v>0.796875</v>
      </c>
      <c r="Y159" s="29">
        <v>0.78874999999999995</v>
      </c>
      <c r="Z159" s="29">
        <v>0.78062500000000001</v>
      </c>
      <c r="AA159" s="29">
        <v>0.77249999999999996</v>
      </c>
      <c r="AB159" s="29">
        <v>0.76437500000000003</v>
      </c>
      <c r="AC159" s="29">
        <v>0.75624999999999998</v>
      </c>
      <c r="AD159" s="29">
        <v>0.74812500000000004</v>
      </c>
      <c r="AE159" s="29">
        <v>0.74</v>
      </c>
      <c r="AF159" s="26"/>
      <c r="AG159" s="26"/>
      <c r="AH159" s="26"/>
      <c r="AI159" s="26"/>
      <c r="AJ159" s="26"/>
      <c r="AK159" s="26"/>
      <c r="AL159" s="26"/>
      <c r="AM159" s="26"/>
      <c r="AN159" s="26"/>
      <c r="AO159" s="26"/>
      <c r="AP159" s="26"/>
      <c r="AQ159" s="26"/>
      <c r="AR159" s="26"/>
      <c r="AS159" s="26"/>
      <c r="AT159" s="26"/>
      <c r="AU159" s="26"/>
      <c r="AV159" s="26"/>
      <c r="AW159" s="26"/>
      <c r="AX159" s="26"/>
      <c r="AY159" s="26"/>
    </row>
    <row r="160" spans="1:51" ht="15.75" thickBot="1">
      <c r="A160" s="94"/>
      <c r="B160" s="22" t="s">
        <v>346</v>
      </c>
      <c r="C160" s="31">
        <v>2.4E-2</v>
      </c>
      <c r="D160" s="31">
        <v>2.9749999999999999E-2</v>
      </c>
      <c r="E160" s="31">
        <v>3.5499999999999997E-2</v>
      </c>
      <c r="F160" s="31">
        <v>4.1250000000000002E-2</v>
      </c>
      <c r="G160" s="31">
        <v>4.7E-2</v>
      </c>
      <c r="H160" s="31">
        <v>5.2749999999999998E-2</v>
      </c>
      <c r="I160" s="31">
        <v>5.8500000000000003E-2</v>
      </c>
      <c r="J160" s="31">
        <v>6.4250000000000002E-2</v>
      </c>
      <c r="K160" s="31">
        <v>7.0000000000000007E-2</v>
      </c>
      <c r="L160" s="31">
        <v>7.5749999999999998E-2</v>
      </c>
      <c r="M160" s="31">
        <v>8.1500000000000003E-2</v>
      </c>
      <c r="N160" s="31">
        <v>8.7249999999999994E-2</v>
      </c>
      <c r="O160" s="31">
        <v>9.2999999999999999E-2</v>
      </c>
      <c r="P160" s="31">
        <v>9.8750000000000004E-2</v>
      </c>
      <c r="Q160" s="31">
        <v>0.1045</v>
      </c>
      <c r="R160" s="31">
        <v>0.11025</v>
      </c>
      <c r="S160" s="31">
        <v>0.11600000000000001</v>
      </c>
      <c r="T160" s="31">
        <v>0.12175</v>
      </c>
      <c r="U160" s="31">
        <v>0.1275</v>
      </c>
      <c r="V160" s="31">
        <v>0.13325000000000001</v>
      </c>
      <c r="W160" s="31">
        <v>0.13900000000000001</v>
      </c>
      <c r="X160" s="31">
        <v>0.14474999999999999</v>
      </c>
      <c r="Y160" s="31">
        <v>0.15049999999999999</v>
      </c>
      <c r="Z160" s="31">
        <v>0.15625</v>
      </c>
      <c r="AA160" s="31">
        <v>0.16200000000000001</v>
      </c>
      <c r="AB160" s="31">
        <v>0.16775000000000001</v>
      </c>
      <c r="AC160" s="31">
        <v>0.17349999999999999</v>
      </c>
      <c r="AD160" s="31">
        <v>0.17924999999999999</v>
      </c>
      <c r="AE160" s="31">
        <v>0.185</v>
      </c>
      <c r="AF160" s="26"/>
      <c r="AG160" s="26"/>
      <c r="AH160" s="26"/>
      <c r="AI160" s="26"/>
      <c r="AJ160" s="26"/>
      <c r="AK160" s="26"/>
      <c r="AL160" s="26"/>
      <c r="AM160" s="26"/>
      <c r="AN160" s="26"/>
      <c r="AO160" s="26"/>
      <c r="AP160" s="26"/>
      <c r="AQ160" s="26"/>
      <c r="AR160" s="26"/>
      <c r="AS160" s="26"/>
      <c r="AT160" s="26"/>
      <c r="AU160" s="26"/>
      <c r="AV160" s="26"/>
      <c r="AW160" s="26"/>
      <c r="AX160" s="26"/>
      <c r="AY160" s="26"/>
    </row>
    <row r="161" spans="1:51" ht="15.75" thickBot="1">
      <c r="A161" s="94"/>
      <c r="B161" s="22" t="s">
        <v>347</v>
      </c>
      <c r="C161" s="29">
        <v>7.6249999999999998E-3</v>
      </c>
      <c r="D161" s="29">
        <v>1.003125E-2</v>
      </c>
      <c r="E161" s="29">
        <v>1.2437500000000001E-2</v>
      </c>
      <c r="F161" s="29">
        <v>1.4843749999999999E-2</v>
      </c>
      <c r="G161" s="29">
        <v>1.7250000000000001E-2</v>
      </c>
      <c r="H161" s="29">
        <v>1.965625E-2</v>
      </c>
      <c r="I161" s="29">
        <v>2.2062499999999999E-2</v>
      </c>
      <c r="J161" s="29">
        <v>2.4468750000000001E-2</v>
      </c>
      <c r="K161" s="29">
        <v>2.6875E-2</v>
      </c>
      <c r="L161" s="29">
        <v>2.9281250000000002E-2</v>
      </c>
      <c r="M161" s="29">
        <v>3.16875E-2</v>
      </c>
      <c r="N161" s="29">
        <v>3.4093749999999999E-2</v>
      </c>
      <c r="O161" s="29">
        <v>3.6499999999999998E-2</v>
      </c>
      <c r="P161" s="29">
        <v>3.8906250000000003E-2</v>
      </c>
      <c r="Q161" s="29">
        <v>4.1312500000000002E-2</v>
      </c>
      <c r="R161" s="29">
        <v>4.3718750000000001E-2</v>
      </c>
      <c r="S161" s="29">
        <v>4.6124999999999999E-2</v>
      </c>
      <c r="T161" s="29">
        <v>4.8531249999999998E-2</v>
      </c>
      <c r="U161" s="29">
        <v>5.0937499999999997E-2</v>
      </c>
      <c r="V161" s="29">
        <v>5.3343750000000002E-2</v>
      </c>
      <c r="W161" s="29">
        <v>5.5750000000000001E-2</v>
      </c>
      <c r="X161" s="29">
        <v>5.815625E-2</v>
      </c>
      <c r="Y161" s="29">
        <v>6.0562499999999998E-2</v>
      </c>
      <c r="Z161" s="29">
        <v>6.2968750000000004E-2</v>
      </c>
      <c r="AA161" s="29">
        <v>6.5375000000000003E-2</v>
      </c>
      <c r="AB161" s="29">
        <v>6.7781250000000001E-2</v>
      </c>
      <c r="AC161" s="29">
        <v>7.01875E-2</v>
      </c>
      <c r="AD161" s="29">
        <v>7.2593749999999999E-2</v>
      </c>
      <c r="AE161" s="29">
        <v>7.4999999999999997E-2</v>
      </c>
      <c r="AF161" s="26"/>
      <c r="AG161" s="26"/>
      <c r="AH161" s="26"/>
      <c r="AI161" s="26"/>
      <c r="AJ161" s="26"/>
      <c r="AK161" s="26"/>
      <c r="AL161" s="26"/>
      <c r="AM161" s="26"/>
      <c r="AN161" s="26"/>
      <c r="AO161" s="26"/>
      <c r="AP161" s="26"/>
      <c r="AQ161" s="26"/>
      <c r="AR161" s="26"/>
      <c r="AS161" s="26"/>
      <c r="AT161" s="26"/>
      <c r="AU161" s="26"/>
      <c r="AV161" s="26"/>
      <c r="AW161" s="26"/>
      <c r="AX161" s="26"/>
      <c r="AY161" s="26"/>
    </row>
    <row r="162" spans="1:51" ht="15.75" thickBot="1">
      <c r="A162" s="94"/>
      <c r="B162" s="22" t="s">
        <v>348</v>
      </c>
      <c r="C162" s="31">
        <v>8.7500000000000002E-4</v>
      </c>
      <c r="D162" s="31">
        <v>8.4374999999999999E-4</v>
      </c>
      <c r="E162" s="31">
        <v>8.1249999999999996E-4</v>
      </c>
      <c r="F162" s="31">
        <v>7.8125000000000004E-4</v>
      </c>
      <c r="G162" s="31">
        <v>7.5000000000000002E-4</v>
      </c>
      <c r="H162" s="31">
        <v>7.1874999999999999E-4</v>
      </c>
      <c r="I162" s="31">
        <v>6.8749999999999996E-4</v>
      </c>
      <c r="J162" s="31">
        <v>6.5625000000000004E-4</v>
      </c>
      <c r="K162" s="31">
        <v>6.2500000000000001E-4</v>
      </c>
      <c r="L162" s="31">
        <v>5.9374999999999999E-4</v>
      </c>
      <c r="M162" s="31">
        <v>5.6249999999999996E-4</v>
      </c>
      <c r="N162" s="31">
        <v>5.3125000000000004E-4</v>
      </c>
      <c r="O162" s="31">
        <v>5.0000000000000001E-4</v>
      </c>
      <c r="P162" s="31">
        <v>4.6874999999999998E-4</v>
      </c>
      <c r="Q162" s="31">
        <v>4.3750000000000001E-4</v>
      </c>
      <c r="R162" s="31">
        <v>4.0624999999999998E-4</v>
      </c>
      <c r="S162" s="31">
        <v>3.7500000000000001E-4</v>
      </c>
      <c r="T162" s="31">
        <v>3.4374999999999998E-4</v>
      </c>
      <c r="U162" s="31">
        <v>3.1250000000000001E-4</v>
      </c>
      <c r="V162" s="31">
        <v>2.8124999999999998E-4</v>
      </c>
      <c r="W162" s="31">
        <v>2.5000000000000001E-4</v>
      </c>
      <c r="X162" s="31">
        <v>2.1875E-4</v>
      </c>
      <c r="Y162" s="31">
        <v>1.875E-4</v>
      </c>
      <c r="Z162" s="31">
        <v>1.5625E-4</v>
      </c>
      <c r="AA162" s="31">
        <v>1.25E-4</v>
      </c>
      <c r="AB162" s="31">
        <v>9.3750000000000002E-5</v>
      </c>
      <c r="AC162" s="31">
        <v>6.2500000000000001E-5</v>
      </c>
      <c r="AD162" s="31">
        <v>3.1250000000000001E-5</v>
      </c>
      <c r="AE162" s="31">
        <v>0</v>
      </c>
      <c r="AF162" s="26"/>
      <c r="AG162" s="26"/>
      <c r="AH162" s="26"/>
      <c r="AI162" s="26"/>
      <c r="AJ162" s="26"/>
      <c r="AK162" s="26"/>
      <c r="AL162" s="26"/>
      <c r="AM162" s="26"/>
      <c r="AN162" s="26"/>
      <c r="AO162" s="26"/>
      <c r="AP162" s="26"/>
      <c r="AQ162" s="26"/>
      <c r="AR162" s="26"/>
      <c r="AS162" s="26"/>
      <c r="AT162" s="26"/>
      <c r="AU162" s="26"/>
      <c r="AV162" s="26"/>
      <c r="AW162" s="26"/>
      <c r="AX162" s="26"/>
      <c r="AY162" s="26"/>
    </row>
    <row r="163" spans="1:51" ht="15.75" thickBot="1">
      <c r="A163" s="94"/>
      <c r="B163" s="22" t="s">
        <v>349</v>
      </c>
      <c r="C163" s="29">
        <v>0.97</v>
      </c>
      <c r="D163" s="29">
        <v>0.96250000000000002</v>
      </c>
      <c r="E163" s="29">
        <v>0.95499999999999996</v>
      </c>
      <c r="F163" s="29">
        <v>0.94750000000000001</v>
      </c>
      <c r="G163" s="29">
        <v>0.94</v>
      </c>
      <c r="H163" s="29">
        <v>0.9325</v>
      </c>
      <c r="I163" s="29">
        <v>0.92500000000000004</v>
      </c>
      <c r="J163" s="29">
        <v>0.91749999999999998</v>
      </c>
      <c r="K163" s="29">
        <v>0.91</v>
      </c>
      <c r="L163" s="29">
        <v>0.90249999999999997</v>
      </c>
      <c r="M163" s="29">
        <v>0.89500000000000002</v>
      </c>
      <c r="N163" s="29">
        <v>0.88749999999999996</v>
      </c>
      <c r="O163" s="29">
        <v>0.88</v>
      </c>
      <c r="P163" s="29">
        <v>0.87250000000000005</v>
      </c>
      <c r="Q163" s="29">
        <v>0.86499999999999999</v>
      </c>
      <c r="R163" s="29">
        <v>0.85750000000000004</v>
      </c>
      <c r="S163" s="29">
        <v>0.85</v>
      </c>
      <c r="T163" s="29">
        <v>0.84250000000000003</v>
      </c>
      <c r="U163" s="29">
        <v>0.83499999999999996</v>
      </c>
      <c r="V163" s="29">
        <v>0.82750000000000001</v>
      </c>
      <c r="W163" s="29">
        <v>0.82</v>
      </c>
      <c r="X163" s="29">
        <v>0.8125</v>
      </c>
      <c r="Y163" s="29">
        <v>0.80500000000000005</v>
      </c>
      <c r="Z163" s="29">
        <v>0.79749999999999999</v>
      </c>
      <c r="AA163" s="29">
        <v>0.79</v>
      </c>
      <c r="AB163" s="29">
        <v>0.78249999999999997</v>
      </c>
      <c r="AC163" s="29">
        <v>0.77500000000000002</v>
      </c>
      <c r="AD163" s="29">
        <v>0.76749999999999996</v>
      </c>
      <c r="AE163" s="29">
        <v>0.76</v>
      </c>
      <c r="AF163" s="26"/>
      <c r="AG163" s="26"/>
      <c r="AH163" s="26"/>
      <c r="AI163" s="26"/>
      <c r="AJ163" s="26"/>
      <c r="AK163" s="26"/>
      <c r="AL163" s="26"/>
      <c r="AM163" s="26"/>
      <c r="AN163" s="26"/>
      <c r="AO163" s="26"/>
      <c r="AP163" s="26"/>
      <c r="AQ163" s="26"/>
      <c r="AR163" s="26"/>
      <c r="AS163" s="26"/>
      <c r="AT163" s="26"/>
      <c r="AU163" s="26"/>
      <c r="AV163" s="26"/>
      <c r="AW163" s="26"/>
      <c r="AX163" s="26"/>
      <c r="AY163" s="26"/>
    </row>
    <row r="164" spans="1:51" ht="15.75" thickBot="1">
      <c r="A164" s="94"/>
      <c r="B164" s="22" t="s">
        <v>350</v>
      </c>
      <c r="C164" s="31">
        <v>2.4625000000000001E-2</v>
      </c>
      <c r="D164" s="31">
        <v>3.0531249999999999E-2</v>
      </c>
      <c r="E164" s="31">
        <v>3.6437499999999998E-2</v>
      </c>
      <c r="F164" s="31">
        <v>4.2343749999999999E-2</v>
      </c>
      <c r="G164" s="31">
        <v>4.8250000000000001E-2</v>
      </c>
      <c r="H164" s="31">
        <v>5.4156250000000003E-2</v>
      </c>
      <c r="I164" s="31">
        <v>6.0062499999999998E-2</v>
      </c>
      <c r="J164" s="31">
        <v>6.5968750000000007E-2</v>
      </c>
      <c r="K164" s="31">
        <v>7.1874999999999994E-2</v>
      </c>
      <c r="L164" s="31">
        <v>7.7781249999999996E-2</v>
      </c>
      <c r="M164" s="31">
        <v>8.3687499999999998E-2</v>
      </c>
      <c r="N164" s="31">
        <v>8.959375E-2</v>
      </c>
      <c r="O164" s="31">
        <v>9.5500000000000002E-2</v>
      </c>
      <c r="P164" s="31">
        <v>0.1014062</v>
      </c>
      <c r="Q164" s="31">
        <v>0.10731250000000001</v>
      </c>
      <c r="R164" s="31">
        <v>0.11321870000000001</v>
      </c>
      <c r="S164" s="31">
        <v>0.11912499999999999</v>
      </c>
      <c r="T164" s="31">
        <v>0.12503120000000001</v>
      </c>
      <c r="U164" s="31">
        <v>0.13093750000000001</v>
      </c>
      <c r="V164" s="31">
        <v>0.13684379999999999</v>
      </c>
      <c r="W164" s="31">
        <v>0.14274999999999999</v>
      </c>
      <c r="X164" s="31">
        <v>0.14865619999999999</v>
      </c>
      <c r="Y164" s="31">
        <v>0.15456249999999999</v>
      </c>
      <c r="Z164" s="31">
        <v>0.16046879999999999</v>
      </c>
      <c r="AA164" s="31">
        <v>0.166375</v>
      </c>
      <c r="AB164" s="31">
        <v>0.1722813</v>
      </c>
      <c r="AC164" s="31">
        <v>0.1781875</v>
      </c>
      <c r="AD164" s="31">
        <v>0.1840937</v>
      </c>
      <c r="AE164" s="31">
        <v>0.19</v>
      </c>
      <c r="AF164" s="26"/>
      <c r="AG164" s="26"/>
      <c r="AH164" s="26"/>
      <c r="AI164" s="26"/>
      <c r="AJ164" s="26"/>
      <c r="AK164" s="26"/>
      <c r="AL164" s="26"/>
      <c r="AM164" s="26"/>
      <c r="AN164" s="26"/>
      <c r="AO164" s="26"/>
      <c r="AP164" s="26"/>
      <c r="AQ164" s="26"/>
      <c r="AR164" s="26"/>
      <c r="AS164" s="26"/>
      <c r="AT164" s="26"/>
      <c r="AU164" s="26"/>
      <c r="AV164" s="26"/>
      <c r="AW164" s="26"/>
      <c r="AX164" s="26"/>
      <c r="AY164" s="26"/>
    </row>
    <row r="165" spans="1:51" ht="15.75" thickBot="1">
      <c r="A165" s="94"/>
      <c r="B165" s="22" t="s">
        <v>351</v>
      </c>
      <c r="C165" s="29">
        <v>4.4999999999999997E-3</v>
      </c>
      <c r="D165" s="29">
        <v>6.1250000000000002E-3</v>
      </c>
      <c r="E165" s="29">
        <v>7.7499999999999999E-3</v>
      </c>
      <c r="F165" s="29">
        <v>9.3749999999999997E-3</v>
      </c>
      <c r="G165" s="29">
        <v>1.0999999999999999E-2</v>
      </c>
      <c r="H165" s="29">
        <v>1.2625000000000001E-2</v>
      </c>
      <c r="I165" s="29">
        <v>1.4250000000000001E-2</v>
      </c>
      <c r="J165" s="29">
        <v>1.5875E-2</v>
      </c>
      <c r="K165" s="29">
        <v>1.7500000000000002E-2</v>
      </c>
      <c r="L165" s="29">
        <v>1.9125E-2</v>
      </c>
      <c r="M165" s="29">
        <v>2.0750000000000001E-2</v>
      </c>
      <c r="N165" s="29">
        <v>2.2374999999999999E-2</v>
      </c>
      <c r="O165" s="29">
        <v>2.4E-2</v>
      </c>
      <c r="P165" s="29">
        <v>2.5624999999999998E-2</v>
      </c>
      <c r="Q165" s="29">
        <v>2.725E-2</v>
      </c>
      <c r="R165" s="29">
        <v>2.8875000000000001E-2</v>
      </c>
      <c r="S165" s="29">
        <v>3.0499999999999999E-2</v>
      </c>
      <c r="T165" s="29">
        <v>3.2125000000000001E-2</v>
      </c>
      <c r="U165" s="29">
        <v>3.3750000000000002E-2</v>
      </c>
      <c r="V165" s="29">
        <v>3.5374999999999997E-2</v>
      </c>
      <c r="W165" s="29">
        <v>3.6999999999999998E-2</v>
      </c>
      <c r="X165" s="29">
        <v>3.8625E-2</v>
      </c>
      <c r="Y165" s="29">
        <v>4.0250000000000001E-2</v>
      </c>
      <c r="Z165" s="29">
        <v>4.1875000000000002E-2</v>
      </c>
      <c r="AA165" s="29">
        <v>4.3499999999999997E-2</v>
      </c>
      <c r="AB165" s="29">
        <v>4.5124999999999998E-2</v>
      </c>
      <c r="AC165" s="29">
        <v>4.675E-2</v>
      </c>
      <c r="AD165" s="29">
        <v>4.8375000000000001E-2</v>
      </c>
      <c r="AE165" s="29">
        <v>0.05</v>
      </c>
      <c r="AF165" s="26"/>
      <c r="AG165" s="26"/>
      <c r="AH165" s="26"/>
      <c r="AI165" s="26"/>
      <c r="AJ165" s="26"/>
      <c r="AK165" s="26"/>
      <c r="AL165" s="26"/>
      <c r="AM165" s="26"/>
      <c r="AN165" s="26"/>
      <c r="AO165" s="26"/>
      <c r="AP165" s="26"/>
      <c r="AQ165" s="26"/>
      <c r="AR165" s="26"/>
      <c r="AS165" s="26"/>
      <c r="AT165" s="26"/>
      <c r="AU165" s="26"/>
      <c r="AV165" s="26"/>
      <c r="AW165" s="26"/>
      <c r="AX165" s="26"/>
      <c r="AY165" s="26"/>
    </row>
    <row r="166" spans="1:51" ht="15.75" thickBot="1">
      <c r="A166" s="94"/>
      <c r="B166" s="22" t="s">
        <v>352</v>
      </c>
      <c r="C166" s="31">
        <v>8.7500000000000002E-4</v>
      </c>
      <c r="D166" s="31">
        <v>8.4374999999999999E-4</v>
      </c>
      <c r="E166" s="31">
        <v>8.1249999999999996E-4</v>
      </c>
      <c r="F166" s="31">
        <v>7.8125000000000004E-4</v>
      </c>
      <c r="G166" s="31">
        <v>7.5000000000000002E-4</v>
      </c>
      <c r="H166" s="31">
        <v>7.1874999999999999E-4</v>
      </c>
      <c r="I166" s="31">
        <v>6.8749999999999996E-4</v>
      </c>
      <c r="J166" s="31">
        <v>6.5625000000000004E-4</v>
      </c>
      <c r="K166" s="31">
        <v>6.2500000000000001E-4</v>
      </c>
      <c r="L166" s="31">
        <v>5.9374999999999999E-4</v>
      </c>
      <c r="M166" s="31">
        <v>5.6249999999999996E-4</v>
      </c>
      <c r="N166" s="31">
        <v>5.3125000000000004E-4</v>
      </c>
      <c r="O166" s="31">
        <v>5.0000000000000001E-4</v>
      </c>
      <c r="P166" s="31">
        <v>4.6874999999999998E-4</v>
      </c>
      <c r="Q166" s="31">
        <v>4.3750000000000001E-4</v>
      </c>
      <c r="R166" s="31">
        <v>4.0624999999999998E-4</v>
      </c>
      <c r="S166" s="31">
        <v>3.7500000000000001E-4</v>
      </c>
      <c r="T166" s="31">
        <v>3.4374999999999998E-4</v>
      </c>
      <c r="U166" s="31">
        <v>3.1250000000000001E-4</v>
      </c>
      <c r="V166" s="31">
        <v>2.8124999999999998E-4</v>
      </c>
      <c r="W166" s="31">
        <v>2.5000000000000001E-4</v>
      </c>
      <c r="X166" s="31">
        <v>2.1875E-4</v>
      </c>
      <c r="Y166" s="31">
        <v>1.875E-4</v>
      </c>
      <c r="Z166" s="31">
        <v>1.5625E-4</v>
      </c>
      <c r="AA166" s="31">
        <v>1.25E-4</v>
      </c>
      <c r="AB166" s="31">
        <v>9.3750000000000002E-5</v>
      </c>
      <c r="AC166" s="31">
        <v>6.2500000000000001E-5</v>
      </c>
      <c r="AD166" s="31">
        <v>3.1250000000000001E-5</v>
      </c>
      <c r="AE166" s="31">
        <v>0</v>
      </c>
      <c r="AF166" s="26"/>
      <c r="AG166" s="26"/>
      <c r="AH166" s="26"/>
      <c r="AI166" s="26"/>
      <c r="AJ166" s="26"/>
      <c r="AK166" s="26"/>
      <c r="AL166" s="26"/>
      <c r="AM166" s="26"/>
      <c r="AN166" s="26"/>
      <c r="AO166" s="26"/>
      <c r="AP166" s="26"/>
      <c r="AQ166" s="26"/>
      <c r="AR166" s="26"/>
      <c r="AS166" s="26"/>
      <c r="AT166" s="26"/>
      <c r="AU166" s="26"/>
      <c r="AV166" s="26"/>
      <c r="AW166" s="26"/>
      <c r="AX166" s="26"/>
      <c r="AY166" s="26"/>
    </row>
    <row r="167" spans="1:51" ht="15.75" thickBot="1">
      <c r="A167" s="94"/>
      <c r="B167" s="22" t="s">
        <v>353</v>
      </c>
      <c r="C167" s="29">
        <v>0.91584659999999996</v>
      </c>
      <c r="D167" s="29">
        <v>0.89480820000000005</v>
      </c>
      <c r="E167" s="29">
        <v>0.87376989999999999</v>
      </c>
      <c r="F167" s="29">
        <v>0.85273149999999998</v>
      </c>
      <c r="G167" s="29">
        <v>0.83169320000000002</v>
      </c>
      <c r="H167" s="29">
        <v>0.81065480000000001</v>
      </c>
      <c r="I167" s="29">
        <v>0.78961650000000005</v>
      </c>
      <c r="J167" s="29">
        <v>0.76857810000000004</v>
      </c>
      <c r="K167" s="29">
        <v>0.74753979999999998</v>
      </c>
      <c r="L167" s="29">
        <v>0.72650139999999996</v>
      </c>
      <c r="M167" s="29">
        <v>0.70546310000000001</v>
      </c>
      <c r="N167" s="29">
        <v>0.6844247</v>
      </c>
      <c r="O167" s="29">
        <v>0.66338629999999998</v>
      </c>
      <c r="P167" s="29">
        <v>0.64234800000000003</v>
      </c>
      <c r="Q167" s="29">
        <v>0.62130960000000002</v>
      </c>
      <c r="R167" s="29">
        <v>0.60027129999999995</v>
      </c>
      <c r="S167" s="29">
        <v>0.57923290000000005</v>
      </c>
      <c r="T167" s="29">
        <v>0.55819459999999999</v>
      </c>
      <c r="U167" s="29">
        <v>0.53715619999999997</v>
      </c>
      <c r="V167" s="29">
        <v>0.51611790000000002</v>
      </c>
      <c r="W167" s="29">
        <v>0.49507950000000001</v>
      </c>
      <c r="X167" s="29">
        <v>0.4740412</v>
      </c>
      <c r="Y167" s="29">
        <v>0.45300279999999998</v>
      </c>
      <c r="Z167" s="29">
        <v>0.43196449999999997</v>
      </c>
      <c r="AA167" s="29">
        <v>0.41092610000000002</v>
      </c>
      <c r="AB167" s="29">
        <v>0.38988780000000001</v>
      </c>
      <c r="AC167" s="29">
        <v>0.36884939999999999</v>
      </c>
      <c r="AD167" s="29">
        <v>0.34781099999999998</v>
      </c>
      <c r="AE167" s="29">
        <v>0.32677270000000003</v>
      </c>
      <c r="AF167" s="26"/>
      <c r="AG167" s="26"/>
      <c r="AH167" s="26"/>
      <c r="AI167" s="26"/>
      <c r="AJ167" s="26"/>
      <c r="AK167" s="26"/>
      <c r="AL167" s="26"/>
      <c r="AM167" s="26"/>
      <c r="AN167" s="26"/>
      <c r="AO167" s="26"/>
      <c r="AP167" s="26"/>
      <c r="AQ167" s="26"/>
      <c r="AR167" s="26"/>
      <c r="AS167" s="26"/>
      <c r="AT167" s="26"/>
      <c r="AU167" s="26"/>
      <c r="AV167" s="26"/>
      <c r="AW167" s="26"/>
      <c r="AX167" s="26"/>
      <c r="AY167" s="26"/>
    </row>
    <row r="168" spans="1:51" ht="15.75" thickBot="1">
      <c r="A168" s="94"/>
      <c r="B168" s="22" t="s">
        <v>354</v>
      </c>
      <c r="C168" s="31">
        <v>6.8566769999999999E-2</v>
      </c>
      <c r="D168" s="31">
        <v>8.545846E-2</v>
      </c>
      <c r="E168" s="31">
        <v>0.1023502</v>
      </c>
      <c r="F168" s="31">
        <v>0.1192418</v>
      </c>
      <c r="G168" s="31">
        <v>0.13613349999999999</v>
      </c>
      <c r="H168" s="31">
        <v>0.1530252</v>
      </c>
      <c r="I168" s="31">
        <v>0.16991690000000001</v>
      </c>
      <c r="J168" s="31">
        <v>0.18680859999999999</v>
      </c>
      <c r="K168" s="31">
        <v>0.2037003</v>
      </c>
      <c r="L168" s="31">
        <v>0.22059200000000001</v>
      </c>
      <c r="M168" s="31">
        <v>0.23748369999999999</v>
      </c>
      <c r="N168" s="31">
        <v>0.25437539999999997</v>
      </c>
      <c r="O168" s="31">
        <v>0.27126709999999998</v>
      </c>
      <c r="P168" s="31">
        <v>0.28815869999999999</v>
      </c>
      <c r="Q168" s="31">
        <v>0.3050505</v>
      </c>
      <c r="R168" s="31">
        <v>0.32194220000000001</v>
      </c>
      <c r="S168" s="31">
        <v>0.33883380000000002</v>
      </c>
      <c r="T168" s="31">
        <v>0.35572549999999997</v>
      </c>
      <c r="U168" s="31">
        <v>0.37261719999999998</v>
      </c>
      <c r="V168" s="31">
        <v>0.38950889999999999</v>
      </c>
      <c r="W168" s="31">
        <v>0.4064006</v>
      </c>
      <c r="X168" s="31">
        <v>0.42329230000000001</v>
      </c>
      <c r="Y168" s="31">
        <v>0.44018400000000002</v>
      </c>
      <c r="Z168" s="31">
        <v>0.45707569999999997</v>
      </c>
      <c r="AA168" s="31">
        <v>0.47396739999999998</v>
      </c>
      <c r="AB168" s="31">
        <v>0.49085909999999999</v>
      </c>
      <c r="AC168" s="31">
        <v>0.5077507</v>
      </c>
      <c r="AD168" s="31">
        <v>0.52464250000000001</v>
      </c>
      <c r="AE168" s="31">
        <v>0.54153410000000002</v>
      </c>
      <c r="AF168" s="26"/>
      <c r="AG168" s="26"/>
      <c r="AH168" s="26"/>
      <c r="AI168" s="26"/>
      <c r="AJ168" s="26"/>
      <c r="AK168" s="26"/>
      <c r="AL168" s="26"/>
      <c r="AM168" s="26"/>
      <c r="AN168" s="26"/>
      <c r="AO168" s="26"/>
      <c r="AP168" s="26"/>
      <c r="AQ168" s="26"/>
      <c r="AR168" s="26"/>
      <c r="AS168" s="26"/>
      <c r="AT168" s="26"/>
      <c r="AU168" s="26"/>
      <c r="AV168" s="26"/>
      <c r="AW168" s="26"/>
      <c r="AX168" s="26"/>
      <c r="AY168" s="26"/>
    </row>
    <row r="169" spans="1:51" ht="15.75" thickBot="1">
      <c r="A169" s="94"/>
      <c r="B169" s="22" t="s">
        <v>355</v>
      </c>
      <c r="C169" s="29">
        <v>4.4999999999999997E-3</v>
      </c>
      <c r="D169" s="29">
        <v>6.1250000000000002E-3</v>
      </c>
      <c r="E169" s="29">
        <v>7.7499999999999999E-3</v>
      </c>
      <c r="F169" s="29">
        <v>9.3749999999999997E-3</v>
      </c>
      <c r="G169" s="29">
        <v>1.0999999999999999E-2</v>
      </c>
      <c r="H169" s="29">
        <v>1.2625000000000001E-2</v>
      </c>
      <c r="I169" s="29">
        <v>1.4250000000000001E-2</v>
      </c>
      <c r="J169" s="29">
        <v>1.5875E-2</v>
      </c>
      <c r="K169" s="29">
        <v>1.7500000000000002E-2</v>
      </c>
      <c r="L169" s="29">
        <v>1.9125E-2</v>
      </c>
      <c r="M169" s="29">
        <v>2.0750000000000001E-2</v>
      </c>
      <c r="N169" s="29">
        <v>2.2374999999999999E-2</v>
      </c>
      <c r="O169" s="29">
        <v>2.4E-2</v>
      </c>
      <c r="P169" s="29">
        <v>2.5624999999999998E-2</v>
      </c>
      <c r="Q169" s="29">
        <v>2.725E-2</v>
      </c>
      <c r="R169" s="29">
        <v>2.8875000000000001E-2</v>
      </c>
      <c r="S169" s="29">
        <v>3.0499999999999999E-2</v>
      </c>
      <c r="T169" s="29">
        <v>3.2125000000000001E-2</v>
      </c>
      <c r="U169" s="29">
        <v>3.3750000000000002E-2</v>
      </c>
      <c r="V169" s="29">
        <v>3.5374999999999997E-2</v>
      </c>
      <c r="W169" s="29">
        <v>3.6999999999999998E-2</v>
      </c>
      <c r="X169" s="29">
        <v>3.8625E-2</v>
      </c>
      <c r="Y169" s="29">
        <v>4.0250000000000001E-2</v>
      </c>
      <c r="Z169" s="29">
        <v>4.1875000000000002E-2</v>
      </c>
      <c r="AA169" s="29">
        <v>4.3499999999999997E-2</v>
      </c>
      <c r="AB169" s="29">
        <v>4.5124999999999998E-2</v>
      </c>
      <c r="AC169" s="29">
        <v>4.675E-2</v>
      </c>
      <c r="AD169" s="29">
        <v>4.8375000000000001E-2</v>
      </c>
      <c r="AE169" s="29">
        <v>0.05</v>
      </c>
      <c r="AF169" s="26"/>
      <c r="AG169" s="26"/>
      <c r="AH169" s="26"/>
      <c r="AI169" s="26"/>
      <c r="AJ169" s="26"/>
      <c r="AK169" s="26"/>
      <c r="AL169" s="26"/>
      <c r="AM169" s="26"/>
      <c r="AN169" s="26"/>
      <c r="AO169" s="26"/>
      <c r="AP169" s="26"/>
      <c r="AQ169" s="26"/>
      <c r="AR169" s="26"/>
      <c r="AS169" s="26"/>
      <c r="AT169" s="26"/>
      <c r="AU169" s="26"/>
      <c r="AV169" s="26"/>
      <c r="AW169" s="26"/>
      <c r="AX169" s="26"/>
      <c r="AY169" s="26"/>
    </row>
    <row r="170" spans="1:51" ht="15.75" thickBot="1">
      <c r="A170" s="94"/>
      <c r="B170" s="22" t="s">
        <v>356</v>
      </c>
      <c r="C170" s="31">
        <v>1.108665E-2</v>
      </c>
      <c r="D170" s="31">
        <v>1.360831E-2</v>
      </c>
      <c r="E170" s="31">
        <v>1.612997E-2</v>
      </c>
      <c r="F170" s="31">
        <v>1.8651629999999999E-2</v>
      </c>
      <c r="G170" s="31">
        <v>2.1173290000000001E-2</v>
      </c>
      <c r="H170" s="31">
        <v>2.3694949999999999E-2</v>
      </c>
      <c r="I170" s="31">
        <v>2.621662E-2</v>
      </c>
      <c r="J170" s="31">
        <v>2.8738280000000001E-2</v>
      </c>
      <c r="K170" s="31">
        <v>3.125994E-2</v>
      </c>
      <c r="L170" s="31">
        <v>3.3781600000000002E-2</v>
      </c>
      <c r="M170" s="31">
        <v>3.6303259999999997E-2</v>
      </c>
      <c r="N170" s="31">
        <v>3.8824919999999999E-2</v>
      </c>
      <c r="O170" s="31">
        <v>4.1346590000000003E-2</v>
      </c>
      <c r="P170" s="31">
        <v>4.3868249999999998E-2</v>
      </c>
      <c r="Q170" s="31">
        <v>4.6389909999999999E-2</v>
      </c>
      <c r="R170" s="31">
        <v>4.8911570000000001E-2</v>
      </c>
      <c r="S170" s="31">
        <v>5.1433230000000003E-2</v>
      </c>
      <c r="T170" s="31">
        <v>5.39549E-2</v>
      </c>
      <c r="U170" s="31">
        <v>5.6476560000000002E-2</v>
      </c>
      <c r="V170" s="31">
        <v>5.8998219999999997E-2</v>
      </c>
      <c r="W170" s="31">
        <v>6.1519879999999999E-2</v>
      </c>
      <c r="X170" s="31">
        <v>6.4041539999999994E-2</v>
      </c>
      <c r="Y170" s="31">
        <v>6.6563200000000003E-2</v>
      </c>
      <c r="Z170" s="31">
        <v>6.9084870000000007E-2</v>
      </c>
      <c r="AA170" s="31">
        <v>7.1606520000000007E-2</v>
      </c>
      <c r="AB170" s="31">
        <v>7.4128189999999997E-2</v>
      </c>
      <c r="AC170" s="31">
        <v>7.6649850000000005E-2</v>
      </c>
      <c r="AD170" s="31">
        <v>7.917151E-2</v>
      </c>
      <c r="AE170" s="31">
        <v>8.1693169999999996E-2</v>
      </c>
      <c r="AF170" s="26"/>
      <c r="AG170" s="26"/>
      <c r="AH170" s="26"/>
      <c r="AI170" s="26"/>
      <c r="AJ170" s="26"/>
      <c r="AK170" s="26"/>
      <c r="AL170" s="26"/>
      <c r="AM170" s="26"/>
      <c r="AN170" s="26"/>
      <c r="AO170" s="26"/>
      <c r="AP170" s="26"/>
      <c r="AQ170" s="26"/>
      <c r="AR170" s="26"/>
      <c r="AS170" s="26"/>
      <c r="AT170" s="26"/>
      <c r="AU170" s="26"/>
      <c r="AV170" s="26"/>
      <c r="AW170" s="26"/>
      <c r="AX170" s="26"/>
      <c r="AY170" s="26"/>
    </row>
    <row r="171" spans="1:51" ht="15.75" thickBot="1">
      <c r="A171" s="94"/>
      <c r="B171" s="22" t="s">
        <v>357</v>
      </c>
      <c r="C171" s="29">
        <v>0.91584659999999996</v>
      </c>
      <c r="D171" s="29">
        <v>0.89480820000000005</v>
      </c>
      <c r="E171" s="29">
        <v>0.87376989999999999</v>
      </c>
      <c r="F171" s="29">
        <v>0.85273149999999998</v>
      </c>
      <c r="G171" s="29">
        <v>0.83169320000000002</v>
      </c>
      <c r="H171" s="29">
        <v>0.81065480000000001</v>
      </c>
      <c r="I171" s="29">
        <v>0.78961650000000005</v>
      </c>
      <c r="J171" s="29">
        <v>0.76857810000000004</v>
      </c>
      <c r="K171" s="29">
        <v>0.74753979999999998</v>
      </c>
      <c r="L171" s="29">
        <v>0.72650139999999996</v>
      </c>
      <c r="M171" s="29">
        <v>0.70546310000000001</v>
      </c>
      <c r="N171" s="29">
        <v>0.6844247</v>
      </c>
      <c r="O171" s="29">
        <v>0.66338629999999998</v>
      </c>
      <c r="P171" s="29">
        <v>0.64234800000000003</v>
      </c>
      <c r="Q171" s="29">
        <v>0.62130960000000002</v>
      </c>
      <c r="R171" s="29">
        <v>0.60027129999999995</v>
      </c>
      <c r="S171" s="29">
        <v>0.57923290000000005</v>
      </c>
      <c r="T171" s="29">
        <v>0.55819459999999999</v>
      </c>
      <c r="U171" s="29">
        <v>0.53715619999999997</v>
      </c>
      <c r="V171" s="29">
        <v>0.51611790000000002</v>
      </c>
      <c r="W171" s="29">
        <v>0.49507950000000001</v>
      </c>
      <c r="X171" s="29">
        <v>0.4740412</v>
      </c>
      <c r="Y171" s="29">
        <v>0.45300279999999998</v>
      </c>
      <c r="Z171" s="29">
        <v>0.43196449999999997</v>
      </c>
      <c r="AA171" s="29">
        <v>0.41092610000000002</v>
      </c>
      <c r="AB171" s="29">
        <v>0.38988780000000001</v>
      </c>
      <c r="AC171" s="29">
        <v>0.36884939999999999</v>
      </c>
      <c r="AD171" s="29">
        <v>0.34781099999999998</v>
      </c>
      <c r="AE171" s="29">
        <v>0.32677270000000003</v>
      </c>
      <c r="AF171" s="26"/>
      <c r="AG171" s="26"/>
      <c r="AH171" s="26"/>
      <c r="AI171" s="26"/>
      <c r="AJ171" s="26"/>
      <c r="AK171" s="26"/>
      <c r="AL171" s="26"/>
      <c r="AM171" s="26"/>
      <c r="AN171" s="26"/>
      <c r="AO171" s="26"/>
      <c r="AP171" s="26"/>
      <c r="AQ171" s="26"/>
      <c r="AR171" s="26"/>
      <c r="AS171" s="26"/>
      <c r="AT171" s="26"/>
      <c r="AU171" s="26"/>
      <c r="AV171" s="26"/>
      <c r="AW171" s="26"/>
      <c r="AX171" s="26"/>
      <c r="AY171" s="26"/>
    </row>
    <row r="172" spans="1:51" ht="15.75" thickBot="1">
      <c r="A172" s="94"/>
      <c r="B172" s="22" t="s">
        <v>358</v>
      </c>
      <c r="C172" s="31">
        <v>6.8566769999999999E-2</v>
      </c>
      <c r="D172" s="31">
        <v>8.545846E-2</v>
      </c>
      <c r="E172" s="31">
        <v>0.1023502</v>
      </c>
      <c r="F172" s="31">
        <v>0.1192418</v>
      </c>
      <c r="G172" s="31">
        <v>0.13613349999999999</v>
      </c>
      <c r="H172" s="31">
        <v>0.1530252</v>
      </c>
      <c r="I172" s="31">
        <v>0.16991690000000001</v>
      </c>
      <c r="J172" s="31">
        <v>0.18680859999999999</v>
      </c>
      <c r="K172" s="31">
        <v>0.2037003</v>
      </c>
      <c r="L172" s="31">
        <v>0.22059200000000001</v>
      </c>
      <c r="M172" s="31">
        <v>0.23748369999999999</v>
      </c>
      <c r="N172" s="31">
        <v>0.25437539999999997</v>
      </c>
      <c r="O172" s="31">
        <v>0.27126709999999998</v>
      </c>
      <c r="P172" s="31">
        <v>0.28815869999999999</v>
      </c>
      <c r="Q172" s="31">
        <v>0.3050505</v>
      </c>
      <c r="R172" s="31">
        <v>0.32194220000000001</v>
      </c>
      <c r="S172" s="31">
        <v>0.33883380000000002</v>
      </c>
      <c r="T172" s="31">
        <v>0.35572549999999997</v>
      </c>
      <c r="U172" s="31">
        <v>0.37261719999999998</v>
      </c>
      <c r="V172" s="31">
        <v>0.38950889999999999</v>
      </c>
      <c r="W172" s="31">
        <v>0.4064006</v>
      </c>
      <c r="X172" s="31">
        <v>0.42329230000000001</v>
      </c>
      <c r="Y172" s="31">
        <v>0.44018400000000002</v>
      </c>
      <c r="Z172" s="31">
        <v>0.45707569999999997</v>
      </c>
      <c r="AA172" s="31">
        <v>0.47396739999999998</v>
      </c>
      <c r="AB172" s="31">
        <v>0.49085909999999999</v>
      </c>
      <c r="AC172" s="31">
        <v>0.5077507</v>
      </c>
      <c r="AD172" s="31">
        <v>0.52464250000000001</v>
      </c>
      <c r="AE172" s="31">
        <v>0.54153410000000002</v>
      </c>
      <c r="AF172" s="26"/>
      <c r="AG172" s="26"/>
      <c r="AH172" s="26"/>
      <c r="AI172" s="26"/>
      <c r="AJ172" s="26"/>
      <c r="AK172" s="26"/>
      <c r="AL172" s="26"/>
      <c r="AM172" s="26"/>
      <c r="AN172" s="26"/>
      <c r="AO172" s="26"/>
      <c r="AP172" s="26"/>
      <c r="AQ172" s="26"/>
      <c r="AR172" s="26"/>
      <c r="AS172" s="26"/>
      <c r="AT172" s="26"/>
      <c r="AU172" s="26"/>
      <c r="AV172" s="26"/>
      <c r="AW172" s="26"/>
      <c r="AX172" s="26"/>
      <c r="AY172" s="26"/>
    </row>
    <row r="173" spans="1:51" ht="15.75" thickBot="1">
      <c r="A173" s="94"/>
      <c r="B173" s="22" t="s">
        <v>359</v>
      </c>
      <c r="C173" s="29">
        <v>4.4999999999999997E-3</v>
      </c>
      <c r="D173" s="29">
        <v>6.1250000000000002E-3</v>
      </c>
      <c r="E173" s="29">
        <v>7.7499999999999999E-3</v>
      </c>
      <c r="F173" s="29">
        <v>9.3749999999999997E-3</v>
      </c>
      <c r="G173" s="29">
        <v>1.0999999999999999E-2</v>
      </c>
      <c r="H173" s="29">
        <v>1.2625000000000001E-2</v>
      </c>
      <c r="I173" s="29">
        <v>1.4250000000000001E-2</v>
      </c>
      <c r="J173" s="29">
        <v>1.5875E-2</v>
      </c>
      <c r="K173" s="29">
        <v>1.7500000000000002E-2</v>
      </c>
      <c r="L173" s="29">
        <v>1.9125E-2</v>
      </c>
      <c r="M173" s="29">
        <v>2.0750000000000001E-2</v>
      </c>
      <c r="N173" s="29">
        <v>2.2374999999999999E-2</v>
      </c>
      <c r="O173" s="29">
        <v>2.4E-2</v>
      </c>
      <c r="P173" s="29">
        <v>2.5624999999999998E-2</v>
      </c>
      <c r="Q173" s="29">
        <v>2.725E-2</v>
      </c>
      <c r="R173" s="29">
        <v>2.8875000000000001E-2</v>
      </c>
      <c r="S173" s="29">
        <v>3.0499999999999999E-2</v>
      </c>
      <c r="T173" s="29">
        <v>3.2125000000000001E-2</v>
      </c>
      <c r="U173" s="29">
        <v>3.3750000000000002E-2</v>
      </c>
      <c r="V173" s="29">
        <v>3.5374999999999997E-2</v>
      </c>
      <c r="W173" s="29">
        <v>3.6999999999999998E-2</v>
      </c>
      <c r="X173" s="29">
        <v>3.8625E-2</v>
      </c>
      <c r="Y173" s="29">
        <v>4.0250000000000001E-2</v>
      </c>
      <c r="Z173" s="29">
        <v>4.1875000000000002E-2</v>
      </c>
      <c r="AA173" s="29">
        <v>4.3499999999999997E-2</v>
      </c>
      <c r="AB173" s="29">
        <v>4.5124999999999998E-2</v>
      </c>
      <c r="AC173" s="29">
        <v>4.675E-2</v>
      </c>
      <c r="AD173" s="29">
        <v>4.8375000000000001E-2</v>
      </c>
      <c r="AE173" s="29">
        <v>0.05</v>
      </c>
      <c r="AF173" s="26"/>
      <c r="AG173" s="26"/>
      <c r="AH173" s="26"/>
      <c r="AI173" s="26"/>
      <c r="AJ173" s="26"/>
      <c r="AK173" s="26"/>
      <c r="AL173" s="26"/>
      <c r="AM173" s="26"/>
      <c r="AN173" s="26"/>
      <c r="AO173" s="26"/>
      <c r="AP173" s="26"/>
      <c r="AQ173" s="26"/>
      <c r="AR173" s="26"/>
      <c r="AS173" s="26"/>
      <c r="AT173" s="26"/>
      <c r="AU173" s="26"/>
      <c r="AV173" s="26"/>
      <c r="AW173" s="26"/>
      <c r="AX173" s="26"/>
      <c r="AY173" s="26"/>
    </row>
    <row r="174" spans="1:51" ht="15.75" thickBot="1">
      <c r="A174" s="94"/>
      <c r="B174" s="22" t="s">
        <v>360</v>
      </c>
      <c r="C174" s="31">
        <v>1.108665E-2</v>
      </c>
      <c r="D174" s="31">
        <v>1.360831E-2</v>
      </c>
      <c r="E174" s="31">
        <v>1.612997E-2</v>
      </c>
      <c r="F174" s="31">
        <v>1.8651629999999999E-2</v>
      </c>
      <c r="G174" s="31">
        <v>2.1173290000000001E-2</v>
      </c>
      <c r="H174" s="31">
        <v>2.3694949999999999E-2</v>
      </c>
      <c r="I174" s="31">
        <v>2.621662E-2</v>
      </c>
      <c r="J174" s="31">
        <v>2.8738280000000001E-2</v>
      </c>
      <c r="K174" s="31">
        <v>3.125994E-2</v>
      </c>
      <c r="L174" s="31">
        <v>3.3781600000000002E-2</v>
      </c>
      <c r="M174" s="31">
        <v>3.6303259999999997E-2</v>
      </c>
      <c r="N174" s="31">
        <v>3.8824919999999999E-2</v>
      </c>
      <c r="O174" s="31">
        <v>4.1346590000000003E-2</v>
      </c>
      <c r="P174" s="31">
        <v>4.3868249999999998E-2</v>
      </c>
      <c r="Q174" s="31">
        <v>4.6389909999999999E-2</v>
      </c>
      <c r="R174" s="31">
        <v>4.8911570000000001E-2</v>
      </c>
      <c r="S174" s="31">
        <v>5.1433230000000003E-2</v>
      </c>
      <c r="T174" s="31">
        <v>5.39549E-2</v>
      </c>
      <c r="U174" s="31">
        <v>5.6476560000000002E-2</v>
      </c>
      <c r="V174" s="31">
        <v>5.8998219999999997E-2</v>
      </c>
      <c r="W174" s="31">
        <v>6.1519879999999999E-2</v>
      </c>
      <c r="X174" s="31">
        <v>6.4041539999999994E-2</v>
      </c>
      <c r="Y174" s="31">
        <v>6.6563200000000003E-2</v>
      </c>
      <c r="Z174" s="31">
        <v>6.9084870000000007E-2</v>
      </c>
      <c r="AA174" s="31">
        <v>7.1606520000000007E-2</v>
      </c>
      <c r="AB174" s="31">
        <v>7.4128189999999997E-2</v>
      </c>
      <c r="AC174" s="31">
        <v>7.6649850000000005E-2</v>
      </c>
      <c r="AD174" s="31">
        <v>7.917151E-2</v>
      </c>
      <c r="AE174" s="31">
        <v>8.1693169999999996E-2</v>
      </c>
      <c r="AF174" s="26"/>
      <c r="AG174" s="26"/>
      <c r="AH174" s="26"/>
      <c r="AI174" s="26"/>
      <c r="AJ174" s="26"/>
      <c r="AK174" s="26"/>
      <c r="AL174" s="26"/>
      <c r="AM174" s="26"/>
      <c r="AN174" s="26"/>
      <c r="AO174" s="26"/>
      <c r="AP174" s="26"/>
      <c r="AQ174" s="26"/>
      <c r="AR174" s="26"/>
      <c r="AS174" s="26"/>
      <c r="AT174" s="26"/>
      <c r="AU174" s="26"/>
      <c r="AV174" s="26"/>
      <c r="AW174" s="26"/>
      <c r="AX174" s="26"/>
      <c r="AY174" s="26"/>
    </row>
    <row r="175" spans="1:51" ht="15.75" thickBot="1">
      <c r="A175" s="94"/>
      <c r="B175" s="22" t="s">
        <v>361</v>
      </c>
      <c r="C175" s="29">
        <v>0.91584659999999996</v>
      </c>
      <c r="D175" s="29">
        <v>0.89480820000000005</v>
      </c>
      <c r="E175" s="29">
        <v>0.87376989999999999</v>
      </c>
      <c r="F175" s="29">
        <v>0.85273149999999998</v>
      </c>
      <c r="G175" s="29">
        <v>0.83169320000000002</v>
      </c>
      <c r="H175" s="29">
        <v>0.81065480000000001</v>
      </c>
      <c r="I175" s="29">
        <v>0.78961650000000005</v>
      </c>
      <c r="J175" s="29">
        <v>0.76857810000000004</v>
      </c>
      <c r="K175" s="29">
        <v>0.74753979999999998</v>
      </c>
      <c r="L175" s="29">
        <v>0.72650139999999996</v>
      </c>
      <c r="M175" s="29">
        <v>0.70546310000000001</v>
      </c>
      <c r="N175" s="29">
        <v>0.6844247</v>
      </c>
      <c r="O175" s="29">
        <v>0.66338629999999998</v>
      </c>
      <c r="P175" s="29">
        <v>0.64234800000000003</v>
      </c>
      <c r="Q175" s="29">
        <v>0.62130960000000002</v>
      </c>
      <c r="R175" s="29">
        <v>0.60027129999999995</v>
      </c>
      <c r="S175" s="29">
        <v>0.57923290000000005</v>
      </c>
      <c r="T175" s="29">
        <v>0.55819459999999999</v>
      </c>
      <c r="U175" s="29">
        <v>0.53715619999999997</v>
      </c>
      <c r="V175" s="29">
        <v>0.51611790000000002</v>
      </c>
      <c r="W175" s="29">
        <v>0.49507950000000001</v>
      </c>
      <c r="X175" s="29">
        <v>0.4740412</v>
      </c>
      <c r="Y175" s="29">
        <v>0.45300279999999998</v>
      </c>
      <c r="Z175" s="29">
        <v>0.43196449999999997</v>
      </c>
      <c r="AA175" s="29">
        <v>0.41092610000000002</v>
      </c>
      <c r="AB175" s="29">
        <v>0.38988780000000001</v>
      </c>
      <c r="AC175" s="29">
        <v>0.36884939999999999</v>
      </c>
      <c r="AD175" s="29">
        <v>0.34781099999999998</v>
      </c>
      <c r="AE175" s="29">
        <v>0.32677270000000003</v>
      </c>
      <c r="AF175" s="26"/>
      <c r="AG175" s="26"/>
      <c r="AH175" s="26"/>
      <c r="AI175" s="26"/>
      <c r="AJ175" s="26"/>
      <c r="AK175" s="26"/>
      <c r="AL175" s="26"/>
      <c r="AM175" s="26"/>
      <c r="AN175" s="26"/>
      <c r="AO175" s="26"/>
      <c r="AP175" s="26"/>
      <c r="AQ175" s="26"/>
      <c r="AR175" s="26"/>
      <c r="AS175" s="26"/>
      <c r="AT175" s="26"/>
      <c r="AU175" s="26"/>
      <c r="AV175" s="26"/>
      <c r="AW175" s="26"/>
      <c r="AX175" s="26"/>
      <c r="AY175" s="26"/>
    </row>
    <row r="176" spans="1:51" ht="15.75" thickBot="1">
      <c r="A176" s="94"/>
      <c r="B176" s="22" t="s">
        <v>362</v>
      </c>
      <c r="C176" s="31">
        <v>6.8566769999999999E-2</v>
      </c>
      <c r="D176" s="31">
        <v>8.545846E-2</v>
      </c>
      <c r="E176" s="31">
        <v>0.1023502</v>
      </c>
      <c r="F176" s="31">
        <v>0.1192418</v>
      </c>
      <c r="G176" s="31">
        <v>0.13613349999999999</v>
      </c>
      <c r="H176" s="31">
        <v>0.1530252</v>
      </c>
      <c r="I176" s="31">
        <v>0.16991690000000001</v>
      </c>
      <c r="J176" s="31">
        <v>0.18680859999999999</v>
      </c>
      <c r="K176" s="31">
        <v>0.2037003</v>
      </c>
      <c r="L176" s="31">
        <v>0.22059200000000001</v>
      </c>
      <c r="M176" s="31">
        <v>0.23748369999999999</v>
      </c>
      <c r="N176" s="31">
        <v>0.25437539999999997</v>
      </c>
      <c r="O176" s="31">
        <v>0.27126709999999998</v>
      </c>
      <c r="P176" s="31">
        <v>0.28815869999999999</v>
      </c>
      <c r="Q176" s="31">
        <v>0.3050505</v>
      </c>
      <c r="R176" s="31">
        <v>0.32194220000000001</v>
      </c>
      <c r="S176" s="31">
        <v>0.33883380000000002</v>
      </c>
      <c r="T176" s="31">
        <v>0.35572549999999997</v>
      </c>
      <c r="U176" s="31">
        <v>0.37261719999999998</v>
      </c>
      <c r="V176" s="31">
        <v>0.38950889999999999</v>
      </c>
      <c r="W176" s="31">
        <v>0.4064006</v>
      </c>
      <c r="X176" s="31">
        <v>0.42329230000000001</v>
      </c>
      <c r="Y176" s="31">
        <v>0.44018400000000002</v>
      </c>
      <c r="Z176" s="31">
        <v>0.45707569999999997</v>
      </c>
      <c r="AA176" s="31">
        <v>0.47396739999999998</v>
      </c>
      <c r="AB176" s="31">
        <v>0.49085909999999999</v>
      </c>
      <c r="AC176" s="31">
        <v>0.5077507</v>
      </c>
      <c r="AD176" s="31">
        <v>0.52464250000000001</v>
      </c>
      <c r="AE176" s="31">
        <v>0.54153410000000002</v>
      </c>
      <c r="AF176" s="26"/>
      <c r="AG176" s="26"/>
      <c r="AH176" s="26"/>
      <c r="AI176" s="26"/>
      <c r="AJ176" s="26"/>
      <c r="AK176" s="26"/>
      <c r="AL176" s="26"/>
      <c r="AM176" s="26"/>
      <c r="AN176" s="26"/>
      <c r="AO176" s="26"/>
      <c r="AP176" s="26"/>
      <c r="AQ176" s="26"/>
      <c r="AR176" s="26"/>
      <c r="AS176" s="26"/>
      <c r="AT176" s="26"/>
      <c r="AU176" s="26"/>
      <c r="AV176" s="26"/>
      <c r="AW176" s="26"/>
      <c r="AX176" s="26"/>
      <c r="AY176" s="26"/>
    </row>
    <row r="177" spans="1:51" ht="15.75" thickBot="1">
      <c r="A177" s="94"/>
      <c r="B177" s="22" t="s">
        <v>363</v>
      </c>
      <c r="C177" s="29">
        <v>4.4999999999999997E-3</v>
      </c>
      <c r="D177" s="29">
        <v>6.1250000000000002E-3</v>
      </c>
      <c r="E177" s="29">
        <v>7.7499999999999999E-3</v>
      </c>
      <c r="F177" s="29">
        <v>9.3749999999999997E-3</v>
      </c>
      <c r="G177" s="29">
        <v>1.0999999999999999E-2</v>
      </c>
      <c r="H177" s="29">
        <v>1.2625000000000001E-2</v>
      </c>
      <c r="I177" s="29">
        <v>1.4250000000000001E-2</v>
      </c>
      <c r="J177" s="29">
        <v>1.5875E-2</v>
      </c>
      <c r="K177" s="29">
        <v>1.7500000000000002E-2</v>
      </c>
      <c r="L177" s="29">
        <v>1.9125E-2</v>
      </c>
      <c r="M177" s="29">
        <v>2.0750000000000001E-2</v>
      </c>
      <c r="N177" s="29">
        <v>2.2374999999999999E-2</v>
      </c>
      <c r="O177" s="29">
        <v>2.4E-2</v>
      </c>
      <c r="P177" s="29">
        <v>2.5624999999999998E-2</v>
      </c>
      <c r="Q177" s="29">
        <v>2.725E-2</v>
      </c>
      <c r="R177" s="29">
        <v>2.8875000000000001E-2</v>
      </c>
      <c r="S177" s="29">
        <v>3.0499999999999999E-2</v>
      </c>
      <c r="T177" s="29">
        <v>3.2125000000000001E-2</v>
      </c>
      <c r="U177" s="29">
        <v>3.3750000000000002E-2</v>
      </c>
      <c r="V177" s="29">
        <v>3.5374999999999997E-2</v>
      </c>
      <c r="W177" s="29">
        <v>3.6999999999999998E-2</v>
      </c>
      <c r="X177" s="29">
        <v>3.8625E-2</v>
      </c>
      <c r="Y177" s="29">
        <v>4.0250000000000001E-2</v>
      </c>
      <c r="Z177" s="29">
        <v>4.1875000000000002E-2</v>
      </c>
      <c r="AA177" s="29">
        <v>4.3499999999999997E-2</v>
      </c>
      <c r="AB177" s="29">
        <v>4.5124999999999998E-2</v>
      </c>
      <c r="AC177" s="29">
        <v>4.675E-2</v>
      </c>
      <c r="AD177" s="29">
        <v>4.8375000000000001E-2</v>
      </c>
      <c r="AE177" s="29">
        <v>0.05</v>
      </c>
      <c r="AF177" s="26"/>
      <c r="AG177" s="26"/>
      <c r="AH177" s="26"/>
      <c r="AI177" s="26"/>
      <c r="AJ177" s="26"/>
      <c r="AK177" s="26"/>
      <c r="AL177" s="26"/>
      <c r="AM177" s="26"/>
      <c r="AN177" s="26"/>
      <c r="AO177" s="26"/>
      <c r="AP177" s="26"/>
      <c r="AQ177" s="26"/>
      <c r="AR177" s="26"/>
      <c r="AS177" s="26"/>
      <c r="AT177" s="26"/>
      <c r="AU177" s="26"/>
      <c r="AV177" s="26"/>
      <c r="AW177" s="26"/>
      <c r="AX177" s="26"/>
      <c r="AY177" s="26"/>
    </row>
    <row r="178" spans="1:51" ht="15.75" thickBot="1">
      <c r="A178" s="94"/>
      <c r="B178" s="22" t="s">
        <v>364</v>
      </c>
      <c r="C178" s="31">
        <v>1.108665E-2</v>
      </c>
      <c r="D178" s="31">
        <v>1.360831E-2</v>
      </c>
      <c r="E178" s="31">
        <v>1.612997E-2</v>
      </c>
      <c r="F178" s="31">
        <v>1.8651629999999999E-2</v>
      </c>
      <c r="G178" s="31">
        <v>2.1173290000000001E-2</v>
      </c>
      <c r="H178" s="31">
        <v>2.3694949999999999E-2</v>
      </c>
      <c r="I178" s="31">
        <v>2.621662E-2</v>
      </c>
      <c r="J178" s="31">
        <v>2.8738280000000001E-2</v>
      </c>
      <c r="K178" s="31">
        <v>3.125994E-2</v>
      </c>
      <c r="L178" s="31">
        <v>3.3781600000000002E-2</v>
      </c>
      <c r="M178" s="31">
        <v>3.6303259999999997E-2</v>
      </c>
      <c r="N178" s="31">
        <v>3.8824919999999999E-2</v>
      </c>
      <c r="O178" s="31">
        <v>4.1346590000000003E-2</v>
      </c>
      <c r="P178" s="31">
        <v>4.3868249999999998E-2</v>
      </c>
      <c r="Q178" s="31">
        <v>4.6389909999999999E-2</v>
      </c>
      <c r="R178" s="31">
        <v>4.8911570000000001E-2</v>
      </c>
      <c r="S178" s="31">
        <v>5.1433230000000003E-2</v>
      </c>
      <c r="T178" s="31">
        <v>5.39549E-2</v>
      </c>
      <c r="U178" s="31">
        <v>5.6476560000000002E-2</v>
      </c>
      <c r="V178" s="31">
        <v>5.8998219999999997E-2</v>
      </c>
      <c r="W178" s="31">
        <v>6.1519879999999999E-2</v>
      </c>
      <c r="X178" s="31">
        <v>6.4041539999999994E-2</v>
      </c>
      <c r="Y178" s="31">
        <v>6.6563200000000003E-2</v>
      </c>
      <c r="Z178" s="31">
        <v>6.9084870000000007E-2</v>
      </c>
      <c r="AA178" s="31">
        <v>7.1606520000000007E-2</v>
      </c>
      <c r="AB178" s="31">
        <v>7.4128189999999997E-2</v>
      </c>
      <c r="AC178" s="31">
        <v>7.6649850000000005E-2</v>
      </c>
      <c r="AD178" s="31">
        <v>7.917151E-2</v>
      </c>
      <c r="AE178" s="31">
        <v>8.1693169999999996E-2</v>
      </c>
      <c r="AF178" s="26"/>
      <c r="AG178" s="26"/>
      <c r="AH178" s="26"/>
      <c r="AI178" s="26"/>
      <c r="AJ178" s="26"/>
      <c r="AK178" s="26"/>
      <c r="AL178" s="26"/>
      <c r="AM178" s="26"/>
      <c r="AN178" s="26"/>
      <c r="AO178" s="26"/>
      <c r="AP178" s="26"/>
      <c r="AQ178" s="26"/>
      <c r="AR178" s="26"/>
      <c r="AS178" s="26"/>
      <c r="AT178" s="26"/>
      <c r="AU178" s="26"/>
      <c r="AV178" s="26"/>
      <c r="AW178" s="26"/>
      <c r="AX178" s="26"/>
      <c r="AY178" s="26"/>
    </row>
    <row r="179" spans="1:51">
      <c r="A179" s="94"/>
      <c r="B179" s="26"/>
      <c r="C179" s="96"/>
      <c r="D179" s="96"/>
      <c r="E179" s="96"/>
      <c r="F179" s="96"/>
      <c r="G179" s="96"/>
      <c r="H179" s="96"/>
      <c r="I179" s="96"/>
      <c r="J179" s="96"/>
      <c r="K179" s="96"/>
      <c r="L179" s="96"/>
      <c r="M179" s="96"/>
      <c r="N179" s="96"/>
      <c r="O179" s="96"/>
      <c r="P179" s="96"/>
      <c r="Q179" s="96"/>
      <c r="R179" s="96"/>
      <c r="S179" s="96"/>
      <c r="T179" s="96"/>
      <c r="U179" s="96"/>
      <c r="V179" s="96"/>
      <c r="W179" s="96"/>
      <c r="X179" s="96"/>
      <c r="Y179" s="96"/>
      <c r="Z179" s="96"/>
      <c r="AA179" s="96"/>
      <c r="AB179" s="96"/>
      <c r="AC179" s="96"/>
      <c r="AD179" s="96"/>
      <c r="AE179" s="96"/>
      <c r="AF179" s="26"/>
      <c r="AG179" s="26"/>
      <c r="AH179" s="26"/>
      <c r="AI179" s="26"/>
      <c r="AJ179" s="26"/>
      <c r="AK179" s="26"/>
      <c r="AL179" s="26"/>
      <c r="AM179" s="26"/>
      <c r="AN179" s="26"/>
      <c r="AO179" s="26"/>
      <c r="AP179" s="26"/>
      <c r="AQ179" s="26"/>
      <c r="AR179" s="26"/>
      <c r="AS179" s="26"/>
      <c r="AT179" s="26"/>
      <c r="AU179" s="26"/>
      <c r="AV179" s="26"/>
      <c r="AW179" s="26"/>
      <c r="AX179" s="26"/>
      <c r="AY179" s="26"/>
    </row>
    <row r="180" spans="1:51" ht="15.75" thickBot="1">
      <c r="A180" s="94"/>
      <c r="B180" s="59" t="s">
        <v>285</v>
      </c>
      <c r="C180" s="26"/>
      <c r="D180" s="26"/>
      <c r="E180" s="26"/>
      <c r="F180" s="26"/>
      <c r="G180" s="26"/>
      <c r="H180" s="26"/>
      <c r="I180" s="26"/>
      <c r="J180" s="26"/>
      <c r="K180" s="26"/>
      <c r="L180" s="26"/>
      <c r="M180" s="26"/>
      <c r="N180" s="26"/>
      <c r="O180" s="26"/>
      <c r="P180" s="26"/>
      <c r="Q180" s="26"/>
      <c r="R180" s="26"/>
      <c r="S180" s="26"/>
      <c r="T180" s="26"/>
      <c r="U180" s="26"/>
      <c r="V180" s="26"/>
      <c r="W180" s="26"/>
      <c r="X180" s="26"/>
      <c r="Y180" s="26"/>
      <c r="Z180" s="26"/>
      <c r="AA180" s="26"/>
      <c r="AB180" s="26"/>
      <c r="AC180" s="26"/>
      <c r="AD180" s="26"/>
      <c r="AE180" s="26"/>
      <c r="AF180" s="26"/>
      <c r="AG180" s="26"/>
      <c r="AH180" s="26"/>
      <c r="AI180" s="26"/>
      <c r="AJ180" s="26"/>
      <c r="AK180" s="26"/>
      <c r="AL180" s="26"/>
      <c r="AM180" s="26"/>
      <c r="AN180" s="26"/>
      <c r="AO180" s="26"/>
      <c r="AP180" s="26"/>
      <c r="AQ180" s="26"/>
      <c r="AR180" s="26"/>
      <c r="AS180" s="26"/>
      <c r="AT180" s="26"/>
      <c r="AU180" s="26"/>
      <c r="AV180" s="26"/>
      <c r="AW180" s="26"/>
      <c r="AX180" s="26"/>
      <c r="AY180" s="26"/>
    </row>
    <row r="181" spans="1:51" ht="17.25" customHeight="1" thickBot="1">
      <c r="A181" s="94"/>
      <c r="B181" s="3"/>
      <c r="C181" s="363" t="s">
        <v>221</v>
      </c>
      <c r="D181" s="363" t="s">
        <v>222</v>
      </c>
      <c r="E181" s="363" t="s">
        <v>223</v>
      </c>
      <c r="F181" s="363" t="s">
        <v>224</v>
      </c>
      <c r="G181" s="363" t="s">
        <v>225</v>
      </c>
      <c r="H181" s="363" t="s">
        <v>226</v>
      </c>
      <c r="I181" s="363" t="s">
        <v>227</v>
      </c>
      <c r="J181" s="363" t="s">
        <v>228</v>
      </c>
      <c r="K181" s="363" t="s">
        <v>229</v>
      </c>
      <c r="L181" s="363" t="s">
        <v>262</v>
      </c>
      <c r="M181" s="363" t="s">
        <v>263</v>
      </c>
      <c r="N181" s="363" t="s">
        <v>264</v>
      </c>
      <c r="O181" s="363" t="s">
        <v>265</v>
      </c>
      <c r="P181" s="363" t="s">
        <v>266</v>
      </c>
      <c r="Q181" s="363" t="s">
        <v>267</v>
      </c>
      <c r="R181" s="363" t="s">
        <v>268</v>
      </c>
      <c r="S181" s="363" t="s">
        <v>269</v>
      </c>
      <c r="T181" s="363" t="s">
        <v>270</v>
      </c>
      <c r="U181" s="363" t="s">
        <v>271</v>
      </c>
      <c r="V181" s="363" t="s">
        <v>272</v>
      </c>
      <c r="W181" s="363" t="s">
        <v>273</v>
      </c>
      <c r="X181" s="363" t="s">
        <v>274</v>
      </c>
      <c r="Y181" s="363" t="s">
        <v>275</v>
      </c>
      <c r="Z181" s="363" t="s">
        <v>276</v>
      </c>
      <c r="AA181" s="363" t="s">
        <v>277</v>
      </c>
      <c r="AB181" s="363" t="s">
        <v>278</v>
      </c>
      <c r="AC181" s="363" t="s">
        <v>279</v>
      </c>
      <c r="AD181" s="363" t="s">
        <v>280</v>
      </c>
      <c r="AE181" s="363" t="s">
        <v>281</v>
      </c>
      <c r="AF181" s="26"/>
      <c r="AG181" s="26"/>
      <c r="AH181" s="26"/>
      <c r="AI181" s="26"/>
      <c r="AJ181" s="26"/>
      <c r="AK181" s="26"/>
      <c r="AL181" s="26"/>
      <c r="AM181" s="26"/>
      <c r="AN181" s="26"/>
      <c r="AO181" s="26"/>
      <c r="AP181" s="26"/>
      <c r="AQ181" s="26"/>
      <c r="AR181" s="26"/>
      <c r="AS181" s="26"/>
      <c r="AT181" s="26"/>
      <c r="AU181" s="26"/>
      <c r="AV181" s="26"/>
      <c r="AW181" s="26"/>
      <c r="AX181" s="26"/>
      <c r="AY181" s="26"/>
    </row>
    <row r="182" spans="1:51" ht="15.75" thickBot="1">
      <c r="A182" s="94"/>
      <c r="B182" s="22" t="s">
        <v>329</v>
      </c>
      <c r="C182" s="29">
        <v>0.91062500000000002</v>
      </c>
      <c r="D182" s="29">
        <v>0.88828119999999999</v>
      </c>
      <c r="E182" s="29">
        <v>0.86593750000000003</v>
      </c>
      <c r="F182" s="29">
        <v>0.84359379999999995</v>
      </c>
      <c r="G182" s="29">
        <v>0.82125000000000004</v>
      </c>
      <c r="H182" s="29">
        <v>0.79890629999999996</v>
      </c>
      <c r="I182" s="29">
        <v>0.77656250000000004</v>
      </c>
      <c r="J182" s="29">
        <v>0.75421879999999997</v>
      </c>
      <c r="K182" s="29">
        <v>0.73187500000000005</v>
      </c>
      <c r="L182" s="29">
        <v>0.70953120000000003</v>
      </c>
      <c r="M182" s="29">
        <v>0.68718749999999995</v>
      </c>
      <c r="N182" s="29">
        <v>0.66484370000000004</v>
      </c>
      <c r="O182" s="29">
        <v>0.64249999999999996</v>
      </c>
      <c r="P182" s="29">
        <v>0.62015620000000005</v>
      </c>
      <c r="Q182" s="29">
        <v>0.59781249999999997</v>
      </c>
      <c r="R182" s="29">
        <v>0.5754688</v>
      </c>
      <c r="S182" s="29">
        <v>0.55312499999999998</v>
      </c>
      <c r="T182" s="29">
        <v>0.53078130000000001</v>
      </c>
      <c r="U182" s="29">
        <v>0.50843749999999999</v>
      </c>
      <c r="V182" s="29">
        <v>0.48609380000000002</v>
      </c>
      <c r="W182" s="29">
        <v>0.46375</v>
      </c>
      <c r="X182" s="29">
        <v>0.44140629999999997</v>
      </c>
      <c r="Y182" s="29">
        <v>0.4190625</v>
      </c>
      <c r="Z182" s="29">
        <v>0.39671869999999998</v>
      </c>
      <c r="AA182" s="29">
        <v>0.37437500000000001</v>
      </c>
      <c r="AB182" s="29">
        <v>0.35203129999999999</v>
      </c>
      <c r="AC182" s="29">
        <v>0.32968750000000002</v>
      </c>
      <c r="AD182" s="29">
        <v>0.3073438</v>
      </c>
      <c r="AE182" s="29">
        <v>0.28499999999999998</v>
      </c>
      <c r="AF182" s="26"/>
      <c r="AG182" s="26"/>
      <c r="AH182" s="26"/>
      <c r="AI182" s="26"/>
      <c r="AJ182" s="26"/>
      <c r="AK182" s="26"/>
      <c r="AL182" s="26"/>
      <c r="AM182" s="26"/>
      <c r="AN182" s="26"/>
      <c r="AO182" s="26"/>
      <c r="AP182" s="26"/>
      <c r="AQ182" s="26"/>
      <c r="AR182" s="26"/>
      <c r="AS182" s="26"/>
      <c r="AT182" s="26"/>
      <c r="AU182" s="26"/>
      <c r="AV182" s="26"/>
      <c r="AW182" s="26"/>
      <c r="AX182" s="26"/>
      <c r="AY182" s="26"/>
    </row>
    <row r="183" spans="1:51" ht="15.75" thickBot="1">
      <c r="A183" s="94"/>
      <c r="B183" s="22" t="s">
        <v>330</v>
      </c>
      <c r="C183" s="31">
        <v>8.4000000000000005E-2</v>
      </c>
      <c r="D183" s="31">
        <v>0.10475</v>
      </c>
      <c r="E183" s="31">
        <v>0.1255</v>
      </c>
      <c r="F183" s="31">
        <v>0.14624999999999999</v>
      </c>
      <c r="G183" s="31">
        <v>0.16700000000000001</v>
      </c>
      <c r="H183" s="31">
        <v>0.18775</v>
      </c>
      <c r="I183" s="31">
        <v>0.20849999999999999</v>
      </c>
      <c r="J183" s="31">
        <v>0.22925000000000001</v>
      </c>
      <c r="K183" s="31">
        <v>0.25</v>
      </c>
      <c r="L183" s="31">
        <v>0.27074999999999999</v>
      </c>
      <c r="M183" s="31">
        <v>0.29149999999999998</v>
      </c>
      <c r="N183" s="31">
        <v>0.31225000000000003</v>
      </c>
      <c r="O183" s="31">
        <v>0.33300000000000002</v>
      </c>
      <c r="P183" s="31">
        <v>0.35375000000000001</v>
      </c>
      <c r="Q183" s="31">
        <v>0.3745</v>
      </c>
      <c r="R183" s="31">
        <v>0.39524999999999999</v>
      </c>
      <c r="S183" s="31">
        <v>0.41599999999999998</v>
      </c>
      <c r="T183" s="31">
        <v>0.43675000000000003</v>
      </c>
      <c r="U183" s="31">
        <v>0.45750000000000002</v>
      </c>
      <c r="V183" s="31">
        <v>0.47825000000000001</v>
      </c>
      <c r="W183" s="31">
        <v>0.499</v>
      </c>
      <c r="X183" s="31">
        <v>0.51975000000000005</v>
      </c>
      <c r="Y183" s="31">
        <v>0.54049999999999998</v>
      </c>
      <c r="Z183" s="31">
        <v>0.56125000000000003</v>
      </c>
      <c r="AA183" s="31">
        <v>0.58199999999999996</v>
      </c>
      <c r="AB183" s="31">
        <v>0.60275000000000001</v>
      </c>
      <c r="AC183" s="31">
        <v>0.62350000000000005</v>
      </c>
      <c r="AD183" s="31">
        <v>0.64424999999999999</v>
      </c>
      <c r="AE183" s="31">
        <v>0.66500000000000004</v>
      </c>
      <c r="AF183" s="26"/>
      <c r="AG183" s="26"/>
      <c r="AH183" s="26"/>
      <c r="AI183" s="26"/>
      <c r="AJ183" s="26"/>
      <c r="AK183" s="26"/>
      <c r="AL183" s="26"/>
      <c r="AM183" s="26"/>
      <c r="AN183" s="26"/>
      <c r="AO183" s="26"/>
      <c r="AP183" s="26"/>
      <c r="AQ183" s="26"/>
      <c r="AR183" s="26"/>
      <c r="AS183" s="26"/>
      <c r="AT183" s="26"/>
      <c r="AU183" s="26"/>
      <c r="AV183" s="26"/>
      <c r="AW183" s="26"/>
      <c r="AX183" s="26"/>
      <c r="AY183" s="26"/>
    </row>
    <row r="184" spans="1:51" ht="15.75" thickBot="1">
      <c r="A184" s="94"/>
      <c r="B184" s="22" t="s">
        <v>331</v>
      </c>
      <c r="C184" s="29">
        <v>4.4999999999999997E-3</v>
      </c>
      <c r="D184" s="29">
        <v>6.1250000000000002E-3</v>
      </c>
      <c r="E184" s="29">
        <v>7.7499999999999999E-3</v>
      </c>
      <c r="F184" s="29">
        <v>9.3749999999999997E-3</v>
      </c>
      <c r="G184" s="29">
        <v>1.0999999999999999E-2</v>
      </c>
      <c r="H184" s="29">
        <v>1.2625000000000001E-2</v>
      </c>
      <c r="I184" s="29">
        <v>1.4250000000000001E-2</v>
      </c>
      <c r="J184" s="29">
        <v>1.5875E-2</v>
      </c>
      <c r="K184" s="29">
        <v>1.7500000000000002E-2</v>
      </c>
      <c r="L184" s="29">
        <v>1.9125E-2</v>
      </c>
      <c r="M184" s="29">
        <v>2.0750000000000001E-2</v>
      </c>
      <c r="N184" s="29">
        <v>2.2374999999999999E-2</v>
      </c>
      <c r="O184" s="29">
        <v>2.4E-2</v>
      </c>
      <c r="P184" s="29">
        <v>2.5624999999999998E-2</v>
      </c>
      <c r="Q184" s="29">
        <v>2.725E-2</v>
      </c>
      <c r="R184" s="29">
        <v>2.8875000000000001E-2</v>
      </c>
      <c r="S184" s="29">
        <v>3.0499999999999999E-2</v>
      </c>
      <c r="T184" s="29">
        <v>3.2125000000000001E-2</v>
      </c>
      <c r="U184" s="29">
        <v>3.3750000000000002E-2</v>
      </c>
      <c r="V184" s="29">
        <v>3.5374999999999997E-2</v>
      </c>
      <c r="W184" s="29">
        <v>3.6999999999999998E-2</v>
      </c>
      <c r="X184" s="29">
        <v>3.8625E-2</v>
      </c>
      <c r="Y184" s="29">
        <v>4.0250000000000001E-2</v>
      </c>
      <c r="Z184" s="29">
        <v>4.1875000000000002E-2</v>
      </c>
      <c r="AA184" s="29">
        <v>4.3499999999999997E-2</v>
      </c>
      <c r="AB184" s="29">
        <v>4.5124999999999998E-2</v>
      </c>
      <c r="AC184" s="29">
        <v>4.675E-2</v>
      </c>
      <c r="AD184" s="29">
        <v>4.8375000000000001E-2</v>
      </c>
      <c r="AE184" s="29">
        <v>0.05</v>
      </c>
      <c r="AF184" s="26"/>
      <c r="AG184" s="26"/>
      <c r="AH184" s="26"/>
      <c r="AI184" s="26"/>
      <c r="AJ184" s="26"/>
      <c r="AK184" s="26"/>
      <c r="AL184" s="26"/>
      <c r="AM184" s="26"/>
      <c r="AN184" s="26"/>
      <c r="AO184" s="26"/>
      <c r="AP184" s="26"/>
      <c r="AQ184" s="26"/>
      <c r="AR184" s="26"/>
      <c r="AS184" s="26"/>
      <c r="AT184" s="26"/>
      <c r="AU184" s="26"/>
      <c r="AV184" s="26"/>
      <c r="AW184" s="26"/>
      <c r="AX184" s="26"/>
      <c r="AY184" s="26"/>
    </row>
    <row r="185" spans="1:51" ht="15.75" thickBot="1">
      <c r="A185" s="94"/>
      <c r="B185" s="22" t="s">
        <v>332</v>
      </c>
      <c r="C185" s="31">
        <v>8.7500000000000002E-4</v>
      </c>
      <c r="D185" s="31">
        <v>8.4374999999999999E-4</v>
      </c>
      <c r="E185" s="31">
        <v>8.1249999999999996E-4</v>
      </c>
      <c r="F185" s="31">
        <v>7.8125000000000004E-4</v>
      </c>
      <c r="G185" s="31">
        <v>7.5000000000000002E-4</v>
      </c>
      <c r="H185" s="31">
        <v>7.1874999999999999E-4</v>
      </c>
      <c r="I185" s="31">
        <v>6.8749999999999996E-4</v>
      </c>
      <c r="J185" s="31">
        <v>6.5625000000000004E-4</v>
      </c>
      <c r="K185" s="31">
        <v>6.2500000000000001E-4</v>
      </c>
      <c r="L185" s="31">
        <v>5.9374999999999999E-4</v>
      </c>
      <c r="M185" s="31">
        <v>5.6249999999999996E-4</v>
      </c>
      <c r="N185" s="31">
        <v>5.3125000000000004E-4</v>
      </c>
      <c r="O185" s="31">
        <v>5.0000000000000001E-4</v>
      </c>
      <c r="P185" s="31">
        <v>4.6874999999999998E-4</v>
      </c>
      <c r="Q185" s="31">
        <v>4.3750000000000001E-4</v>
      </c>
      <c r="R185" s="31">
        <v>4.0624999999999998E-4</v>
      </c>
      <c r="S185" s="31">
        <v>3.7500000000000001E-4</v>
      </c>
      <c r="T185" s="31">
        <v>3.4374999999999998E-4</v>
      </c>
      <c r="U185" s="31">
        <v>3.1250000000000001E-4</v>
      </c>
      <c r="V185" s="31">
        <v>2.8124999999999998E-4</v>
      </c>
      <c r="W185" s="31">
        <v>2.5000000000000001E-4</v>
      </c>
      <c r="X185" s="31">
        <v>2.1875E-4</v>
      </c>
      <c r="Y185" s="31">
        <v>1.875E-4</v>
      </c>
      <c r="Z185" s="31">
        <v>1.5625E-4</v>
      </c>
      <c r="AA185" s="31">
        <v>1.25E-4</v>
      </c>
      <c r="AB185" s="31">
        <v>9.3750000000000002E-5</v>
      </c>
      <c r="AC185" s="31">
        <v>6.2500000000000001E-5</v>
      </c>
      <c r="AD185" s="31">
        <v>3.1250000000000001E-5</v>
      </c>
      <c r="AE185" s="31">
        <v>0</v>
      </c>
      <c r="AF185" s="26"/>
      <c r="AG185" s="26"/>
      <c r="AH185" s="26"/>
      <c r="AI185" s="26"/>
      <c r="AJ185" s="26"/>
      <c r="AK185" s="26"/>
      <c r="AL185" s="26"/>
      <c r="AM185" s="26"/>
      <c r="AN185" s="26"/>
      <c r="AO185" s="26"/>
      <c r="AP185" s="26"/>
      <c r="AQ185" s="26"/>
      <c r="AR185" s="26"/>
      <c r="AS185" s="26"/>
      <c r="AT185" s="26"/>
      <c r="AU185" s="26"/>
      <c r="AV185" s="26"/>
      <c r="AW185" s="26"/>
      <c r="AX185" s="26"/>
      <c r="AY185" s="26"/>
    </row>
    <row r="186" spans="1:51" ht="15.75" thickBot="1">
      <c r="A186" s="94"/>
      <c r="B186" s="22" t="s">
        <v>333</v>
      </c>
      <c r="C186" s="29">
        <v>0.91062500000000002</v>
      </c>
      <c r="D186" s="29">
        <v>0.88828119999999999</v>
      </c>
      <c r="E186" s="29">
        <v>0.86593750000000003</v>
      </c>
      <c r="F186" s="29">
        <v>0.84359379999999995</v>
      </c>
      <c r="G186" s="29">
        <v>0.82125000000000004</v>
      </c>
      <c r="H186" s="29">
        <v>0.79890629999999996</v>
      </c>
      <c r="I186" s="29">
        <v>0.77656250000000004</v>
      </c>
      <c r="J186" s="29">
        <v>0.75421879999999997</v>
      </c>
      <c r="K186" s="29">
        <v>0.73187500000000005</v>
      </c>
      <c r="L186" s="29">
        <v>0.70953120000000003</v>
      </c>
      <c r="M186" s="29">
        <v>0.68718749999999995</v>
      </c>
      <c r="N186" s="29">
        <v>0.66484370000000004</v>
      </c>
      <c r="O186" s="29">
        <v>0.64249999999999996</v>
      </c>
      <c r="P186" s="29">
        <v>0.62015620000000005</v>
      </c>
      <c r="Q186" s="29">
        <v>0.59781249999999997</v>
      </c>
      <c r="R186" s="29">
        <v>0.5754688</v>
      </c>
      <c r="S186" s="29">
        <v>0.55312499999999998</v>
      </c>
      <c r="T186" s="29">
        <v>0.53078130000000001</v>
      </c>
      <c r="U186" s="29">
        <v>0.50843749999999999</v>
      </c>
      <c r="V186" s="29">
        <v>0.48609380000000002</v>
      </c>
      <c r="W186" s="29">
        <v>0.46375</v>
      </c>
      <c r="X186" s="29">
        <v>0.44140629999999997</v>
      </c>
      <c r="Y186" s="29">
        <v>0.4190625</v>
      </c>
      <c r="Z186" s="29">
        <v>0.39671869999999998</v>
      </c>
      <c r="AA186" s="29">
        <v>0.37437500000000001</v>
      </c>
      <c r="AB186" s="29">
        <v>0.35203129999999999</v>
      </c>
      <c r="AC186" s="29">
        <v>0.32968750000000002</v>
      </c>
      <c r="AD186" s="29">
        <v>0.3073438</v>
      </c>
      <c r="AE186" s="29">
        <v>0.28499999999999998</v>
      </c>
      <c r="AF186" s="26"/>
      <c r="AG186" s="26"/>
      <c r="AH186" s="26"/>
      <c r="AI186" s="26"/>
      <c r="AJ186" s="26"/>
      <c r="AK186" s="26"/>
      <c r="AL186" s="26"/>
      <c r="AM186" s="26"/>
      <c r="AN186" s="26"/>
      <c r="AO186" s="26"/>
      <c r="AP186" s="26"/>
      <c r="AQ186" s="26"/>
      <c r="AR186" s="26"/>
      <c r="AS186" s="26"/>
      <c r="AT186" s="26"/>
      <c r="AU186" s="26"/>
      <c r="AV186" s="26"/>
      <c r="AW186" s="26"/>
      <c r="AX186" s="26"/>
      <c r="AY186" s="26"/>
    </row>
    <row r="187" spans="1:51" ht="15.75" thickBot="1">
      <c r="A187" s="94"/>
      <c r="B187" s="22" t="s">
        <v>334</v>
      </c>
      <c r="C187" s="31">
        <v>8.4000000000000005E-2</v>
      </c>
      <c r="D187" s="31">
        <v>0.10475</v>
      </c>
      <c r="E187" s="31">
        <v>0.1255</v>
      </c>
      <c r="F187" s="31">
        <v>0.14624999999999999</v>
      </c>
      <c r="G187" s="31">
        <v>0.16700000000000001</v>
      </c>
      <c r="H187" s="31">
        <v>0.18775</v>
      </c>
      <c r="I187" s="31">
        <v>0.20849999999999999</v>
      </c>
      <c r="J187" s="31">
        <v>0.22925000000000001</v>
      </c>
      <c r="K187" s="31">
        <v>0.25</v>
      </c>
      <c r="L187" s="31">
        <v>0.27074999999999999</v>
      </c>
      <c r="M187" s="31">
        <v>0.29149999999999998</v>
      </c>
      <c r="N187" s="31">
        <v>0.31225000000000003</v>
      </c>
      <c r="O187" s="31">
        <v>0.33300000000000002</v>
      </c>
      <c r="P187" s="31">
        <v>0.35375000000000001</v>
      </c>
      <c r="Q187" s="31">
        <v>0.3745</v>
      </c>
      <c r="R187" s="31">
        <v>0.39524999999999999</v>
      </c>
      <c r="S187" s="31">
        <v>0.41599999999999998</v>
      </c>
      <c r="T187" s="31">
        <v>0.43675000000000003</v>
      </c>
      <c r="U187" s="31">
        <v>0.45750000000000002</v>
      </c>
      <c r="V187" s="31">
        <v>0.47825000000000001</v>
      </c>
      <c r="W187" s="31">
        <v>0.499</v>
      </c>
      <c r="X187" s="31">
        <v>0.51975000000000005</v>
      </c>
      <c r="Y187" s="31">
        <v>0.54049999999999998</v>
      </c>
      <c r="Z187" s="31">
        <v>0.56125000000000003</v>
      </c>
      <c r="AA187" s="31">
        <v>0.58199999999999996</v>
      </c>
      <c r="AB187" s="31">
        <v>0.60275000000000001</v>
      </c>
      <c r="AC187" s="31">
        <v>0.62350000000000005</v>
      </c>
      <c r="AD187" s="31">
        <v>0.64424999999999999</v>
      </c>
      <c r="AE187" s="31">
        <v>0.66500000000000004</v>
      </c>
      <c r="AF187" s="26"/>
      <c r="AG187" s="26"/>
      <c r="AH187" s="26"/>
      <c r="AI187" s="26"/>
      <c r="AJ187" s="26"/>
      <c r="AK187" s="26"/>
      <c r="AL187" s="26"/>
      <c r="AM187" s="26"/>
      <c r="AN187" s="26"/>
      <c r="AO187" s="26"/>
      <c r="AP187" s="26"/>
      <c r="AQ187" s="26"/>
      <c r="AR187" s="26"/>
      <c r="AS187" s="26"/>
      <c r="AT187" s="26"/>
      <c r="AU187" s="26"/>
      <c r="AV187" s="26"/>
      <c r="AW187" s="26"/>
      <c r="AX187" s="26"/>
      <c r="AY187" s="26"/>
    </row>
    <row r="188" spans="1:51" ht="15.75" thickBot="1">
      <c r="A188" s="94"/>
      <c r="B188" s="22" t="s">
        <v>335</v>
      </c>
      <c r="C188" s="29">
        <v>4.4999999999999997E-3</v>
      </c>
      <c r="D188" s="29">
        <v>6.1250000000000002E-3</v>
      </c>
      <c r="E188" s="29">
        <v>7.7499999999999999E-3</v>
      </c>
      <c r="F188" s="29">
        <v>9.3749999999999997E-3</v>
      </c>
      <c r="G188" s="29">
        <v>1.0999999999999999E-2</v>
      </c>
      <c r="H188" s="29">
        <v>1.2625000000000001E-2</v>
      </c>
      <c r="I188" s="29">
        <v>1.4250000000000001E-2</v>
      </c>
      <c r="J188" s="29">
        <v>1.5875E-2</v>
      </c>
      <c r="K188" s="29">
        <v>1.7500000000000002E-2</v>
      </c>
      <c r="L188" s="29">
        <v>1.9125E-2</v>
      </c>
      <c r="M188" s="29">
        <v>2.0750000000000001E-2</v>
      </c>
      <c r="N188" s="29">
        <v>2.2374999999999999E-2</v>
      </c>
      <c r="O188" s="29">
        <v>2.4E-2</v>
      </c>
      <c r="P188" s="29">
        <v>2.5624999999999998E-2</v>
      </c>
      <c r="Q188" s="29">
        <v>2.725E-2</v>
      </c>
      <c r="R188" s="29">
        <v>2.8875000000000001E-2</v>
      </c>
      <c r="S188" s="29">
        <v>3.0499999999999999E-2</v>
      </c>
      <c r="T188" s="29">
        <v>3.2125000000000001E-2</v>
      </c>
      <c r="U188" s="29">
        <v>3.3750000000000002E-2</v>
      </c>
      <c r="V188" s="29">
        <v>3.5374999999999997E-2</v>
      </c>
      <c r="W188" s="29">
        <v>3.6999999999999998E-2</v>
      </c>
      <c r="X188" s="29">
        <v>3.8625E-2</v>
      </c>
      <c r="Y188" s="29">
        <v>4.0250000000000001E-2</v>
      </c>
      <c r="Z188" s="29">
        <v>4.1875000000000002E-2</v>
      </c>
      <c r="AA188" s="29">
        <v>4.3499999999999997E-2</v>
      </c>
      <c r="AB188" s="29">
        <v>4.5124999999999998E-2</v>
      </c>
      <c r="AC188" s="29">
        <v>4.675E-2</v>
      </c>
      <c r="AD188" s="29">
        <v>4.8375000000000001E-2</v>
      </c>
      <c r="AE188" s="29">
        <v>0.05</v>
      </c>
      <c r="AF188" s="26"/>
      <c r="AG188" s="26"/>
      <c r="AH188" s="26"/>
      <c r="AI188" s="26"/>
      <c r="AJ188" s="26"/>
      <c r="AK188" s="26"/>
      <c r="AL188" s="26"/>
      <c r="AM188" s="26"/>
      <c r="AN188" s="26"/>
      <c r="AO188" s="26"/>
      <c r="AP188" s="26"/>
      <c r="AQ188" s="26"/>
      <c r="AR188" s="26"/>
      <c r="AS188" s="26"/>
      <c r="AT188" s="26"/>
      <c r="AU188" s="26"/>
      <c r="AV188" s="26"/>
      <c r="AW188" s="26"/>
      <c r="AX188" s="26"/>
      <c r="AY188" s="26"/>
    </row>
    <row r="189" spans="1:51" ht="15.75" thickBot="1">
      <c r="A189" s="94"/>
      <c r="B189" s="22" t="s">
        <v>336</v>
      </c>
      <c r="C189" s="31">
        <v>8.7500000000000002E-4</v>
      </c>
      <c r="D189" s="31">
        <v>8.4374999999999999E-4</v>
      </c>
      <c r="E189" s="31">
        <v>8.1249999999999996E-4</v>
      </c>
      <c r="F189" s="31">
        <v>7.8125000000000004E-4</v>
      </c>
      <c r="G189" s="31">
        <v>7.5000000000000002E-4</v>
      </c>
      <c r="H189" s="31">
        <v>7.1874999999999999E-4</v>
      </c>
      <c r="I189" s="31">
        <v>6.8749999999999996E-4</v>
      </c>
      <c r="J189" s="31">
        <v>6.5625000000000004E-4</v>
      </c>
      <c r="K189" s="31">
        <v>6.2500000000000001E-4</v>
      </c>
      <c r="L189" s="31">
        <v>5.9374999999999999E-4</v>
      </c>
      <c r="M189" s="31">
        <v>5.6249999999999996E-4</v>
      </c>
      <c r="N189" s="31">
        <v>5.3125000000000004E-4</v>
      </c>
      <c r="O189" s="31">
        <v>5.0000000000000001E-4</v>
      </c>
      <c r="P189" s="31">
        <v>4.6874999999999998E-4</v>
      </c>
      <c r="Q189" s="31">
        <v>4.3750000000000001E-4</v>
      </c>
      <c r="R189" s="31">
        <v>4.0624999999999998E-4</v>
      </c>
      <c r="S189" s="31">
        <v>3.7500000000000001E-4</v>
      </c>
      <c r="T189" s="31">
        <v>3.4374999999999998E-4</v>
      </c>
      <c r="U189" s="31">
        <v>3.1250000000000001E-4</v>
      </c>
      <c r="V189" s="31">
        <v>2.8124999999999998E-4</v>
      </c>
      <c r="W189" s="31">
        <v>2.5000000000000001E-4</v>
      </c>
      <c r="X189" s="31">
        <v>2.1875E-4</v>
      </c>
      <c r="Y189" s="31">
        <v>1.875E-4</v>
      </c>
      <c r="Z189" s="31">
        <v>1.5625E-4</v>
      </c>
      <c r="AA189" s="31">
        <v>1.25E-4</v>
      </c>
      <c r="AB189" s="31">
        <v>9.3750000000000002E-5</v>
      </c>
      <c r="AC189" s="31">
        <v>6.2500000000000001E-5</v>
      </c>
      <c r="AD189" s="31">
        <v>3.1250000000000001E-5</v>
      </c>
      <c r="AE189" s="31">
        <v>0</v>
      </c>
      <c r="AF189" s="26"/>
      <c r="AG189" s="26"/>
      <c r="AH189" s="26"/>
      <c r="AI189" s="26"/>
      <c r="AJ189" s="26"/>
      <c r="AK189" s="26"/>
      <c r="AL189" s="26"/>
      <c r="AM189" s="26"/>
      <c r="AN189" s="26"/>
      <c r="AO189" s="26"/>
      <c r="AP189" s="26"/>
      <c r="AQ189" s="26"/>
      <c r="AR189" s="26"/>
      <c r="AS189" s="26"/>
      <c r="AT189" s="26"/>
      <c r="AU189" s="26"/>
      <c r="AV189" s="26"/>
      <c r="AW189" s="26"/>
      <c r="AX189" s="26"/>
      <c r="AY189" s="26"/>
    </row>
    <row r="190" spans="1:51" ht="15.75" thickBot="1">
      <c r="A190" s="94"/>
      <c r="B190" s="22" t="s">
        <v>337</v>
      </c>
      <c r="C190" s="29">
        <v>0.90968749999999998</v>
      </c>
      <c r="D190" s="29">
        <v>0.88710940000000005</v>
      </c>
      <c r="E190" s="29">
        <v>0.8645313</v>
      </c>
      <c r="F190" s="29">
        <v>0.84195310000000001</v>
      </c>
      <c r="G190" s="29">
        <v>0.81937499999999996</v>
      </c>
      <c r="H190" s="29">
        <v>0.79679690000000003</v>
      </c>
      <c r="I190" s="29">
        <v>0.77421870000000004</v>
      </c>
      <c r="J190" s="29">
        <v>0.75164059999999999</v>
      </c>
      <c r="K190" s="29">
        <v>0.72906249999999995</v>
      </c>
      <c r="L190" s="29">
        <v>0.70648440000000001</v>
      </c>
      <c r="M190" s="29">
        <v>0.68390629999999997</v>
      </c>
      <c r="N190" s="29">
        <v>0.66132809999999997</v>
      </c>
      <c r="O190" s="29">
        <v>0.63875000000000004</v>
      </c>
      <c r="P190" s="29">
        <v>0.61617189999999999</v>
      </c>
      <c r="Q190" s="29">
        <v>0.59359379999999995</v>
      </c>
      <c r="R190" s="29">
        <v>0.57101559999999996</v>
      </c>
      <c r="S190" s="29">
        <v>0.54843750000000002</v>
      </c>
      <c r="T190" s="29">
        <v>0.52585939999999998</v>
      </c>
      <c r="U190" s="29">
        <v>0.50328119999999998</v>
      </c>
      <c r="V190" s="29">
        <v>0.48070309999999999</v>
      </c>
      <c r="W190" s="29">
        <v>0.458125</v>
      </c>
      <c r="X190" s="29">
        <v>0.43554690000000001</v>
      </c>
      <c r="Y190" s="29">
        <v>0.41296880000000002</v>
      </c>
      <c r="Z190" s="29">
        <v>0.39039059999999998</v>
      </c>
      <c r="AA190" s="29">
        <v>0.36781249999999999</v>
      </c>
      <c r="AB190" s="29">
        <v>0.3452344</v>
      </c>
      <c r="AC190" s="29">
        <v>0.3226562</v>
      </c>
      <c r="AD190" s="29">
        <v>0.30007810000000001</v>
      </c>
      <c r="AE190" s="29">
        <v>0.27750000000000002</v>
      </c>
      <c r="AF190" s="26"/>
      <c r="AG190" s="26"/>
      <c r="AH190" s="26"/>
      <c r="AI190" s="26"/>
      <c r="AJ190" s="26"/>
      <c r="AK190" s="26"/>
      <c r="AL190" s="26"/>
      <c r="AM190" s="26"/>
      <c r="AN190" s="26"/>
      <c r="AO190" s="26"/>
      <c r="AP190" s="26"/>
      <c r="AQ190" s="26"/>
      <c r="AR190" s="26"/>
      <c r="AS190" s="26"/>
      <c r="AT190" s="26"/>
      <c r="AU190" s="26"/>
      <c r="AV190" s="26"/>
      <c r="AW190" s="26"/>
      <c r="AX190" s="26"/>
      <c r="AY190" s="26"/>
    </row>
    <row r="191" spans="1:51" ht="15.75" thickBot="1">
      <c r="A191" s="94"/>
      <c r="B191" s="22" t="s">
        <v>338</v>
      </c>
      <c r="C191" s="31">
        <v>8.1812499999999996E-2</v>
      </c>
      <c r="D191" s="31">
        <v>0.1020156</v>
      </c>
      <c r="E191" s="31">
        <v>0.1222188</v>
      </c>
      <c r="F191" s="31">
        <v>0.14242189999999999</v>
      </c>
      <c r="G191" s="31">
        <v>0.16262499999999999</v>
      </c>
      <c r="H191" s="31">
        <v>0.18282809999999999</v>
      </c>
      <c r="I191" s="31">
        <v>0.2030313</v>
      </c>
      <c r="J191" s="31">
        <v>0.2232344</v>
      </c>
      <c r="K191" s="31">
        <v>0.2434375</v>
      </c>
      <c r="L191" s="31">
        <v>0.2636406</v>
      </c>
      <c r="M191" s="31">
        <v>0.28384379999999998</v>
      </c>
      <c r="N191" s="31">
        <v>0.30404690000000001</v>
      </c>
      <c r="O191" s="31">
        <v>0.32424999999999998</v>
      </c>
      <c r="P191" s="31">
        <v>0.34445310000000001</v>
      </c>
      <c r="Q191" s="31">
        <v>0.36465619999999999</v>
      </c>
      <c r="R191" s="31">
        <v>0.38485940000000002</v>
      </c>
      <c r="S191" s="31">
        <v>0.40506249999999999</v>
      </c>
      <c r="T191" s="31">
        <v>0.42526560000000002</v>
      </c>
      <c r="U191" s="31">
        <v>0.4454688</v>
      </c>
      <c r="V191" s="31">
        <v>0.46567190000000003</v>
      </c>
      <c r="W191" s="31">
        <v>0.485875</v>
      </c>
      <c r="X191" s="31">
        <v>0.50607809999999998</v>
      </c>
      <c r="Y191" s="31">
        <v>0.5262812</v>
      </c>
      <c r="Z191" s="31">
        <v>0.54648439999999998</v>
      </c>
      <c r="AA191" s="31">
        <v>0.56668750000000001</v>
      </c>
      <c r="AB191" s="31">
        <v>0.58689060000000004</v>
      </c>
      <c r="AC191" s="31">
        <v>0.60709380000000002</v>
      </c>
      <c r="AD191" s="31">
        <v>0.62729690000000005</v>
      </c>
      <c r="AE191" s="31">
        <v>0.64749999999999996</v>
      </c>
      <c r="AF191" s="26"/>
      <c r="AG191" s="26"/>
      <c r="AH191" s="26"/>
      <c r="AI191" s="26"/>
      <c r="AJ191" s="26"/>
      <c r="AK191" s="26"/>
      <c r="AL191" s="26"/>
      <c r="AM191" s="26"/>
      <c r="AN191" s="26"/>
      <c r="AO191" s="26"/>
      <c r="AP191" s="26"/>
      <c r="AQ191" s="26"/>
      <c r="AR191" s="26"/>
      <c r="AS191" s="26"/>
      <c r="AT191" s="26"/>
      <c r="AU191" s="26"/>
      <c r="AV191" s="26"/>
      <c r="AW191" s="26"/>
      <c r="AX191" s="26"/>
      <c r="AY191" s="26"/>
    </row>
    <row r="192" spans="1:51" ht="15.75" thickBot="1">
      <c r="A192" s="94"/>
      <c r="B192" s="22" t="s">
        <v>339</v>
      </c>
      <c r="C192" s="29">
        <v>7.6249999999999998E-3</v>
      </c>
      <c r="D192" s="29">
        <v>1.003125E-2</v>
      </c>
      <c r="E192" s="29">
        <v>1.2437500000000001E-2</v>
      </c>
      <c r="F192" s="29">
        <v>1.4843749999999999E-2</v>
      </c>
      <c r="G192" s="29">
        <v>1.7250000000000001E-2</v>
      </c>
      <c r="H192" s="29">
        <v>1.965625E-2</v>
      </c>
      <c r="I192" s="29">
        <v>2.2062499999999999E-2</v>
      </c>
      <c r="J192" s="29">
        <v>2.4468750000000001E-2</v>
      </c>
      <c r="K192" s="29">
        <v>2.6875E-2</v>
      </c>
      <c r="L192" s="29">
        <v>2.9281250000000002E-2</v>
      </c>
      <c r="M192" s="29">
        <v>3.16875E-2</v>
      </c>
      <c r="N192" s="29">
        <v>3.4093749999999999E-2</v>
      </c>
      <c r="O192" s="29">
        <v>3.6499999999999998E-2</v>
      </c>
      <c r="P192" s="29">
        <v>3.8906250000000003E-2</v>
      </c>
      <c r="Q192" s="29">
        <v>4.1312500000000002E-2</v>
      </c>
      <c r="R192" s="29">
        <v>4.3718750000000001E-2</v>
      </c>
      <c r="S192" s="29">
        <v>4.6124999999999999E-2</v>
      </c>
      <c r="T192" s="29">
        <v>4.8531249999999998E-2</v>
      </c>
      <c r="U192" s="29">
        <v>5.0937499999999997E-2</v>
      </c>
      <c r="V192" s="29">
        <v>5.3343750000000002E-2</v>
      </c>
      <c r="W192" s="29">
        <v>5.5750000000000001E-2</v>
      </c>
      <c r="X192" s="29">
        <v>5.815625E-2</v>
      </c>
      <c r="Y192" s="29">
        <v>6.0562499999999998E-2</v>
      </c>
      <c r="Z192" s="29">
        <v>6.2968750000000004E-2</v>
      </c>
      <c r="AA192" s="29">
        <v>6.5375000000000003E-2</v>
      </c>
      <c r="AB192" s="29">
        <v>6.7781250000000001E-2</v>
      </c>
      <c r="AC192" s="29">
        <v>7.01875E-2</v>
      </c>
      <c r="AD192" s="29">
        <v>7.2593749999999999E-2</v>
      </c>
      <c r="AE192" s="29">
        <v>7.4999999999999997E-2</v>
      </c>
      <c r="AF192" s="26"/>
      <c r="AG192" s="26"/>
      <c r="AH192" s="26"/>
      <c r="AI192" s="26"/>
      <c r="AJ192" s="26"/>
      <c r="AK192" s="26"/>
      <c r="AL192" s="26"/>
      <c r="AM192" s="26"/>
      <c r="AN192" s="26"/>
      <c r="AO192" s="26"/>
      <c r="AP192" s="26"/>
      <c r="AQ192" s="26"/>
      <c r="AR192" s="26"/>
      <c r="AS192" s="26"/>
      <c r="AT192" s="26"/>
      <c r="AU192" s="26"/>
      <c r="AV192" s="26"/>
      <c r="AW192" s="26"/>
      <c r="AX192" s="26"/>
      <c r="AY192" s="26"/>
    </row>
    <row r="193" spans="1:51" ht="15.75" thickBot="1">
      <c r="A193" s="94"/>
      <c r="B193" s="22" t="s">
        <v>340</v>
      </c>
      <c r="C193" s="31">
        <v>8.7500000000000002E-4</v>
      </c>
      <c r="D193" s="31">
        <v>8.4374999999999999E-4</v>
      </c>
      <c r="E193" s="31">
        <v>8.1249999999999996E-4</v>
      </c>
      <c r="F193" s="31">
        <v>7.8125000000000004E-4</v>
      </c>
      <c r="G193" s="31">
        <v>7.5000000000000002E-4</v>
      </c>
      <c r="H193" s="31">
        <v>7.1874999999999999E-4</v>
      </c>
      <c r="I193" s="31">
        <v>6.8749999999999996E-4</v>
      </c>
      <c r="J193" s="31">
        <v>6.5625000000000004E-4</v>
      </c>
      <c r="K193" s="31">
        <v>6.2500000000000001E-4</v>
      </c>
      <c r="L193" s="31">
        <v>5.9374999999999999E-4</v>
      </c>
      <c r="M193" s="31">
        <v>5.6249999999999996E-4</v>
      </c>
      <c r="N193" s="31">
        <v>5.3125000000000004E-4</v>
      </c>
      <c r="O193" s="31">
        <v>5.0000000000000001E-4</v>
      </c>
      <c r="P193" s="31">
        <v>4.6874999999999998E-4</v>
      </c>
      <c r="Q193" s="31">
        <v>4.3750000000000001E-4</v>
      </c>
      <c r="R193" s="31">
        <v>4.0624999999999998E-4</v>
      </c>
      <c r="S193" s="31">
        <v>3.7500000000000001E-4</v>
      </c>
      <c r="T193" s="31">
        <v>3.4374999999999998E-4</v>
      </c>
      <c r="U193" s="31">
        <v>3.1250000000000001E-4</v>
      </c>
      <c r="V193" s="31">
        <v>2.8124999999999998E-4</v>
      </c>
      <c r="W193" s="31">
        <v>2.5000000000000001E-4</v>
      </c>
      <c r="X193" s="31">
        <v>2.1875E-4</v>
      </c>
      <c r="Y193" s="31">
        <v>1.875E-4</v>
      </c>
      <c r="Z193" s="31">
        <v>1.5625E-4</v>
      </c>
      <c r="AA193" s="31">
        <v>1.25E-4</v>
      </c>
      <c r="AB193" s="31">
        <v>9.3750000000000002E-5</v>
      </c>
      <c r="AC193" s="31">
        <v>6.2500000000000001E-5</v>
      </c>
      <c r="AD193" s="31">
        <v>3.1250000000000001E-5</v>
      </c>
      <c r="AE193" s="31">
        <v>0</v>
      </c>
      <c r="AF193" s="26"/>
      <c r="AG193" s="26"/>
      <c r="AH193" s="26"/>
      <c r="AI193" s="26"/>
      <c r="AJ193" s="26"/>
      <c r="AK193" s="26"/>
      <c r="AL193" s="26"/>
      <c r="AM193" s="26"/>
      <c r="AN193" s="26"/>
      <c r="AO193" s="26"/>
      <c r="AP193" s="26"/>
      <c r="AQ193" s="26"/>
      <c r="AR193" s="26"/>
      <c r="AS193" s="26"/>
      <c r="AT193" s="26"/>
      <c r="AU193" s="26"/>
      <c r="AV193" s="26"/>
      <c r="AW193" s="26"/>
      <c r="AX193" s="26"/>
      <c r="AY193" s="26"/>
    </row>
    <row r="194" spans="1:51" ht="15.75" thickBot="1">
      <c r="A194" s="94"/>
      <c r="B194" s="22" t="s">
        <v>341</v>
      </c>
      <c r="C194" s="29">
        <v>0.90968749999999998</v>
      </c>
      <c r="D194" s="29">
        <v>0.88710940000000005</v>
      </c>
      <c r="E194" s="29">
        <v>0.8645313</v>
      </c>
      <c r="F194" s="29">
        <v>0.84195310000000001</v>
      </c>
      <c r="G194" s="29">
        <v>0.81937499999999996</v>
      </c>
      <c r="H194" s="29">
        <v>0.79679690000000003</v>
      </c>
      <c r="I194" s="29">
        <v>0.77421870000000004</v>
      </c>
      <c r="J194" s="29">
        <v>0.75164059999999999</v>
      </c>
      <c r="K194" s="29">
        <v>0.72906249999999995</v>
      </c>
      <c r="L194" s="29">
        <v>0.70648440000000001</v>
      </c>
      <c r="M194" s="29">
        <v>0.68390629999999997</v>
      </c>
      <c r="N194" s="29">
        <v>0.66132809999999997</v>
      </c>
      <c r="O194" s="29">
        <v>0.63875000000000004</v>
      </c>
      <c r="P194" s="29">
        <v>0.61617189999999999</v>
      </c>
      <c r="Q194" s="29">
        <v>0.59359379999999995</v>
      </c>
      <c r="R194" s="29">
        <v>0.57101559999999996</v>
      </c>
      <c r="S194" s="29">
        <v>0.54843750000000002</v>
      </c>
      <c r="T194" s="29">
        <v>0.52585939999999998</v>
      </c>
      <c r="U194" s="29">
        <v>0.50328119999999998</v>
      </c>
      <c r="V194" s="29">
        <v>0.48070309999999999</v>
      </c>
      <c r="W194" s="29">
        <v>0.458125</v>
      </c>
      <c r="X194" s="29">
        <v>0.43554690000000001</v>
      </c>
      <c r="Y194" s="29">
        <v>0.41296880000000002</v>
      </c>
      <c r="Z194" s="29">
        <v>0.39039059999999998</v>
      </c>
      <c r="AA194" s="29">
        <v>0.36781249999999999</v>
      </c>
      <c r="AB194" s="29">
        <v>0.3452344</v>
      </c>
      <c r="AC194" s="29">
        <v>0.3226562</v>
      </c>
      <c r="AD194" s="29">
        <v>0.30007810000000001</v>
      </c>
      <c r="AE194" s="29">
        <v>0.27750000000000002</v>
      </c>
      <c r="AF194" s="26"/>
      <c r="AG194" s="26"/>
      <c r="AH194" s="26"/>
      <c r="AI194" s="26"/>
      <c r="AJ194" s="26"/>
      <c r="AK194" s="26"/>
      <c r="AL194" s="26"/>
      <c r="AM194" s="26"/>
      <c r="AN194" s="26"/>
      <c r="AO194" s="26"/>
      <c r="AP194" s="26"/>
      <c r="AQ194" s="26"/>
      <c r="AR194" s="26"/>
      <c r="AS194" s="26"/>
      <c r="AT194" s="26"/>
      <c r="AU194" s="26"/>
      <c r="AV194" s="26"/>
      <c r="AW194" s="26"/>
      <c r="AX194" s="26"/>
      <c r="AY194" s="26"/>
    </row>
    <row r="195" spans="1:51" ht="15.75" thickBot="1">
      <c r="A195" s="94"/>
      <c r="B195" s="22" t="s">
        <v>342</v>
      </c>
      <c r="C195" s="31">
        <v>8.1812499999999996E-2</v>
      </c>
      <c r="D195" s="31">
        <v>0.1020156</v>
      </c>
      <c r="E195" s="31">
        <v>0.1222188</v>
      </c>
      <c r="F195" s="31">
        <v>0.14242189999999999</v>
      </c>
      <c r="G195" s="31">
        <v>0.16262499999999999</v>
      </c>
      <c r="H195" s="31">
        <v>0.18282809999999999</v>
      </c>
      <c r="I195" s="31">
        <v>0.2030313</v>
      </c>
      <c r="J195" s="31">
        <v>0.2232344</v>
      </c>
      <c r="K195" s="31">
        <v>0.2434375</v>
      </c>
      <c r="L195" s="31">
        <v>0.2636406</v>
      </c>
      <c r="M195" s="31">
        <v>0.28384379999999998</v>
      </c>
      <c r="N195" s="31">
        <v>0.30404690000000001</v>
      </c>
      <c r="O195" s="31">
        <v>0.32424999999999998</v>
      </c>
      <c r="P195" s="31">
        <v>0.34445310000000001</v>
      </c>
      <c r="Q195" s="31">
        <v>0.36465619999999999</v>
      </c>
      <c r="R195" s="31">
        <v>0.38485940000000002</v>
      </c>
      <c r="S195" s="31">
        <v>0.40506249999999999</v>
      </c>
      <c r="T195" s="31">
        <v>0.42526560000000002</v>
      </c>
      <c r="U195" s="31">
        <v>0.4454688</v>
      </c>
      <c r="V195" s="31">
        <v>0.46567190000000003</v>
      </c>
      <c r="W195" s="31">
        <v>0.485875</v>
      </c>
      <c r="X195" s="31">
        <v>0.50607809999999998</v>
      </c>
      <c r="Y195" s="31">
        <v>0.5262812</v>
      </c>
      <c r="Z195" s="31">
        <v>0.54648439999999998</v>
      </c>
      <c r="AA195" s="31">
        <v>0.56668750000000001</v>
      </c>
      <c r="AB195" s="31">
        <v>0.58689060000000004</v>
      </c>
      <c r="AC195" s="31">
        <v>0.60709380000000002</v>
      </c>
      <c r="AD195" s="31">
        <v>0.62729690000000005</v>
      </c>
      <c r="AE195" s="31">
        <v>0.64749999999999996</v>
      </c>
      <c r="AF195" s="26"/>
      <c r="AG195" s="26"/>
      <c r="AH195" s="26"/>
      <c r="AI195" s="26"/>
      <c r="AJ195" s="26"/>
      <c r="AK195" s="26"/>
      <c r="AL195" s="26"/>
      <c r="AM195" s="26"/>
      <c r="AN195" s="26"/>
      <c r="AO195" s="26"/>
      <c r="AP195" s="26"/>
      <c r="AQ195" s="26"/>
      <c r="AR195" s="26"/>
      <c r="AS195" s="26"/>
      <c r="AT195" s="26"/>
      <c r="AU195" s="26"/>
      <c r="AV195" s="26"/>
      <c r="AW195" s="26"/>
      <c r="AX195" s="26"/>
      <c r="AY195" s="26"/>
    </row>
    <row r="196" spans="1:51" ht="15.75" thickBot="1">
      <c r="A196" s="94"/>
      <c r="B196" s="22" t="s">
        <v>343</v>
      </c>
      <c r="C196" s="29">
        <v>7.6249999999999998E-3</v>
      </c>
      <c r="D196" s="29">
        <v>1.003125E-2</v>
      </c>
      <c r="E196" s="29">
        <v>1.2437500000000001E-2</v>
      </c>
      <c r="F196" s="29">
        <v>1.4843749999999999E-2</v>
      </c>
      <c r="G196" s="29">
        <v>1.7250000000000001E-2</v>
      </c>
      <c r="H196" s="29">
        <v>1.965625E-2</v>
      </c>
      <c r="I196" s="29">
        <v>2.2062499999999999E-2</v>
      </c>
      <c r="J196" s="29">
        <v>2.4468750000000001E-2</v>
      </c>
      <c r="K196" s="29">
        <v>2.6875E-2</v>
      </c>
      <c r="L196" s="29">
        <v>2.9281250000000002E-2</v>
      </c>
      <c r="M196" s="29">
        <v>3.16875E-2</v>
      </c>
      <c r="N196" s="29">
        <v>3.4093749999999999E-2</v>
      </c>
      <c r="O196" s="29">
        <v>3.6499999999999998E-2</v>
      </c>
      <c r="P196" s="29">
        <v>3.8906250000000003E-2</v>
      </c>
      <c r="Q196" s="29">
        <v>4.1312500000000002E-2</v>
      </c>
      <c r="R196" s="29">
        <v>4.3718750000000001E-2</v>
      </c>
      <c r="S196" s="29">
        <v>4.6124999999999999E-2</v>
      </c>
      <c r="T196" s="29">
        <v>4.8531249999999998E-2</v>
      </c>
      <c r="U196" s="29">
        <v>5.0937499999999997E-2</v>
      </c>
      <c r="V196" s="29">
        <v>5.3343750000000002E-2</v>
      </c>
      <c r="W196" s="29">
        <v>5.5750000000000001E-2</v>
      </c>
      <c r="X196" s="29">
        <v>5.815625E-2</v>
      </c>
      <c r="Y196" s="29">
        <v>6.0562499999999998E-2</v>
      </c>
      <c r="Z196" s="29">
        <v>6.2968750000000004E-2</v>
      </c>
      <c r="AA196" s="29">
        <v>6.5375000000000003E-2</v>
      </c>
      <c r="AB196" s="29">
        <v>6.7781250000000001E-2</v>
      </c>
      <c r="AC196" s="29">
        <v>7.01875E-2</v>
      </c>
      <c r="AD196" s="29">
        <v>7.2593749999999999E-2</v>
      </c>
      <c r="AE196" s="29">
        <v>7.4999999999999997E-2</v>
      </c>
      <c r="AF196" s="26"/>
      <c r="AG196" s="26"/>
      <c r="AH196" s="26"/>
      <c r="AI196" s="26"/>
      <c r="AJ196" s="26"/>
      <c r="AK196" s="26"/>
      <c r="AL196" s="26"/>
      <c r="AM196" s="26"/>
      <c r="AN196" s="26"/>
      <c r="AO196" s="26"/>
      <c r="AP196" s="26"/>
      <c r="AQ196" s="26"/>
      <c r="AR196" s="26"/>
      <c r="AS196" s="26"/>
      <c r="AT196" s="26"/>
      <c r="AU196" s="26"/>
      <c r="AV196" s="26"/>
      <c r="AW196" s="26"/>
      <c r="AX196" s="26"/>
      <c r="AY196" s="26"/>
    </row>
    <row r="197" spans="1:51" ht="15.75" thickBot="1">
      <c r="A197" s="94"/>
      <c r="B197" s="22" t="s">
        <v>344</v>
      </c>
      <c r="C197" s="31">
        <v>8.7500000000000002E-4</v>
      </c>
      <c r="D197" s="31">
        <v>8.4374999999999999E-4</v>
      </c>
      <c r="E197" s="31">
        <v>8.1249999999999996E-4</v>
      </c>
      <c r="F197" s="31">
        <v>7.8125000000000004E-4</v>
      </c>
      <c r="G197" s="31">
        <v>7.5000000000000002E-4</v>
      </c>
      <c r="H197" s="31">
        <v>7.1874999999999999E-4</v>
      </c>
      <c r="I197" s="31">
        <v>6.8749999999999996E-4</v>
      </c>
      <c r="J197" s="31">
        <v>6.5625000000000004E-4</v>
      </c>
      <c r="K197" s="31">
        <v>6.2500000000000001E-4</v>
      </c>
      <c r="L197" s="31">
        <v>5.9374999999999999E-4</v>
      </c>
      <c r="M197" s="31">
        <v>5.6249999999999996E-4</v>
      </c>
      <c r="N197" s="31">
        <v>5.3125000000000004E-4</v>
      </c>
      <c r="O197" s="31">
        <v>5.0000000000000001E-4</v>
      </c>
      <c r="P197" s="31">
        <v>4.6874999999999998E-4</v>
      </c>
      <c r="Q197" s="31">
        <v>4.3750000000000001E-4</v>
      </c>
      <c r="R197" s="31">
        <v>4.0624999999999998E-4</v>
      </c>
      <c r="S197" s="31">
        <v>3.7500000000000001E-4</v>
      </c>
      <c r="T197" s="31">
        <v>3.4374999999999998E-4</v>
      </c>
      <c r="U197" s="31">
        <v>3.1250000000000001E-4</v>
      </c>
      <c r="V197" s="31">
        <v>2.8124999999999998E-4</v>
      </c>
      <c r="W197" s="31">
        <v>2.5000000000000001E-4</v>
      </c>
      <c r="X197" s="31">
        <v>2.1875E-4</v>
      </c>
      <c r="Y197" s="31">
        <v>1.875E-4</v>
      </c>
      <c r="Z197" s="31">
        <v>1.5625E-4</v>
      </c>
      <c r="AA197" s="31">
        <v>1.25E-4</v>
      </c>
      <c r="AB197" s="31">
        <v>9.3750000000000002E-5</v>
      </c>
      <c r="AC197" s="31">
        <v>6.2500000000000001E-5</v>
      </c>
      <c r="AD197" s="31">
        <v>3.1250000000000001E-5</v>
      </c>
      <c r="AE197" s="31">
        <v>0</v>
      </c>
      <c r="AF197" s="26"/>
      <c r="AG197" s="26"/>
      <c r="AH197" s="26"/>
      <c r="AI197" s="26"/>
      <c r="AJ197" s="26"/>
      <c r="AK197" s="26"/>
      <c r="AL197" s="26"/>
      <c r="AM197" s="26"/>
      <c r="AN197" s="26"/>
      <c r="AO197" s="26"/>
      <c r="AP197" s="26"/>
      <c r="AQ197" s="26"/>
      <c r="AR197" s="26"/>
      <c r="AS197" s="26"/>
      <c r="AT197" s="26"/>
      <c r="AU197" s="26"/>
      <c r="AV197" s="26"/>
      <c r="AW197" s="26"/>
      <c r="AX197" s="26"/>
      <c r="AY197" s="26"/>
    </row>
    <row r="198" spans="1:51" ht="15.75" thickBot="1">
      <c r="A198" s="94"/>
      <c r="B198" s="22" t="s">
        <v>345</v>
      </c>
      <c r="C198" s="29">
        <v>0.90968749999999998</v>
      </c>
      <c r="D198" s="29">
        <v>0.88710940000000005</v>
      </c>
      <c r="E198" s="29">
        <v>0.8645313</v>
      </c>
      <c r="F198" s="29">
        <v>0.84195310000000001</v>
      </c>
      <c r="G198" s="29">
        <v>0.81937499999999996</v>
      </c>
      <c r="H198" s="29">
        <v>0.79679690000000003</v>
      </c>
      <c r="I198" s="29">
        <v>0.77421870000000004</v>
      </c>
      <c r="J198" s="29">
        <v>0.75164059999999999</v>
      </c>
      <c r="K198" s="29">
        <v>0.72906249999999995</v>
      </c>
      <c r="L198" s="29">
        <v>0.70648440000000001</v>
      </c>
      <c r="M198" s="29">
        <v>0.68390629999999997</v>
      </c>
      <c r="N198" s="29">
        <v>0.66132809999999997</v>
      </c>
      <c r="O198" s="29">
        <v>0.63875000000000004</v>
      </c>
      <c r="P198" s="29">
        <v>0.61617189999999999</v>
      </c>
      <c r="Q198" s="29">
        <v>0.59359379999999995</v>
      </c>
      <c r="R198" s="29">
        <v>0.57101559999999996</v>
      </c>
      <c r="S198" s="29">
        <v>0.54843750000000002</v>
      </c>
      <c r="T198" s="29">
        <v>0.52585939999999998</v>
      </c>
      <c r="U198" s="29">
        <v>0.50328119999999998</v>
      </c>
      <c r="V198" s="29">
        <v>0.48070309999999999</v>
      </c>
      <c r="W198" s="29">
        <v>0.458125</v>
      </c>
      <c r="X198" s="29">
        <v>0.43554690000000001</v>
      </c>
      <c r="Y198" s="29">
        <v>0.41296880000000002</v>
      </c>
      <c r="Z198" s="29">
        <v>0.39039059999999998</v>
      </c>
      <c r="AA198" s="29">
        <v>0.36781249999999999</v>
      </c>
      <c r="AB198" s="29">
        <v>0.3452344</v>
      </c>
      <c r="AC198" s="29">
        <v>0.3226562</v>
      </c>
      <c r="AD198" s="29">
        <v>0.30007810000000001</v>
      </c>
      <c r="AE198" s="29">
        <v>0.27750000000000002</v>
      </c>
      <c r="AF198" s="26"/>
      <c r="AG198" s="26"/>
      <c r="AH198" s="26"/>
      <c r="AI198" s="26"/>
      <c r="AJ198" s="26"/>
      <c r="AK198" s="26"/>
      <c r="AL198" s="26"/>
      <c r="AM198" s="26"/>
      <c r="AN198" s="26"/>
      <c r="AO198" s="26"/>
      <c r="AP198" s="26"/>
      <c r="AQ198" s="26"/>
      <c r="AR198" s="26"/>
      <c r="AS198" s="26"/>
      <c r="AT198" s="26"/>
      <c r="AU198" s="26"/>
      <c r="AV198" s="26"/>
      <c r="AW198" s="26"/>
      <c r="AX198" s="26"/>
      <c r="AY198" s="26"/>
    </row>
    <row r="199" spans="1:51" ht="15.75" thickBot="1">
      <c r="A199" s="94"/>
      <c r="B199" s="22" t="s">
        <v>346</v>
      </c>
      <c r="C199" s="31">
        <v>8.1812499999999996E-2</v>
      </c>
      <c r="D199" s="31">
        <v>0.1020156</v>
      </c>
      <c r="E199" s="31">
        <v>0.1222188</v>
      </c>
      <c r="F199" s="31">
        <v>0.14242189999999999</v>
      </c>
      <c r="G199" s="31">
        <v>0.16262499999999999</v>
      </c>
      <c r="H199" s="31">
        <v>0.18282809999999999</v>
      </c>
      <c r="I199" s="31">
        <v>0.2030313</v>
      </c>
      <c r="J199" s="31">
        <v>0.2232344</v>
      </c>
      <c r="K199" s="31">
        <v>0.2434375</v>
      </c>
      <c r="L199" s="31">
        <v>0.2636406</v>
      </c>
      <c r="M199" s="31">
        <v>0.28384379999999998</v>
      </c>
      <c r="N199" s="31">
        <v>0.30404690000000001</v>
      </c>
      <c r="O199" s="31">
        <v>0.32424999999999998</v>
      </c>
      <c r="P199" s="31">
        <v>0.34445310000000001</v>
      </c>
      <c r="Q199" s="31">
        <v>0.36465619999999999</v>
      </c>
      <c r="R199" s="31">
        <v>0.38485940000000002</v>
      </c>
      <c r="S199" s="31">
        <v>0.40506249999999999</v>
      </c>
      <c r="T199" s="31">
        <v>0.42526560000000002</v>
      </c>
      <c r="U199" s="31">
        <v>0.4454688</v>
      </c>
      <c r="V199" s="31">
        <v>0.46567190000000003</v>
      </c>
      <c r="W199" s="31">
        <v>0.485875</v>
      </c>
      <c r="X199" s="31">
        <v>0.50607809999999998</v>
      </c>
      <c r="Y199" s="31">
        <v>0.5262812</v>
      </c>
      <c r="Z199" s="31">
        <v>0.54648439999999998</v>
      </c>
      <c r="AA199" s="31">
        <v>0.56668750000000001</v>
      </c>
      <c r="AB199" s="31">
        <v>0.58689060000000004</v>
      </c>
      <c r="AC199" s="31">
        <v>0.60709380000000002</v>
      </c>
      <c r="AD199" s="31">
        <v>0.62729690000000005</v>
      </c>
      <c r="AE199" s="31">
        <v>0.64749999999999996</v>
      </c>
      <c r="AF199" s="26"/>
      <c r="AG199" s="26"/>
      <c r="AH199" s="26"/>
      <c r="AI199" s="26"/>
      <c r="AJ199" s="26"/>
      <c r="AK199" s="26"/>
      <c r="AL199" s="26"/>
      <c r="AM199" s="26"/>
      <c r="AN199" s="26"/>
      <c r="AO199" s="26"/>
      <c r="AP199" s="26"/>
      <c r="AQ199" s="26"/>
      <c r="AR199" s="26"/>
      <c r="AS199" s="26"/>
      <c r="AT199" s="26"/>
      <c r="AU199" s="26"/>
      <c r="AV199" s="26"/>
      <c r="AW199" s="26"/>
      <c r="AX199" s="26"/>
      <c r="AY199" s="26"/>
    </row>
    <row r="200" spans="1:51" ht="15.75" thickBot="1">
      <c r="A200" s="94"/>
      <c r="B200" s="22" t="s">
        <v>347</v>
      </c>
      <c r="C200" s="29">
        <v>7.6249999999999998E-3</v>
      </c>
      <c r="D200" s="29">
        <v>1.003125E-2</v>
      </c>
      <c r="E200" s="29">
        <v>1.2437500000000001E-2</v>
      </c>
      <c r="F200" s="29">
        <v>1.4843749999999999E-2</v>
      </c>
      <c r="G200" s="29">
        <v>1.7250000000000001E-2</v>
      </c>
      <c r="H200" s="29">
        <v>1.965625E-2</v>
      </c>
      <c r="I200" s="29">
        <v>2.2062499999999999E-2</v>
      </c>
      <c r="J200" s="29">
        <v>2.4468750000000001E-2</v>
      </c>
      <c r="K200" s="29">
        <v>2.6875E-2</v>
      </c>
      <c r="L200" s="29">
        <v>2.9281250000000002E-2</v>
      </c>
      <c r="M200" s="29">
        <v>3.16875E-2</v>
      </c>
      <c r="N200" s="29">
        <v>3.4093749999999999E-2</v>
      </c>
      <c r="O200" s="29">
        <v>3.6499999999999998E-2</v>
      </c>
      <c r="P200" s="29">
        <v>3.8906250000000003E-2</v>
      </c>
      <c r="Q200" s="29">
        <v>4.1312500000000002E-2</v>
      </c>
      <c r="R200" s="29">
        <v>4.3718750000000001E-2</v>
      </c>
      <c r="S200" s="29">
        <v>4.6124999999999999E-2</v>
      </c>
      <c r="T200" s="29">
        <v>4.8531249999999998E-2</v>
      </c>
      <c r="U200" s="29">
        <v>5.0937499999999997E-2</v>
      </c>
      <c r="V200" s="29">
        <v>5.3343750000000002E-2</v>
      </c>
      <c r="W200" s="29">
        <v>5.5750000000000001E-2</v>
      </c>
      <c r="X200" s="29">
        <v>5.815625E-2</v>
      </c>
      <c r="Y200" s="29">
        <v>6.0562499999999998E-2</v>
      </c>
      <c r="Z200" s="29">
        <v>6.2968750000000004E-2</v>
      </c>
      <c r="AA200" s="29">
        <v>6.5375000000000003E-2</v>
      </c>
      <c r="AB200" s="29">
        <v>6.7781250000000001E-2</v>
      </c>
      <c r="AC200" s="29">
        <v>7.01875E-2</v>
      </c>
      <c r="AD200" s="29">
        <v>7.2593749999999999E-2</v>
      </c>
      <c r="AE200" s="29">
        <v>7.4999999999999997E-2</v>
      </c>
      <c r="AF200" s="26"/>
      <c r="AG200" s="26"/>
      <c r="AH200" s="26"/>
      <c r="AI200" s="26"/>
      <c r="AJ200" s="26"/>
      <c r="AK200" s="26"/>
      <c r="AL200" s="26"/>
      <c r="AM200" s="26"/>
      <c r="AN200" s="26"/>
      <c r="AO200" s="26"/>
      <c r="AP200" s="26"/>
      <c r="AQ200" s="26"/>
      <c r="AR200" s="26"/>
      <c r="AS200" s="26"/>
      <c r="AT200" s="26"/>
      <c r="AU200" s="26"/>
      <c r="AV200" s="26"/>
      <c r="AW200" s="26"/>
      <c r="AX200" s="26"/>
      <c r="AY200" s="26"/>
    </row>
    <row r="201" spans="1:51" ht="15.75" thickBot="1">
      <c r="A201" s="94"/>
      <c r="B201" s="22" t="s">
        <v>348</v>
      </c>
      <c r="C201" s="31">
        <v>8.7500000000000002E-4</v>
      </c>
      <c r="D201" s="31">
        <v>8.4374999999999999E-4</v>
      </c>
      <c r="E201" s="31">
        <v>8.1249999999999996E-4</v>
      </c>
      <c r="F201" s="31">
        <v>7.8125000000000004E-4</v>
      </c>
      <c r="G201" s="31">
        <v>7.5000000000000002E-4</v>
      </c>
      <c r="H201" s="31">
        <v>7.1874999999999999E-4</v>
      </c>
      <c r="I201" s="31">
        <v>6.8749999999999996E-4</v>
      </c>
      <c r="J201" s="31">
        <v>6.5625000000000004E-4</v>
      </c>
      <c r="K201" s="31">
        <v>6.2500000000000001E-4</v>
      </c>
      <c r="L201" s="31">
        <v>5.9374999999999999E-4</v>
      </c>
      <c r="M201" s="31">
        <v>5.6249999999999996E-4</v>
      </c>
      <c r="N201" s="31">
        <v>5.3125000000000004E-4</v>
      </c>
      <c r="O201" s="31">
        <v>5.0000000000000001E-4</v>
      </c>
      <c r="P201" s="31">
        <v>4.6874999999999998E-4</v>
      </c>
      <c r="Q201" s="31">
        <v>4.3750000000000001E-4</v>
      </c>
      <c r="R201" s="31">
        <v>4.0624999999999998E-4</v>
      </c>
      <c r="S201" s="31">
        <v>3.7500000000000001E-4</v>
      </c>
      <c r="T201" s="31">
        <v>3.4374999999999998E-4</v>
      </c>
      <c r="U201" s="31">
        <v>3.1250000000000001E-4</v>
      </c>
      <c r="V201" s="31">
        <v>2.8124999999999998E-4</v>
      </c>
      <c r="W201" s="31">
        <v>2.5000000000000001E-4</v>
      </c>
      <c r="X201" s="31">
        <v>2.1875E-4</v>
      </c>
      <c r="Y201" s="31">
        <v>1.875E-4</v>
      </c>
      <c r="Z201" s="31">
        <v>1.5625E-4</v>
      </c>
      <c r="AA201" s="31">
        <v>1.25E-4</v>
      </c>
      <c r="AB201" s="31">
        <v>9.3750000000000002E-5</v>
      </c>
      <c r="AC201" s="31">
        <v>6.2500000000000001E-5</v>
      </c>
      <c r="AD201" s="31">
        <v>3.1250000000000001E-5</v>
      </c>
      <c r="AE201" s="31">
        <v>0</v>
      </c>
      <c r="AF201" s="26"/>
      <c r="AG201" s="26"/>
      <c r="AH201" s="26"/>
      <c r="AI201" s="26"/>
      <c r="AJ201" s="26"/>
      <c r="AK201" s="26"/>
      <c r="AL201" s="26"/>
      <c r="AM201" s="26"/>
      <c r="AN201" s="26"/>
      <c r="AO201" s="26"/>
      <c r="AP201" s="26"/>
      <c r="AQ201" s="26"/>
      <c r="AR201" s="26"/>
      <c r="AS201" s="26"/>
      <c r="AT201" s="26"/>
      <c r="AU201" s="26"/>
      <c r="AV201" s="26"/>
      <c r="AW201" s="26"/>
      <c r="AX201" s="26"/>
      <c r="AY201" s="26"/>
    </row>
    <row r="202" spans="1:51" ht="15.75" thickBot="1">
      <c r="A202" s="94"/>
      <c r="B202" s="22" t="s">
        <v>349</v>
      </c>
      <c r="C202" s="29">
        <v>0.91062500000000002</v>
      </c>
      <c r="D202" s="29">
        <v>0.88828119999999999</v>
      </c>
      <c r="E202" s="29">
        <v>0.86593750000000003</v>
      </c>
      <c r="F202" s="29">
        <v>0.84359379999999995</v>
      </c>
      <c r="G202" s="29">
        <v>0.82125000000000004</v>
      </c>
      <c r="H202" s="29">
        <v>0.79890629999999996</v>
      </c>
      <c r="I202" s="29">
        <v>0.77656250000000004</v>
      </c>
      <c r="J202" s="29">
        <v>0.75421879999999997</v>
      </c>
      <c r="K202" s="29">
        <v>0.73187500000000005</v>
      </c>
      <c r="L202" s="29">
        <v>0.70953120000000003</v>
      </c>
      <c r="M202" s="29">
        <v>0.68718749999999995</v>
      </c>
      <c r="N202" s="29">
        <v>0.66484370000000004</v>
      </c>
      <c r="O202" s="29">
        <v>0.64249999999999996</v>
      </c>
      <c r="P202" s="29">
        <v>0.62015620000000005</v>
      </c>
      <c r="Q202" s="29">
        <v>0.59781249999999997</v>
      </c>
      <c r="R202" s="29">
        <v>0.5754688</v>
      </c>
      <c r="S202" s="29">
        <v>0.55312499999999998</v>
      </c>
      <c r="T202" s="29">
        <v>0.53078130000000001</v>
      </c>
      <c r="U202" s="29">
        <v>0.50843749999999999</v>
      </c>
      <c r="V202" s="29">
        <v>0.48609380000000002</v>
      </c>
      <c r="W202" s="29">
        <v>0.46375</v>
      </c>
      <c r="X202" s="29">
        <v>0.44140629999999997</v>
      </c>
      <c r="Y202" s="29">
        <v>0.4190625</v>
      </c>
      <c r="Z202" s="29">
        <v>0.39671869999999998</v>
      </c>
      <c r="AA202" s="29">
        <v>0.37437500000000001</v>
      </c>
      <c r="AB202" s="29">
        <v>0.35203129999999999</v>
      </c>
      <c r="AC202" s="29">
        <v>0.32968750000000002</v>
      </c>
      <c r="AD202" s="29">
        <v>0.3073438</v>
      </c>
      <c r="AE202" s="29">
        <v>0.28499999999999998</v>
      </c>
      <c r="AF202" s="26"/>
      <c r="AG202" s="26"/>
      <c r="AH202" s="26"/>
      <c r="AI202" s="26"/>
      <c r="AJ202" s="26"/>
      <c r="AK202" s="26"/>
      <c r="AL202" s="26"/>
      <c r="AM202" s="26"/>
      <c r="AN202" s="26"/>
      <c r="AO202" s="26"/>
      <c r="AP202" s="26"/>
      <c r="AQ202" s="26"/>
      <c r="AR202" s="26"/>
      <c r="AS202" s="26"/>
      <c r="AT202" s="26"/>
      <c r="AU202" s="26"/>
      <c r="AV202" s="26"/>
      <c r="AW202" s="26"/>
      <c r="AX202" s="26"/>
      <c r="AY202" s="26"/>
    </row>
    <row r="203" spans="1:51" ht="15.75" thickBot="1">
      <c r="A203" s="94"/>
      <c r="B203" s="22" t="s">
        <v>350</v>
      </c>
      <c r="C203" s="31">
        <v>8.4000000000000005E-2</v>
      </c>
      <c r="D203" s="31">
        <v>0.10475</v>
      </c>
      <c r="E203" s="31">
        <v>0.1255</v>
      </c>
      <c r="F203" s="31">
        <v>0.14624999999999999</v>
      </c>
      <c r="G203" s="31">
        <v>0.16700000000000001</v>
      </c>
      <c r="H203" s="31">
        <v>0.18775</v>
      </c>
      <c r="I203" s="31">
        <v>0.20849999999999999</v>
      </c>
      <c r="J203" s="31">
        <v>0.22925000000000001</v>
      </c>
      <c r="K203" s="31">
        <v>0.25</v>
      </c>
      <c r="L203" s="31">
        <v>0.27074999999999999</v>
      </c>
      <c r="M203" s="31">
        <v>0.29149999999999998</v>
      </c>
      <c r="N203" s="31">
        <v>0.31225000000000003</v>
      </c>
      <c r="O203" s="31">
        <v>0.33300000000000002</v>
      </c>
      <c r="P203" s="31">
        <v>0.35375000000000001</v>
      </c>
      <c r="Q203" s="31">
        <v>0.3745</v>
      </c>
      <c r="R203" s="31">
        <v>0.39524999999999999</v>
      </c>
      <c r="S203" s="31">
        <v>0.41599999999999998</v>
      </c>
      <c r="T203" s="31">
        <v>0.43675000000000003</v>
      </c>
      <c r="U203" s="31">
        <v>0.45750000000000002</v>
      </c>
      <c r="V203" s="31">
        <v>0.47825000000000001</v>
      </c>
      <c r="W203" s="31">
        <v>0.499</v>
      </c>
      <c r="X203" s="31">
        <v>0.51975000000000005</v>
      </c>
      <c r="Y203" s="31">
        <v>0.54049999999999998</v>
      </c>
      <c r="Z203" s="31">
        <v>0.56125000000000003</v>
      </c>
      <c r="AA203" s="31">
        <v>0.58199999999999996</v>
      </c>
      <c r="AB203" s="31">
        <v>0.60275000000000001</v>
      </c>
      <c r="AC203" s="31">
        <v>0.62350000000000005</v>
      </c>
      <c r="AD203" s="31">
        <v>0.64424999999999999</v>
      </c>
      <c r="AE203" s="31">
        <v>0.66500000000000004</v>
      </c>
      <c r="AF203" s="26"/>
      <c r="AG203" s="26"/>
      <c r="AH203" s="26"/>
      <c r="AI203" s="26"/>
      <c r="AJ203" s="26"/>
      <c r="AK203" s="26"/>
      <c r="AL203" s="26"/>
      <c r="AM203" s="26"/>
      <c r="AN203" s="26"/>
      <c r="AO203" s="26"/>
      <c r="AP203" s="26"/>
      <c r="AQ203" s="26"/>
      <c r="AR203" s="26"/>
      <c r="AS203" s="26"/>
      <c r="AT203" s="26"/>
      <c r="AU203" s="26"/>
      <c r="AV203" s="26"/>
      <c r="AW203" s="26"/>
      <c r="AX203" s="26"/>
      <c r="AY203" s="26"/>
    </row>
    <row r="204" spans="1:51" ht="15.75" thickBot="1">
      <c r="A204" s="94"/>
      <c r="B204" s="22" t="s">
        <v>351</v>
      </c>
      <c r="C204" s="29">
        <v>4.4999999999999997E-3</v>
      </c>
      <c r="D204" s="29">
        <v>6.1250000000000002E-3</v>
      </c>
      <c r="E204" s="29">
        <v>7.7499999999999999E-3</v>
      </c>
      <c r="F204" s="29">
        <v>9.3749999999999997E-3</v>
      </c>
      <c r="G204" s="29">
        <v>1.0999999999999999E-2</v>
      </c>
      <c r="H204" s="29">
        <v>1.2625000000000001E-2</v>
      </c>
      <c r="I204" s="29">
        <v>1.4250000000000001E-2</v>
      </c>
      <c r="J204" s="29">
        <v>1.5875E-2</v>
      </c>
      <c r="K204" s="29">
        <v>1.7500000000000002E-2</v>
      </c>
      <c r="L204" s="29">
        <v>1.9125E-2</v>
      </c>
      <c r="M204" s="29">
        <v>2.0750000000000001E-2</v>
      </c>
      <c r="N204" s="29">
        <v>2.2374999999999999E-2</v>
      </c>
      <c r="O204" s="29">
        <v>2.4E-2</v>
      </c>
      <c r="P204" s="29">
        <v>2.5624999999999998E-2</v>
      </c>
      <c r="Q204" s="29">
        <v>2.725E-2</v>
      </c>
      <c r="R204" s="29">
        <v>2.8875000000000001E-2</v>
      </c>
      <c r="S204" s="29">
        <v>3.0499999999999999E-2</v>
      </c>
      <c r="T204" s="29">
        <v>3.2125000000000001E-2</v>
      </c>
      <c r="U204" s="29">
        <v>3.3750000000000002E-2</v>
      </c>
      <c r="V204" s="29">
        <v>3.5374999999999997E-2</v>
      </c>
      <c r="W204" s="29">
        <v>3.6999999999999998E-2</v>
      </c>
      <c r="X204" s="29">
        <v>3.8625E-2</v>
      </c>
      <c r="Y204" s="29">
        <v>4.0250000000000001E-2</v>
      </c>
      <c r="Z204" s="29">
        <v>4.1875000000000002E-2</v>
      </c>
      <c r="AA204" s="29">
        <v>4.3499999999999997E-2</v>
      </c>
      <c r="AB204" s="29">
        <v>4.5124999999999998E-2</v>
      </c>
      <c r="AC204" s="29">
        <v>4.675E-2</v>
      </c>
      <c r="AD204" s="29">
        <v>4.8375000000000001E-2</v>
      </c>
      <c r="AE204" s="29">
        <v>0.05</v>
      </c>
      <c r="AF204" s="26"/>
      <c r="AG204" s="26"/>
      <c r="AH204" s="26"/>
      <c r="AI204" s="26"/>
      <c r="AJ204" s="26"/>
      <c r="AK204" s="26"/>
      <c r="AL204" s="26"/>
      <c r="AM204" s="26"/>
      <c r="AN204" s="26"/>
      <c r="AO204" s="26"/>
      <c r="AP204" s="26"/>
      <c r="AQ204" s="26"/>
      <c r="AR204" s="26"/>
      <c r="AS204" s="26"/>
      <c r="AT204" s="26"/>
      <c r="AU204" s="26"/>
      <c r="AV204" s="26"/>
      <c r="AW204" s="26"/>
      <c r="AX204" s="26"/>
      <c r="AY204" s="26"/>
    </row>
    <row r="205" spans="1:51" ht="15.75" thickBot="1">
      <c r="A205" s="94"/>
      <c r="B205" s="22" t="s">
        <v>352</v>
      </c>
      <c r="C205" s="31">
        <v>8.7500000000000002E-4</v>
      </c>
      <c r="D205" s="31">
        <v>8.4374999999999999E-4</v>
      </c>
      <c r="E205" s="31">
        <v>8.1249999999999996E-4</v>
      </c>
      <c r="F205" s="31">
        <v>7.8125000000000004E-4</v>
      </c>
      <c r="G205" s="31">
        <v>7.5000000000000002E-4</v>
      </c>
      <c r="H205" s="31">
        <v>7.1874999999999999E-4</v>
      </c>
      <c r="I205" s="31">
        <v>6.8749999999999996E-4</v>
      </c>
      <c r="J205" s="31">
        <v>6.5625000000000004E-4</v>
      </c>
      <c r="K205" s="31">
        <v>6.2500000000000001E-4</v>
      </c>
      <c r="L205" s="31">
        <v>5.9374999999999999E-4</v>
      </c>
      <c r="M205" s="31">
        <v>5.6249999999999996E-4</v>
      </c>
      <c r="N205" s="31">
        <v>5.3125000000000004E-4</v>
      </c>
      <c r="O205" s="31">
        <v>5.0000000000000001E-4</v>
      </c>
      <c r="P205" s="31">
        <v>4.6874999999999998E-4</v>
      </c>
      <c r="Q205" s="31">
        <v>4.3750000000000001E-4</v>
      </c>
      <c r="R205" s="31">
        <v>4.0624999999999998E-4</v>
      </c>
      <c r="S205" s="31">
        <v>3.7500000000000001E-4</v>
      </c>
      <c r="T205" s="31">
        <v>3.4374999999999998E-4</v>
      </c>
      <c r="U205" s="31">
        <v>3.1250000000000001E-4</v>
      </c>
      <c r="V205" s="31">
        <v>2.8124999999999998E-4</v>
      </c>
      <c r="W205" s="31">
        <v>2.5000000000000001E-4</v>
      </c>
      <c r="X205" s="31">
        <v>2.1875E-4</v>
      </c>
      <c r="Y205" s="31">
        <v>1.875E-4</v>
      </c>
      <c r="Z205" s="31">
        <v>1.5625E-4</v>
      </c>
      <c r="AA205" s="31">
        <v>1.25E-4</v>
      </c>
      <c r="AB205" s="31">
        <v>9.3750000000000002E-5</v>
      </c>
      <c r="AC205" s="31">
        <v>6.2500000000000001E-5</v>
      </c>
      <c r="AD205" s="31">
        <v>3.1250000000000001E-5</v>
      </c>
      <c r="AE205" s="31">
        <v>0</v>
      </c>
      <c r="AF205" s="26"/>
      <c r="AG205" s="26"/>
      <c r="AH205" s="26"/>
      <c r="AI205" s="26"/>
      <c r="AJ205" s="26"/>
      <c r="AK205" s="26"/>
      <c r="AL205" s="26"/>
      <c r="AM205" s="26"/>
      <c r="AN205" s="26"/>
      <c r="AO205" s="26"/>
      <c r="AP205" s="26"/>
      <c r="AQ205" s="26"/>
      <c r="AR205" s="26"/>
      <c r="AS205" s="26"/>
      <c r="AT205" s="26"/>
      <c r="AU205" s="26"/>
      <c r="AV205" s="26"/>
      <c r="AW205" s="26"/>
      <c r="AX205" s="26"/>
      <c r="AY205" s="26"/>
    </row>
    <row r="206" spans="1:51" ht="15.75" thickBot="1">
      <c r="A206" s="94"/>
      <c r="B206" s="22" t="s">
        <v>353</v>
      </c>
      <c r="C206" s="29">
        <v>0.89177240000000002</v>
      </c>
      <c r="D206" s="29">
        <v>0.86471549999999997</v>
      </c>
      <c r="E206" s="29">
        <v>0.83765860000000003</v>
      </c>
      <c r="F206" s="29">
        <v>0.81060169999999998</v>
      </c>
      <c r="G206" s="29">
        <v>0.78354469999999998</v>
      </c>
      <c r="H206" s="29">
        <v>0.75648780000000004</v>
      </c>
      <c r="I206" s="29">
        <v>0.72943089999999999</v>
      </c>
      <c r="J206" s="29">
        <v>0.70237400000000005</v>
      </c>
      <c r="K206" s="29">
        <v>0.6753171</v>
      </c>
      <c r="L206" s="29">
        <v>0.64826019999999995</v>
      </c>
      <c r="M206" s="29">
        <v>0.62120330000000001</v>
      </c>
      <c r="N206" s="29">
        <v>0.59414639999999996</v>
      </c>
      <c r="O206" s="29">
        <v>0.56708950000000002</v>
      </c>
      <c r="P206" s="29">
        <v>0.54003259999999997</v>
      </c>
      <c r="Q206" s="29">
        <v>0.51297570000000003</v>
      </c>
      <c r="R206" s="29">
        <v>0.48591879999999998</v>
      </c>
      <c r="S206" s="29">
        <v>0.45886189999999999</v>
      </c>
      <c r="T206" s="29">
        <v>0.43180499999999999</v>
      </c>
      <c r="U206" s="29">
        <v>0.4047481</v>
      </c>
      <c r="V206" s="29">
        <v>0.3776911</v>
      </c>
      <c r="W206" s="29">
        <v>0.35063420000000001</v>
      </c>
      <c r="X206" s="29">
        <v>0.32357730000000001</v>
      </c>
      <c r="Y206" s="29">
        <v>0.29652040000000002</v>
      </c>
      <c r="Z206" s="29">
        <v>0.26946350000000002</v>
      </c>
      <c r="AA206" s="29">
        <v>0.2424066</v>
      </c>
      <c r="AB206" s="29">
        <v>0.21534970000000001</v>
      </c>
      <c r="AC206" s="29">
        <v>0.18829280000000001</v>
      </c>
      <c r="AD206" s="29">
        <v>0.16123589999999999</v>
      </c>
      <c r="AE206" s="29">
        <v>0.13417899999999999</v>
      </c>
      <c r="AF206" s="26"/>
      <c r="AG206" s="26"/>
      <c r="AH206" s="26"/>
      <c r="AI206" s="26"/>
      <c r="AJ206" s="26"/>
      <c r="AK206" s="26"/>
      <c r="AL206" s="26"/>
      <c r="AM206" s="26"/>
      <c r="AN206" s="26"/>
      <c r="AO206" s="26"/>
      <c r="AP206" s="26"/>
      <c r="AQ206" s="26"/>
      <c r="AR206" s="26"/>
      <c r="AS206" s="26"/>
      <c r="AT206" s="26"/>
      <c r="AU206" s="26"/>
      <c r="AV206" s="26"/>
      <c r="AW206" s="26"/>
      <c r="AX206" s="26"/>
      <c r="AY206" s="26"/>
    </row>
    <row r="207" spans="1:51" ht="15.75" thickBot="1">
      <c r="A207" s="94"/>
      <c r="B207" s="22" t="s">
        <v>354</v>
      </c>
      <c r="C207" s="31">
        <v>6.3717090000000004E-2</v>
      </c>
      <c r="D207" s="31">
        <v>7.9396359999999999E-2</v>
      </c>
      <c r="E207" s="31">
        <v>9.5075640000000003E-2</v>
      </c>
      <c r="F207" s="31">
        <v>0.1107549</v>
      </c>
      <c r="G207" s="31">
        <v>0.1264342</v>
      </c>
      <c r="H207" s="31">
        <v>0.1421134</v>
      </c>
      <c r="I207" s="31">
        <v>0.15779270000000001</v>
      </c>
      <c r="J207" s="31">
        <v>0.17347199999999999</v>
      </c>
      <c r="K207" s="31">
        <v>0.18915129999999999</v>
      </c>
      <c r="L207" s="31">
        <v>0.2048305</v>
      </c>
      <c r="M207" s="31">
        <v>0.22050980000000001</v>
      </c>
      <c r="N207" s="31">
        <v>0.23618910000000001</v>
      </c>
      <c r="O207" s="31">
        <v>0.25186839999999999</v>
      </c>
      <c r="P207" s="31">
        <v>0.2675476</v>
      </c>
      <c r="Q207" s="31">
        <v>0.2832269</v>
      </c>
      <c r="R207" s="31">
        <v>0.29890620000000001</v>
      </c>
      <c r="S207" s="31">
        <v>0.31458540000000002</v>
      </c>
      <c r="T207" s="31">
        <v>0.33026470000000002</v>
      </c>
      <c r="U207" s="31">
        <v>0.34594399999999997</v>
      </c>
      <c r="V207" s="31">
        <v>0.36162329999999998</v>
      </c>
      <c r="W207" s="31">
        <v>0.37730249999999999</v>
      </c>
      <c r="X207" s="31">
        <v>0.39298179999999999</v>
      </c>
      <c r="Y207" s="31">
        <v>0.4086611</v>
      </c>
      <c r="Z207" s="31">
        <v>0.42434040000000001</v>
      </c>
      <c r="AA207" s="31">
        <v>0.44001960000000001</v>
      </c>
      <c r="AB207" s="31">
        <v>0.45569890000000002</v>
      </c>
      <c r="AC207" s="31">
        <v>0.47137820000000002</v>
      </c>
      <c r="AD207" s="31">
        <v>0.48705739999999997</v>
      </c>
      <c r="AE207" s="31">
        <v>0.50273670000000004</v>
      </c>
      <c r="AF207" s="26"/>
      <c r="AG207" s="26"/>
      <c r="AH207" s="26"/>
      <c r="AI207" s="26"/>
      <c r="AJ207" s="26"/>
      <c r="AK207" s="26"/>
      <c r="AL207" s="26"/>
      <c r="AM207" s="26"/>
      <c r="AN207" s="26"/>
      <c r="AO207" s="26"/>
      <c r="AP207" s="26"/>
      <c r="AQ207" s="26"/>
      <c r="AR207" s="26"/>
      <c r="AS207" s="26"/>
      <c r="AT207" s="26"/>
      <c r="AU207" s="26"/>
      <c r="AV207" s="26"/>
      <c r="AW207" s="26"/>
      <c r="AX207" s="26"/>
      <c r="AY207" s="26"/>
    </row>
    <row r="208" spans="1:51" ht="15.75" thickBot="1">
      <c r="A208" s="94"/>
      <c r="B208" s="22" t="s">
        <v>355</v>
      </c>
      <c r="C208" s="29">
        <v>4.4999999999999997E-3</v>
      </c>
      <c r="D208" s="29">
        <v>6.1250000000000002E-3</v>
      </c>
      <c r="E208" s="29">
        <v>7.7499999999999999E-3</v>
      </c>
      <c r="F208" s="29">
        <v>9.3749999999999997E-3</v>
      </c>
      <c r="G208" s="29">
        <v>1.0999999999999999E-2</v>
      </c>
      <c r="H208" s="29">
        <v>1.2625000000000001E-2</v>
      </c>
      <c r="I208" s="29">
        <v>1.4250000000000001E-2</v>
      </c>
      <c r="J208" s="29">
        <v>1.5875E-2</v>
      </c>
      <c r="K208" s="29">
        <v>1.7500000000000002E-2</v>
      </c>
      <c r="L208" s="29">
        <v>1.9125E-2</v>
      </c>
      <c r="M208" s="29">
        <v>2.0750000000000001E-2</v>
      </c>
      <c r="N208" s="29">
        <v>2.2374999999999999E-2</v>
      </c>
      <c r="O208" s="29">
        <v>2.4E-2</v>
      </c>
      <c r="P208" s="29">
        <v>2.5624999999999998E-2</v>
      </c>
      <c r="Q208" s="29">
        <v>2.725E-2</v>
      </c>
      <c r="R208" s="29">
        <v>2.8875000000000001E-2</v>
      </c>
      <c r="S208" s="29">
        <v>3.0499999999999999E-2</v>
      </c>
      <c r="T208" s="29">
        <v>3.2125000000000001E-2</v>
      </c>
      <c r="U208" s="29">
        <v>3.3750000000000002E-2</v>
      </c>
      <c r="V208" s="29">
        <v>3.5374999999999997E-2</v>
      </c>
      <c r="W208" s="29">
        <v>3.6999999999999998E-2</v>
      </c>
      <c r="X208" s="29">
        <v>3.8625E-2</v>
      </c>
      <c r="Y208" s="29">
        <v>4.0250000000000001E-2</v>
      </c>
      <c r="Z208" s="29">
        <v>4.1875000000000002E-2</v>
      </c>
      <c r="AA208" s="29">
        <v>4.3499999999999997E-2</v>
      </c>
      <c r="AB208" s="29">
        <v>4.5124999999999998E-2</v>
      </c>
      <c r="AC208" s="29">
        <v>4.675E-2</v>
      </c>
      <c r="AD208" s="29">
        <v>4.8375000000000001E-2</v>
      </c>
      <c r="AE208" s="29">
        <v>0.05</v>
      </c>
      <c r="AF208" s="26"/>
      <c r="AG208" s="26"/>
      <c r="AH208" s="26"/>
      <c r="AI208" s="26"/>
      <c r="AJ208" s="26"/>
      <c r="AK208" s="26"/>
      <c r="AL208" s="26"/>
      <c r="AM208" s="26"/>
      <c r="AN208" s="26"/>
      <c r="AO208" s="26"/>
      <c r="AP208" s="26"/>
      <c r="AQ208" s="26"/>
      <c r="AR208" s="26"/>
      <c r="AS208" s="26"/>
      <c r="AT208" s="26"/>
      <c r="AU208" s="26"/>
      <c r="AV208" s="26"/>
      <c r="AW208" s="26"/>
      <c r="AX208" s="26"/>
      <c r="AY208" s="26"/>
    </row>
    <row r="209" spans="1:51" ht="15.75" thickBot="1">
      <c r="A209" s="94"/>
      <c r="B209" s="22" t="s">
        <v>356</v>
      </c>
      <c r="C209" s="31">
        <v>4.0010539999999997E-2</v>
      </c>
      <c r="D209" s="31">
        <v>4.9763170000000002E-2</v>
      </c>
      <c r="E209" s="31">
        <v>5.9515800000000001E-2</v>
      </c>
      <c r="F209" s="31">
        <v>6.9268440000000001E-2</v>
      </c>
      <c r="G209" s="31">
        <v>7.9021069999999999E-2</v>
      </c>
      <c r="H209" s="31">
        <v>8.8773710000000006E-2</v>
      </c>
      <c r="I209" s="31">
        <v>9.8526340000000004E-2</v>
      </c>
      <c r="J209" s="31">
        <v>0.108279</v>
      </c>
      <c r="K209" s="31">
        <v>0.1180316</v>
      </c>
      <c r="L209" s="31">
        <v>0.12778429999999999</v>
      </c>
      <c r="M209" s="31">
        <v>0.13753689999999999</v>
      </c>
      <c r="N209" s="31">
        <v>0.14728949999999999</v>
      </c>
      <c r="O209" s="31">
        <v>0.15704209999999999</v>
      </c>
      <c r="P209" s="31">
        <v>0.16679479999999999</v>
      </c>
      <c r="Q209" s="31">
        <v>0.17654739999999999</v>
      </c>
      <c r="R209" s="31">
        <v>0.1863001</v>
      </c>
      <c r="S209" s="31">
        <v>0.1960527</v>
      </c>
      <c r="T209" s="31">
        <v>0.2058053</v>
      </c>
      <c r="U209" s="31">
        <v>0.2155579</v>
      </c>
      <c r="V209" s="31">
        <v>0.2253106</v>
      </c>
      <c r="W209" s="31">
        <v>0.2350632</v>
      </c>
      <c r="X209" s="31">
        <v>0.2448159</v>
      </c>
      <c r="Y209" s="31">
        <v>0.25456849999999998</v>
      </c>
      <c r="Z209" s="31">
        <v>0.26432109999999998</v>
      </c>
      <c r="AA209" s="31">
        <v>0.27407369999999998</v>
      </c>
      <c r="AB209" s="31">
        <v>0.28382639999999998</v>
      </c>
      <c r="AC209" s="31">
        <v>0.29357899999999998</v>
      </c>
      <c r="AD209" s="31">
        <v>0.30333169999999998</v>
      </c>
      <c r="AE209" s="31">
        <v>0.31308429999999998</v>
      </c>
      <c r="AF209" s="26"/>
      <c r="AG209" s="26"/>
      <c r="AH209" s="26"/>
      <c r="AI209" s="26"/>
      <c r="AJ209" s="26"/>
      <c r="AK209" s="26"/>
      <c r="AL209" s="26"/>
      <c r="AM209" s="26"/>
      <c r="AN209" s="26"/>
      <c r="AO209" s="26"/>
      <c r="AP209" s="26"/>
      <c r="AQ209" s="26"/>
      <c r="AR209" s="26"/>
      <c r="AS209" s="26"/>
      <c r="AT209" s="26"/>
      <c r="AU209" s="26"/>
      <c r="AV209" s="26"/>
      <c r="AW209" s="26"/>
      <c r="AX209" s="26"/>
      <c r="AY209" s="26"/>
    </row>
    <row r="210" spans="1:51" ht="15.75" thickBot="1">
      <c r="A210" s="94"/>
      <c r="B210" s="22" t="s">
        <v>357</v>
      </c>
      <c r="C210" s="29">
        <v>0.89177240000000002</v>
      </c>
      <c r="D210" s="29">
        <v>0.86471549999999997</v>
      </c>
      <c r="E210" s="29">
        <v>0.83765860000000003</v>
      </c>
      <c r="F210" s="29">
        <v>0.81060169999999998</v>
      </c>
      <c r="G210" s="29">
        <v>0.78354469999999998</v>
      </c>
      <c r="H210" s="29">
        <v>0.75648780000000004</v>
      </c>
      <c r="I210" s="29">
        <v>0.72943089999999999</v>
      </c>
      <c r="J210" s="29">
        <v>0.70237400000000005</v>
      </c>
      <c r="K210" s="29">
        <v>0.6753171</v>
      </c>
      <c r="L210" s="29">
        <v>0.64826019999999995</v>
      </c>
      <c r="M210" s="29">
        <v>0.62120330000000001</v>
      </c>
      <c r="N210" s="29">
        <v>0.59414639999999996</v>
      </c>
      <c r="O210" s="29">
        <v>0.56708950000000002</v>
      </c>
      <c r="P210" s="29">
        <v>0.54003259999999997</v>
      </c>
      <c r="Q210" s="29">
        <v>0.51297570000000003</v>
      </c>
      <c r="R210" s="29">
        <v>0.48591879999999998</v>
      </c>
      <c r="S210" s="29">
        <v>0.45886189999999999</v>
      </c>
      <c r="T210" s="29">
        <v>0.43180499999999999</v>
      </c>
      <c r="U210" s="29">
        <v>0.4047481</v>
      </c>
      <c r="V210" s="29">
        <v>0.3776911</v>
      </c>
      <c r="W210" s="29">
        <v>0.35063420000000001</v>
      </c>
      <c r="X210" s="29">
        <v>0.32357730000000001</v>
      </c>
      <c r="Y210" s="29">
        <v>0.29652040000000002</v>
      </c>
      <c r="Z210" s="29">
        <v>0.26946350000000002</v>
      </c>
      <c r="AA210" s="29">
        <v>0.2424066</v>
      </c>
      <c r="AB210" s="29">
        <v>0.21534970000000001</v>
      </c>
      <c r="AC210" s="29">
        <v>0.18829280000000001</v>
      </c>
      <c r="AD210" s="29">
        <v>0.16123589999999999</v>
      </c>
      <c r="AE210" s="29">
        <v>0.13417899999999999</v>
      </c>
      <c r="AF210" s="26"/>
      <c r="AG210" s="26"/>
      <c r="AH210" s="26"/>
      <c r="AI210" s="26"/>
      <c r="AJ210" s="26"/>
      <c r="AK210" s="26"/>
      <c r="AL210" s="26"/>
      <c r="AM210" s="26"/>
      <c r="AN210" s="26"/>
      <c r="AO210" s="26"/>
      <c r="AP210" s="26"/>
      <c r="AQ210" s="26"/>
      <c r="AR210" s="26"/>
      <c r="AS210" s="26"/>
      <c r="AT210" s="26"/>
      <c r="AU210" s="26"/>
      <c r="AV210" s="26"/>
      <c r="AW210" s="26"/>
      <c r="AX210" s="26"/>
      <c r="AY210" s="26"/>
    </row>
    <row r="211" spans="1:51" ht="15.75" thickBot="1">
      <c r="A211" s="94"/>
      <c r="B211" s="22" t="s">
        <v>358</v>
      </c>
      <c r="C211" s="31">
        <v>6.3717090000000004E-2</v>
      </c>
      <c r="D211" s="31">
        <v>7.9396359999999999E-2</v>
      </c>
      <c r="E211" s="31">
        <v>9.5075640000000003E-2</v>
      </c>
      <c r="F211" s="31">
        <v>0.1107549</v>
      </c>
      <c r="G211" s="31">
        <v>0.1264342</v>
      </c>
      <c r="H211" s="31">
        <v>0.1421134</v>
      </c>
      <c r="I211" s="31">
        <v>0.15779270000000001</v>
      </c>
      <c r="J211" s="31">
        <v>0.17347199999999999</v>
      </c>
      <c r="K211" s="31">
        <v>0.18915129999999999</v>
      </c>
      <c r="L211" s="31">
        <v>0.2048305</v>
      </c>
      <c r="M211" s="31">
        <v>0.22050980000000001</v>
      </c>
      <c r="N211" s="31">
        <v>0.23618910000000001</v>
      </c>
      <c r="O211" s="31">
        <v>0.25186839999999999</v>
      </c>
      <c r="P211" s="31">
        <v>0.2675476</v>
      </c>
      <c r="Q211" s="31">
        <v>0.2832269</v>
      </c>
      <c r="R211" s="31">
        <v>0.29890620000000001</v>
      </c>
      <c r="S211" s="31">
        <v>0.31458540000000002</v>
      </c>
      <c r="T211" s="31">
        <v>0.33026470000000002</v>
      </c>
      <c r="U211" s="31">
        <v>0.34594399999999997</v>
      </c>
      <c r="V211" s="31">
        <v>0.36162329999999998</v>
      </c>
      <c r="W211" s="31">
        <v>0.37730249999999999</v>
      </c>
      <c r="X211" s="31">
        <v>0.39298179999999999</v>
      </c>
      <c r="Y211" s="31">
        <v>0.4086611</v>
      </c>
      <c r="Z211" s="31">
        <v>0.42434040000000001</v>
      </c>
      <c r="AA211" s="31">
        <v>0.44001960000000001</v>
      </c>
      <c r="AB211" s="31">
        <v>0.45569890000000002</v>
      </c>
      <c r="AC211" s="31">
        <v>0.47137820000000002</v>
      </c>
      <c r="AD211" s="31">
        <v>0.48705739999999997</v>
      </c>
      <c r="AE211" s="31">
        <v>0.50273670000000004</v>
      </c>
      <c r="AF211" s="26"/>
      <c r="AG211" s="26"/>
      <c r="AH211" s="26"/>
      <c r="AI211" s="26"/>
      <c r="AJ211" s="26"/>
      <c r="AK211" s="26"/>
      <c r="AL211" s="26"/>
      <c r="AM211" s="26"/>
      <c r="AN211" s="26"/>
      <c r="AO211" s="26"/>
      <c r="AP211" s="26"/>
      <c r="AQ211" s="26"/>
      <c r="AR211" s="26"/>
      <c r="AS211" s="26"/>
      <c r="AT211" s="26"/>
      <c r="AU211" s="26"/>
      <c r="AV211" s="26"/>
      <c r="AW211" s="26"/>
      <c r="AX211" s="26"/>
      <c r="AY211" s="26"/>
    </row>
    <row r="212" spans="1:51" ht="15.75" thickBot="1">
      <c r="A212" s="94"/>
      <c r="B212" s="22" t="s">
        <v>359</v>
      </c>
      <c r="C212" s="29">
        <v>4.4999999999999997E-3</v>
      </c>
      <c r="D212" s="29">
        <v>6.1250000000000002E-3</v>
      </c>
      <c r="E212" s="29">
        <v>7.7499999999999999E-3</v>
      </c>
      <c r="F212" s="29">
        <v>9.3749999999999997E-3</v>
      </c>
      <c r="G212" s="29">
        <v>1.0999999999999999E-2</v>
      </c>
      <c r="H212" s="29">
        <v>1.2625000000000001E-2</v>
      </c>
      <c r="I212" s="29">
        <v>1.4250000000000001E-2</v>
      </c>
      <c r="J212" s="29">
        <v>1.5875E-2</v>
      </c>
      <c r="K212" s="29">
        <v>1.7500000000000002E-2</v>
      </c>
      <c r="L212" s="29">
        <v>1.9125E-2</v>
      </c>
      <c r="M212" s="29">
        <v>2.0750000000000001E-2</v>
      </c>
      <c r="N212" s="29">
        <v>2.2374999999999999E-2</v>
      </c>
      <c r="O212" s="29">
        <v>2.4E-2</v>
      </c>
      <c r="P212" s="29">
        <v>2.5624999999999998E-2</v>
      </c>
      <c r="Q212" s="29">
        <v>2.725E-2</v>
      </c>
      <c r="R212" s="29">
        <v>2.8875000000000001E-2</v>
      </c>
      <c r="S212" s="29">
        <v>3.0499999999999999E-2</v>
      </c>
      <c r="T212" s="29">
        <v>3.2125000000000001E-2</v>
      </c>
      <c r="U212" s="29">
        <v>3.3750000000000002E-2</v>
      </c>
      <c r="V212" s="29">
        <v>3.5374999999999997E-2</v>
      </c>
      <c r="W212" s="29">
        <v>3.6999999999999998E-2</v>
      </c>
      <c r="X212" s="29">
        <v>3.8625E-2</v>
      </c>
      <c r="Y212" s="29">
        <v>4.0250000000000001E-2</v>
      </c>
      <c r="Z212" s="29">
        <v>4.1875000000000002E-2</v>
      </c>
      <c r="AA212" s="29">
        <v>4.3499999999999997E-2</v>
      </c>
      <c r="AB212" s="29">
        <v>4.5124999999999998E-2</v>
      </c>
      <c r="AC212" s="29">
        <v>4.675E-2</v>
      </c>
      <c r="AD212" s="29">
        <v>4.8375000000000001E-2</v>
      </c>
      <c r="AE212" s="29">
        <v>0.05</v>
      </c>
      <c r="AF212" s="26"/>
      <c r="AG212" s="26"/>
      <c r="AH212" s="26"/>
      <c r="AI212" s="26"/>
      <c r="AJ212" s="26"/>
      <c r="AK212" s="26"/>
      <c r="AL212" s="26"/>
      <c r="AM212" s="26"/>
      <c r="AN212" s="26"/>
      <c r="AO212" s="26"/>
      <c r="AP212" s="26"/>
      <c r="AQ212" s="26"/>
      <c r="AR212" s="26"/>
      <c r="AS212" s="26"/>
      <c r="AT212" s="26"/>
      <c r="AU212" s="26"/>
      <c r="AV212" s="26"/>
      <c r="AW212" s="26"/>
      <c r="AX212" s="26"/>
      <c r="AY212" s="26"/>
    </row>
    <row r="213" spans="1:51" ht="15.75" thickBot="1">
      <c r="A213" s="94"/>
      <c r="B213" s="22" t="s">
        <v>360</v>
      </c>
      <c r="C213" s="31">
        <v>4.0010539999999997E-2</v>
      </c>
      <c r="D213" s="31">
        <v>4.9763170000000002E-2</v>
      </c>
      <c r="E213" s="31">
        <v>5.9515800000000001E-2</v>
      </c>
      <c r="F213" s="31">
        <v>6.9268440000000001E-2</v>
      </c>
      <c r="G213" s="31">
        <v>7.9021069999999999E-2</v>
      </c>
      <c r="H213" s="31">
        <v>8.8773710000000006E-2</v>
      </c>
      <c r="I213" s="31">
        <v>9.8526340000000004E-2</v>
      </c>
      <c r="J213" s="31">
        <v>0.108279</v>
      </c>
      <c r="K213" s="31">
        <v>0.1180316</v>
      </c>
      <c r="L213" s="31">
        <v>0.12778429999999999</v>
      </c>
      <c r="M213" s="31">
        <v>0.13753689999999999</v>
      </c>
      <c r="N213" s="31">
        <v>0.14728949999999999</v>
      </c>
      <c r="O213" s="31">
        <v>0.15704209999999999</v>
      </c>
      <c r="P213" s="31">
        <v>0.16679479999999999</v>
      </c>
      <c r="Q213" s="31">
        <v>0.17654739999999999</v>
      </c>
      <c r="R213" s="31">
        <v>0.1863001</v>
      </c>
      <c r="S213" s="31">
        <v>0.1960527</v>
      </c>
      <c r="T213" s="31">
        <v>0.2058053</v>
      </c>
      <c r="U213" s="31">
        <v>0.2155579</v>
      </c>
      <c r="V213" s="31">
        <v>0.2253106</v>
      </c>
      <c r="W213" s="31">
        <v>0.2350632</v>
      </c>
      <c r="X213" s="31">
        <v>0.2448159</v>
      </c>
      <c r="Y213" s="31">
        <v>0.25456849999999998</v>
      </c>
      <c r="Z213" s="31">
        <v>0.26432109999999998</v>
      </c>
      <c r="AA213" s="31">
        <v>0.27407369999999998</v>
      </c>
      <c r="AB213" s="31">
        <v>0.28382639999999998</v>
      </c>
      <c r="AC213" s="31">
        <v>0.29357899999999998</v>
      </c>
      <c r="AD213" s="31">
        <v>0.30333169999999998</v>
      </c>
      <c r="AE213" s="31">
        <v>0.31308429999999998</v>
      </c>
      <c r="AF213" s="26"/>
      <c r="AG213" s="26"/>
      <c r="AH213" s="26"/>
      <c r="AI213" s="26"/>
      <c r="AJ213" s="26"/>
      <c r="AK213" s="26"/>
      <c r="AL213" s="26"/>
      <c r="AM213" s="26"/>
      <c r="AN213" s="26"/>
      <c r="AO213" s="26"/>
      <c r="AP213" s="26"/>
      <c r="AQ213" s="26"/>
      <c r="AR213" s="26"/>
      <c r="AS213" s="26"/>
      <c r="AT213" s="26"/>
      <c r="AU213" s="26"/>
      <c r="AV213" s="26"/>
      <c r="AW213" s="26"/>
      <c r="AX213" s="26"/>
      <c r="AY213" s="26"/>
    </row>
    <row r="214" spans="1:51" ht="15.75" thickBot="1">
      <c r="A214" s="94"/>
      <c r="B214" s="22" t="s">
        <v>361</v>
      </c>
      <c r="C214" s="29">
        <v>0.89177240000000002</v>
      </c>
      <c r="D214" s="29">
        <v>0.86471549999999997</v>
      </c>
      <c r="E214" s="29">
        <v>0.83765860000000003</v>
      </c>
      <c r="F214" s="29">
        <v>0.81060169999999998</v>
      </c>
      <c r="G214" s="29">
        <v>0.78354469999999998</v>
      </c>
      <c r="H214" s="29">
        <v>0.75648780000000004</v>
      </c>
      <c r="I214" s="29">
        <v>0.72943089999999999</v>
      </c>
      <c r="J214" s="29">
        <v>0.70237400000000005</v>
      </c>
      <c r="K214" s="29">
        <v>0.6753171</v>
      </c>
      <c r="L214" s="29">
        <v>0.64826019999999995</v>
      </c>
      <c r="M214" s="29">
        <v>0.62120330000000001</v>
      </c>
      <c r="N214" s="29">
        <v>0.59414639999999996</v>
      </c>
      <c r="O214" s="29">
        <v>0.56708950000000002</v>
      </c>
      <c r="P214" s="29">
        <v>0.54003259999999997</v>
      </c>
      <c r="Q214" s="29">
        <v>0.51297570000000003</v>
      </c>
      <c r="R214" s="29">
        <v>0.48591879999999998</v>
      </c>
      <c r="S214" s="29">
        <v>0.45886189999999999</v>
      </c>
      <c r="T214" s="29">
        <v>0.43180499999999999</v>
      </c>
      <c r="U214" s="29">
        <v>0.4047481</v>
      </c>
      <c r="V214" s="29">
        <v>0.3776911</v>
      </c>
      <c r="W214" s="29">
        <v>0.35063420000000001</v>
      </c>
      <c r="X214" s="29">
        <v>0.32357730000000001</v>
      </c>
      <c r="Y214" s="29">
        <v>0.29652040000000002</v>
      </c>
      <c r="Z214" s="29">
        <v>0.26946350000000002</v>
      </c>
      <c r="AA214" s="29">
        <v>0.2424066</v>
      </c>
      <c r="AB214" s="29">
        <v>0.21534970000000001</v>
      </c>
      <c r="AC214" s="29">
        <v>0.18829280000000001</v>
      </c>
      <c r="AD214" s="29">
        <v>0.16123589999999999</v>
      </c>
      <c r="AE214" s="29">
        <v>0.13417899999999999</v>
      </c>
      <c r="AF214" s="26"/>
      <c r="AG214" s="26"/>
      <c r="AH214" s="26"/>
      <c r="AI214" s="26"/>
      <c r="AJ214" s="26"/>
      <c r="AK214" s="26"/>
      <c r="AL214" s="26"/>
      <c r="AM214" s="26"/>
      <c r="AN214" s="26"/>
      <c r="AO214" s="26"/>
      <c r="AP214" s="26"/>
      <c r="AQ214" s="26"/>
      <c r="AR214" s="26"/>
      <c r="AS214" s="26"/>
      <c r="AT214" s="26"/>
      <c r="AU214" s="26"/>
      <c r="AV214" s="26"/>
      <c r="AW214" s="26"/>
      <c r="AX214" s="26"/>
      <c r="AY214" s="26"/>
    </row>
    <row r="215" spans="1:51" ht="15.75" thickBot="1">
      <c r="A215" s="94"/>
      <c r="B215" s="22" t="s">
        <v>362</v>
      </c>
      <c r="C215" s="31">
        <v>6.3717090000000004E-2</v>
      </c>
      <c r="D215" s="31">
        <v>7.9396359999999999E-2</v>
      </c>
      <c r="E215" s="31">
        <v>9.5075640000000003E-2</v>
      </c>
      <c r="F215" s="31">
        <v>0.1107549</v>
      </c>
      <c r="G215" s="31">
        <v>0.1264342</v>
      </c>
      <c r="H215" s="31">
        <v>0.1421134</v>
      </c>
      <c r="I215" s="31">
        <v>0.15779270000000001</v>
      </c>
      <c r="J215" s="31">
        <v>0.17347199999999999</v>
      </c>
      <c r="K215" s="31">
        <v>0.18915129999999999</v>
      </c>
      <c r="L215" s="31">
        <v>0.2048305</v>
      </c>
      <c r="M215" s="31">
        <v>0.22050980000000001</v>
      </c>
      <c r="N215" s="31">
        <v>0.23618910000000001</v>
      </c>
      <c r="O215" s="31">
        <v>0.25186839999999999</v>
      </c>
      <c r="P215" s="31">
        <v>0.2675476</v>
      </c>
      <c r="Q215" s="31">
        <v>0.2832269</v>
      </c>
      <c r="R215" s="31">
        <v>0.29890620000000001</v>
      </c>
      <c r="S215" s="31">
        <v>0.31458540000000002</v>
      </c>
      <c r="T215" s="31">
        <v>0.33026470000000002</v>
      </c>
      <c r="U215" s="31">
        <v>0.34594399999999997</v>
      </c>
      <c r="V215" s="31">
        <v>0.36162329999999998</v>
      </c>
      <c r="W215" s="31">
        <v>0.37730249999999999</v>
      </c>
      <c r="X215" s="31">
        <v>0.39298179999999999</v>
      </c>
      <c r="Y215" s="31">
        <v>0.4086611</v>
      </c>
      <c r="Z215" s="31">
        <v>0.42434040000000001</v>
      </c>
      <c r="AA215" s="31">
        <v>0.44001960000000001</v>
      </c>
      <c r="AB215" s="31">
        <v>0.45569890000000002</v>
      </c>
      <c r="AC215" s="31">
        <v>0.47137820000000002</v>
      </c>
      <c r="AD215" s="31">
        <v>0.48705739999999997</v>
      </c>
      <c r="AE215" s="31">
        <v>0.50273670000000004</v>
      </c>
      <c r="AF215" s="26"/>
      <c r="AG215" s="26"/>
      <c r="AH215" s="26"/>
      <c r="AI215" s="26"/>
      <c r="AJ215" s="26"/>
      <c r="AK215" s="26"/>
      <c r="AL215" s="26"/>
      <c r="AM215" s="26"/>
      <c r="AN215" s="26"/>
      <c r="AO215" s="26"/>
      <c r="AP215" s="26"/>
      <c r="AQ215" s="26"/>
      <c r="AR215" s="26"/>
      <c r="AS215" s="26"/>
      <c r="AT215" s="26"/>
      <c r="AU215" s="26"/>
      <c r="AV215" s="26"/>
      <c r="AW215" s="26"/>
      <c r="AX215" s="26"/>
      <c r="AY215" s="26"/>
    </row>
    <row r="216" spans="1:51" ht="15.75" thickBot="1">
      <c r="A216" s="94"/>
      <c r="B216" s="22" t="s">
        <v>363</v>
      </c>
      <c r="C216" s="29">
        <v>4.4999999999999997E-3</v>
      </c>
      <c r="D216" s="29">
        <v>6.1250000000000002E-3</v>
      </c>
      <c r="E216" s="29">
        <v>7.7499999999999999E-3</v>
      </c>
      <c r="F216" s="29">
        <v>9.3749999999999997E-3</v>
      </c>
      <c r="G216" s="29">
        <v>1.0999999999999999E-2</v>
      </c>
      <c r="H216" s="29">
        <v>1.2625000000000001E-2</v>
      </c>
      <c r="I216" s="29">
        <v>1.4250000000000001E-2</v>
      </c>
      <c r="J216" s="29">
        <v>1.5875E-2</v>
      </c>
      <c r="K216" s="29">
        <v>1.7500000000000002E-2</v>
      </c>
      <c r="L216" s="29">
        <v>1.9125E-2</v>
      </c>
      <c r="M216" s="29">
        <v>2.0750000000000001E-2</v>
      </c>
      <c r="N216" s="29">
        <v>2.2374999999999999E-2</v>
      </c>
      <c r="O216" s="29">
        <v>2.4E-2</v>
      </c>
      <c r="P216" s="29">
        <v>2.5624999999999998E-2</v>
      </c>
      <c r="Q216" s="29">
        <v>2.725E-2</v>
      </c>
      <c r="R216" s="29">
        <v>2.8875000000000001E-2</v>
      </c>
      <c r="S216" s="29">
        <v>3.0499999999999999E-2</v>
      </c>
      <c r="T216" s="29">
        <v>3.2125000000000001E-2</v>
      </c>
      <c r="U216" s="29">
        <v>3.3750000000000002E-2</v>
      </c>
      <c r="V216" s="29">
        <v>3.5374999999999997E-2</v>
      </c>
      <c r="W216" s="29">
        <v>3.6999999999999998E-2</v>
      </c>
      <c r="X216" s="29">
        <v>3.8625E-2</v>
      </c>
      <c r="Y216" s="29">
        <v>4.0250000000000001E-2</v>
      </c>
      <c r="Z216" s="29">
        <v>4.1875000000000002E-2</v>
      </c>
      <c r="AA216" s="29">
        <v>4.3499999999999997E-2</v>
      </c>
      <c r="AB216" s="29">
        <v>4.5124999999999998E-2</v>
      </c>
      <c r="AC216" s="29">
        <v>4.675E-2</v>
      </c>
      <c r="AD216" s="29">
        <v>4.8375000000000001E-2</v>
      </c>
      <c r="AE216" s="29">
        <v>0.05</v>
      </c>
      <c r="AF216" s="26"/>
      <c r="AG216" s="26"/>
      <c r="AH216" s="26"/>
      <c r="AI216" s="26"/>
      <c r="AJ216" s="26"/>
      <c r="AK216" s="26"/>
      <c r="AL216" s="26"/>
      <c r="AM216" s="26"/>
      <c r="AN216" s="26"/>
      <c r="AO216" s="26"/>
      <c r="AP216" s="26"/>
      <c r="AQ216" s="26"/>
      <c r="AR216" s="26"/>
      <c r="AS216" s="26"/>
      <c r="AT216" s="26"/>
      <c r="AU216" s="26"/>
      <c r="AV216" s="26"/>
      <c r="AW216" s="26"/>
      <c r="AX216" s="26"/>
      <c r="AY216" s="26"/>
    </row>
    <row r="217" spans="1:51" ht="15.75" thickBot="1">
      <c r="A217" s="94"/>
      <c r="B217" s="22" t="s">
        <v>364</v>
      </c>
      <c r="C217" s="31">
        <v>4.0010539999999997E-2</v>
      </c>
      <c r="D217" s="31">
        <v>4.9763170000000002E-2</v>
      </c>
      <c r="E217" s="31">
        <v>5.9515800000000001E-2</v>
      </c>
      <c r="F217" s="31">
        <v>6.9268440000000001E-2</v>
      </c>
      <c r="G217" s="31">
        <v>7.9021069999999999E-2</v>
      </c>
      <c r="H217" s="31">
        <v>8.8773710000000006E-2</v>
      </c>
      <c r="I217" s="31">
        <v>9.8526340000000004E-2</v>
      </c>
      <c r="J217" s="31">
        <v>0.108279</v>
      </c>
      <c r="K217" s="31">
        <v>0.1180316</v>
      </c>
      <c r="L217" s="31">
        <v>0.12778429999999999</v>
      </c>
      <c r="M217" s="31">
        <v>0.13753689999999999</v>
      </c>
      <c r="N217" s="31">
        <v>0.14728949999999999</v>
      </c>
      <c r="O217" s="31">
        <v>0.15704209999999999</v>
      </c>
      <c r="P217" s="31">
        <v>0.16679479999999999</v>
      </c>
      <c r="Q217" s="31">
        <v>0.17654739999999999</v>
      </c>
      <c r="R217" s="31">
        <v>0.1863001</v>
      </c>
      <c r="S217" s="31">
        <v>0.1960527</v>
      </c>
      <c r="T217" s="31">
        <v>0.2058053</v>
      </c>
      <c r="U217" s="31">
        <v>0.2155579</v>
      </c>
      <c r="V217" s="31">
        <v>0.2253106</v>
      </c>
      <c r="W217" s="31">
        <v>0.2350632</v>
      </c>
      <c r="X217" s="31">
        <v>0.2448159</v>
      </c>
      <c r="Y217" s="31">
        <v>0.25456849999999998</v>
      </c>
      <c r="Z217" s="31">
        <v>0.26432109999999998</v>
      </c>
      <c r="AA217" s="31">
        <v>0.27407369999999998</v>
      </c>
      <c r="AB217" s="31">
        <v>0.28382639999999998</v>
      </c>
      <c r="AC217" s="31">
        <v>0.29357899999999998</v>
      </c>
      <c r="AD217" s="31">
        <v>0.30333169999999998</v>
      </c>
      <c r="AE217" s="31">
        <v>0.31308429999999998</v>
      </c>
      <c r="AF217" s="26"/>
      <c r="AG217" s="26"/>
      <c r="AH217" s="26"/>
      <c r="AI217" s="26"/>
      <c r="AJ217" s="26"/>
      <c r="AK217" s="26"/>
      <c r="AL217" s="26"/>
      <c r="AM217" s="26"/>
      <c r="AN217" s="26"/>
      <c r="AO217" s="26"/>
      <c r="AP217" s="26"/>
      <c r="AQ217" s="26"/>
      <c r="AR217" s="26"/>
      <c r="AS217" s="26"/>
      <c r="AT217" s="26"/>
      <c r="AU217" s="26"/>
      <c r="AV217" s="26"/>
      <c r="AW217" s="26"/>
      <c r="AX217" s="26"/>
      <c r="AY217" s="26"/>
    </row>
    <row r="218" spans="1:51">
      <c r="A218" s="94"/>
      <c r="B218" s="26"/>
      <c r="C218" s="97"/>
      <c r="D218" s="97"/>
      <c r="E218" s="97"/>
      <c r="F218" s="97"/>
      <c r="G218" s="97"/>
      <c r="H218" s="97"/>
      <c r="I218" s="97"/>
      <c r="J218" s="97"/>
      <c r="K218" s="97"/>
      <c r="L218" s="97"/>
      <c r="M218" s="97"/>
      <c r="N218" s="97"/>
      <c r="O218" s="97"/>
      <c r="P218" s="97"/>
      <c r="Q218" s="97"/>
      <c r="R218" s="97"/>
      <c r="S218" s="97"/>
      <c r="T218" s="97"/>
      <c r="U218" s="97"/>
      <c r="V218" s="97"/>
      <c r="W218" s="97"/>
      <c r="X218" s="97"/>
      <c r="Y218" s="97"/>
      <c r="Z218" s="97"/>
      <c r="AA218" s="97"/>
      <c r="AB218" s="97"/>
      <c r="AC218" s="97"/>
      <c r="AD218" s="97"/>
      <c r="AE218" s="97"/>
      <c r="AF218" s="26"/>
      <c r="AG218" s="26"/>
      <c r="AH218" s="26"/>
      <c r="AI218" s="26"/>
      <c r="AJ218" s="26"/>
      <c r="AK218" s="26"/>
      <c r="AL218" s="26"/>
      <c r="AM218" s="26"/>
      <c r="AN218" s="26"/>
      <c r="AO218" s="26"/>
      <c r="AP218" s="26"/>
      <c r="AQ218" s="26"/>
      <c r="AR218" s="26"/>
      <c r="AS218" s="26"/>
      <c r="AT218" s="26"/>
      <c r="AU218" s="26"/>
      <c r="AV218" s="26"/>
      <c r="AW218" s="26"/>
      <c r="AX218" s="26"/>
      <c r="AY218" s="26"/>
    </row>
    <row r="219" spans="1:51" ht="15.75" thickBot="1">
      <c r="A219" s="94"/>
      <c r="B219" s="98" t="s">
        <v>64</v>
      </c>
      <c r="C219" s="26"/>
      <c r="D219" s="26"/>
      <c r="E219" s="26"/>
      <c r="F219" s="26"/>
      <c r="G219" s="26"/>
      <c r="H219" s="26"/>
      <c r="I219" s="26"/>
      <c r="J219" s="26"/>
      <c r="K219" s="26"/>
      <c r="L219" s="26"/>
      <c r="M219" s="26"/>
      <c r="N219" s="26"/>
      <c r="O219" s="26"/>
      <c r="P219" s="26"/>
      <c r="Q219" s="26"/>
      <c r="R219" s="26"/>
      <c r="S219" s="26"/>
      <c r="T219" s="26"/>
      <c r="U219" s="26"/>
      <c r="V219" s="26"/>
      <c r="W219" s="26"/>
      <c r="X219" s="26"/>
      <c r="Y219" s="26"/>
      <c r="Z219" s="26"/>
      <c r="AA219" s="26"/>
      <c r="AB219" s="26"/>
      <c r="AC219" s="26"/>
      <c r="AD219" s="26"/>
      <c r="AE219" s="26"/>
      <c r="AF219" s="26"/>
      <c r="AG219" s="26"/>
      <c r="AH219" s="26"/>
      <c r="AI219" s="26"/>
      <c r="AJ219" s="26"/>
      <c r="AK219" s="26"/>
      <c r="AL219" s="26"/>
      <c r="AM219" s="26"/>
      <c r="AN219" s="26"/>
      <c r="AO219" s="26"/>
      <c r="AP219" s="26"/>
      <c r="AQ219" s="26"/>
      <c r="AR219" s="26"/>
      <c r="AS219" s="26"/>
      <c r="AT219" s="26"/>
      <c r="AU219" s="26"/>
      <c r="AV219" s="26"/>
      <c r="AW219" s="26"/>
      <c r="AX219" s="26"/>
      <c r="AY219" s="26"/>
    </row>
    <row r="220" spans="1:51" ht="15.75" thickBot="1">
      <c r="A220" s="94"/>
      <c r="B220" s="3"/>
      <c r="C220" s="363" t="s">
        <v>221</v>
      </c>
      <c r="D220" s="363" t="s">
        <v>222</v>
      </c>
      <c r="E220" s="363" t="s">
        <v>223</v>
      </c>
      <c r="F220" s="363" t="s">
        <v>224</v>
      </c>
      <c r="G220" s="363" t="s">
        <v>225</v>
      </c>
      <c r="H220" s="363" t="s">
        <v>226</v>
      </c>
      <c r="I220" s="363" t="s">
        <v>227</v>
      </c>
      <c r="J220" s="363" t="s">
        <v>228</v>
      </c>
      <c r="K220" s="363" t="s">
        <v>229</v>
      </c>
      <c r="L220" s="363" t="s">
        <v>262</v>
      </c>
      <c r="M220" s="363" t="s">
        <v>263</v>
      </c>
      <c r="N220" s="363" t="s">
        <v>264</v>
      </c>
      <c r="O220" s="363" t="s">
        <v>265</v>
      </c>
      <c r="P220" s="363" t="s">
        <v>266</v>
      </c>
      <c r="Q220" s="363" t="s">
        <v>267</v>
      </c>
      <c r="R220" s="363" t="s">
        <v>268</v>
      </c>
      <c r="S220" s="363" t="s">
        <v>269</v>
      </c>
      <c r="T220" s="363" t="s">
        <v>270</v>
      </c>
      <c r="U220" s="363" t="s">
        <v>271</v>
      </c>
      <c r="V220" s="363" t="s">
        <v>272</v>
      </c>
      <c r="W220" s="363" t="s">
        <v>273</v>
      </c>
      <c r="X220" s="363" t="s">
        <v>274</v>
      </c>
      <c r="Y220" s="363" t="s">
        <v>275</v>
      </c>
      <c r="Z220" s="363" t="s">
        <v>276</v>
      </c>
      <c r="AA220" s="363" t="s">
        <v>277</v>
      </c>
      <c r="AB220" s="363" t="s">
        <v>278</v>
      </c>
      <c r="AC220" s="363" t="s">
        <v>279</v>
      </c>
      <c r="AD220" s="363" t="s">
        <v>280</v>
      </c>
      <c r="AE220" s="363" t="s">
        <v>281</v>
      </c>
      <c r="AF220" s="26"/>
      <c r="AG220" s="26"/>
      <c r="AH220" s="26"/>
      <c r="AI220" s="26"/>
      <c r="AJ220" s="26"/>
      <c r="AK220" s="26"/>
      <c r="AL220" s="26"/>
      <c r="AM220" s="26"/>
      <c r="AN220" s="26"/>
      <c r="AO220" s="26"/>
      <c r="AP220" s="26"/>
      <c r="AQ220" s="26"/>
      <c r="AR220" s="26"/>
      <c r="AS220" s="26"/>
      <c r="AT220" s="26"/>
      <c r="AU220" s="26"/>
      <c r="AV220" s="26"/>
      <c r="AW220" s="26"/>
      <c r="AX220" s="26"/>
      <c r="AY220" s="26"/>
    </row>
    <row r="221" spans="1:51" ht="15.75" thickBot="1">
      <c r="A221" s="94"/>
      <c r="B221" s="22" t="s">
        <v>329</v>
      </c>
      <c r="C221" s="29">
        <v>0.90468749999999998</v>
      </c>
      <c r="D221" s="29">
        <v>0.88085939999999996</v>
      </c>
      <c r="E221" s="29">
        <v>0.85703119999999999</v>
      </c>
      <c r="F221" s="29">
        <v>0.83320309999999997</v>
      </c>
      <c r="G221" s="29">
        <v>0.80937499999999996</v>
      </c>
      <c r="H221" s="29">
        <v>0.78554690000000005</v>
      </c>
      <c r="I221" s="29">
        <v>0.76171880000000003</v>
      </c>
      <c r="J221" s="29">
        <v>0.73789059999999995</v>
      </c>
      <c r="K221" s="29">
        <v>0.71406250000000004</v>
      </c>
      <c r="L221" s="29">
        <v>0.69023440000000003</v>
      </c>
      <c r="M221" s="29">
        <v>0.66640630000000001</v>
      </c>
      <c r="N221" s="29">
        <v>0.64257810000000004</v>
      </c>
      <c r="O221" s="29">
        <v>0.61875000000000002</v>
      </c>
      <c r="P221" s="29">
        <v>0.5949219</v>
      </c>
      <c r="Q221" s="29">
        <v>0.57109370000000004</v>
      </c>
      <c r="R221" s="29">
        <v>0.54726560000000002</v>
      </c>
      <c r="S221" s="29">
        <v>0.5234375</v>
      </c>
      <c r="T221" s="29">
        <v>0.49960939999999998</v>
      </c>
      <c r="U221" s="29">
        <v>0.47578130000000002</v>
      </c>
      <c r="V221" s="29">
        <v>0.4519531</v>
      </c>
      <c r="W221" s="29">
        <v>0.42812499999999998</v>
      </c>
      <c r="X221" s="29">
        <v>0.40429690000000001</v>
      </c>
      <c r="Y221" s="29">
        <v>0.3804688</v>
      </c>
      <c r="Z221" s="29">
        <v>0.35664059999999997</v>
      </c>
      <c r="AA221" s="29">
        <v>0.33281250000000001</v>
      </c>
      <c r="AB221" s="29">
        <v>0.30898439999999999</v>
      </c>
      <c r="AC221" s="29">
        <v>0.28515629999999997</v>
      </c>
      <c r="AD221" s="29">
        <v>0.26132810000000001</v>
      </c>
      <c r="AE221" s="29">
        <v>0.23749999999999999</v>
      </c>
      <c r="AF221" s="26"/>
      <c r="AG221" s="26"/>
      <c r="AH221" s="26"/>
      <c r="AI221" s="26"/>
      <c r="AJ221" s="26"/>
      <c r="AK221" s="26"/>
      <c r="AL221" s="26"/>
      <c r="AM221" s="26"/>
      <c r="AN221" s="26"/>
      <c r="AO221" s="26"/>
      <c r="AP221" s="26"/>
      <c r="AQ221" s="26"/>
      <c r="AR221" s="26"/>
      <c r="AS221" s="26"/>
      <c r="AT221" s="26"/>
      <c r="AU221" s="26"/>
      <c r="AV221" s="26"/>
      <c r="AW221" s="26"/>
      <c r="AX221" s="26"/>
      <c r="AY221" s="26"/>
    </row>
    <row r="222" spans="1:51" ht="15.75" thickBot="1">
      <c r="A222" s="94"/>
      <c r="B222" s="22" t="s">
        <v>330</v>
      </c>
      <c r="C222" s="31">
        <v>8.9937500000000004E-2</v>
      </c>
      <c r="D222" s="31">
        <v>0.1121719</v>
      </c>
      <c r="E222" s="31">
        <v>0.13440630000000001</v>
      </c>
      <c r="F222" s="31">
        <v>0.15664059999999999</v>
      </c>
      <c r="G222" s="31">
        <v>0.17887500000000001</v>
      </c>
      <c r="H222" s="31">
        <v>0.20110939999999999</v>
      </c>
      <c r="I222" s="31">
        <v>0.22334370000000001</v>
      </c>
      <c r="J222" s="31">
        <v>0.24557809999999999</v>
      </c>
      <c r="K222" s="31">
        <v>0.26781250000000001</v>
      </c>
      <c r="L222" s="31">
        <v>0.2900469</v>
      </c>
      <c r="M222" s="31">
        <v>0.31228129999999998</v>
      </c>
      <c r="N222" s="31">
        <v>0.33451560000000002</v>
      </c>
      <c r="O222" s="31">
        <v>0.35675000000000001</v>
      </c>
      <c r="P222" s="31">
        <v>0.3789844</v>
      </c>
      <c r="Q222" s="31">
        <v>0.40121869999999998</v>
      </c>
      <c r="R222" s="31">
        <v>0.42345310000000003</v>
      </c>
      <c r="S222" s="31">
        <v>0.44568750000000001</v>
      </c>
      <c r="T222" s="31">
        <v>0.4679219</v>
      </c>
      <c r="U222" s="31">
        <v>0.49015629999999999</v>
      </c>
      <c r="V222" s="31">
        <v>0.51239060000000003</v>
      </c>
      <c r="W222" s="31">
        <v>0.53462500000000002</v>
      </c>
      <c r="X222" s="31">
        <v>0.5568594</v>
      </c>
      <c r="Y222" s="31">
        <v>0.57909379999999999</v>
      </c>
      <c r="Z222" s="31">
        <v>0.60132810000000003</v>
      </c>
      <c r="AA222" s="31">
        <v>0.62356250000000002</v>
      </c>
      <c r="AB222" s="31">
        <v>0.64579690000000001</v>
      </c>
      <c r="AC222" s="31">
        <v>0.66803129999999999</v>
      </c>
      <c r="AD222" s="31">
        <v>0.69026560000000003</v>
      </c>
      <c r="AE222" s="31">
        <v>0.71250000000000002</v>
      </c>
      <c r="AF222" s="26"/>
      <c r="AG222" s="26"/>
      <c r="AH222" s="26"/>
      <c r="AI222" s="26"/>
      <c r="AJ222" s="26"/>
      <c r="AK222" s="26"/>
      <c r="AL222" s="26"/>
      <c r="AM222" s="26"/>
      <c r="AN222" s="26"/>
      <c r="AO222" s="26"/>
      <c r="AP222" s="26"/>
      <c r="AQ222" s="26"/>
      <c r="AR222" s="26"/>
      <c r="AS222" s="26"/>
      <c r="AT222" s="26"/>
      <c r="AU222" s="26"/>
      <c r="AV222" s="26"/>
      <c r="AW222" s="26"/>
      <c r="AX222" s="26"/>
      <c r="AY222" s="26"/>
    </row>
    <row r="223" spans="1:51" ht="15.75" thickBot="1">
      <c r="A223" s="94"/>
      <c r="B223" s="22" t="s">
        <v>331</v>
      </c>
      <c r="C223" s="29">
        <v>4.4999999999999997E-3</v>
      </c>
      <c r="D223" s="29">
        <v>6.1250000000000002E-3</v>
      </c>
      <c r="E223" s="29">
        <v>7.7499999999999999E-3</v>
      </c>
      <c r="F223" s="29">
        <v>9.3749999999999997E-3</v>
      </c>
      <c r="G223" s="29">
        <v>1.0999999999999999E-2</v>
      </c>
      <c r="H223" s="29">
        <v>1.2625000000000001E-2</v>
      </c>
      <c r="I223" s="29">
        <v>1.4250000000000001E-2</v>
      </c>
      <c r="J223" s="29">
        <v>1.5875E-2</v>
      </c>
      <c r="K223" s="29">
        <v>1.7500000000000002E-2</v>
      </c>
      <c r="L223" s="29">
        <v>1.9125E-2</v>
      </c>
      <c r="M223" s="29">
        <v>2.0750000000000001E-2</v>
      </c>
      <c r="N223" s="29">
        <v>2.2374999999999999E-2</v>
      </c>
      <c r="O223" s="29">
        <v>2.4E-2</v>
      </c>
      <c r="P223" s="29">
        <v>2.5624999999999998E-2</v>
      </c>
      <c r="Q223" s="29">
        <v>2.725E-2</v>
      </c>
      <c r="R223" s="29">
        <v>2.8875000000000001E-2</v>
      </c>
      <c r="S223" s="29">
        <v>3.0499999999999999E-2</v>
      </c>
      <c r="T223" s="29">
        <v>3.2125000000000001E-2</v>
      </c>
      <c r="U223" s="29">
        <v>3.3750000000000002E-2</v>
      </c>
      <c r="V223" s="29">
        <v>3.5374999999999997E-2</v>
      </c>
      <c r="W223" s="29">
        <v>3.6999999999999998E-2</v>
      </c>
      <c r="X223" s="29">
        <v>3.8625E-2</v>
      </c>
      <c r="Y223" s="29">
        <v>4.0250000000000001E-2</v>
      </c>
      <c r="Z223" s="29">
        <v>4.1875000000000002E-2</v>
      </c>
      <c r="AA223" s="29">
        <v>4.3499999999999997E-2</v>
      </c>
      <c r="AB223" s="29">
        <v>4.5124999999999998E-2</v>
      </c>
      <c r="AC223" s="29">
        <v>4.675E-2</v>
      </c>
      <c r="AD223" s="29">
        <v>4.8375000000000001E-2</v>
      </c>
      <c r="AE223" s="29">
        <v>0.05</v>
      </c>
      <c r="AF223" s="26"/>
      <c r="AG223" s="26"/>
      <c r="AH223" s="26"/>
      <c r="AI223" s="26"/>
      <c r="AJ223" s="26"/>
      <c r="AK223" s="26"/>
      <c r="AL223" s="26"/>
      <c r="AM223" s="26"/>
      <c r="AN223" s="26"/>
      <c r="AO223" s="26"/>
      <c r="AP223" s="26"/>
      <c r="AQ223" s="26"/>
      <c r="AR223" s="26"/>
      <c r="AS223" s="26"/>
      <c r="AT223" s="26"/>
      <c r="AU223" s="26"/>
      <c r="AV223" s="26"/>
      <c r="AW223" s="26"/>
      <c r="AX223" s="26"/>
      <c r="AY223" s="26"/>
    </row>
    <row r="224" spans="1:51" ht="15.75" thickBot="1">
      <c r="A224" s="94"/>
      <c r="B224" s="22" t="s">
        <v>332</v>
      </c>
      <c r="C224" s="31">
        <v>8.7500000000000002E-4</v>
      </c>
      <c r="D224" s="31">
        <v>8.4374999999999999E-4</v>
      </c>
      <c r="E224" s="31">
        <v>8.1249999999999996E-4</v>
      </c>
      <c r="F224" s="31">
        <v>7.8125000000000004E-4</v>
      </c>
      <c r="G224" s="31">
        <v>7.5000000000000002E-4</v>
      </c>
      <c r="H224" s="31">
        <v>7.1874999999999999E-4</v>
      </c>
      <c r="I224" s="31">
        <v>6.8749999999999996E-4</v>
      </c>
      <c r="J224" s="31">
        <v>6.5625000000000004E-4</v>
      </c>
      <c r="K224" s="31">
        <v>6.2500000000000001E-4</v>
      </c>
      <c r="L224" s="31">
        <v>5.9374999999999999E-4</v>
      </c>
      <c r="M224" s="31">
        <v>5.6249999999999996E-4</v>
      </c>
      <c r="N224" s="31">
        <v>5.3125000000000004E-4</v>
      </c>
      <c r="O224" s="31">
        <v>5.0000000000000001E-4</v>
      </c>
      <c r="P224" s="31">
        <v>4.6874999999999998E-4</v>
      </c>
      <c r="Q224" s="31">
        <v>4.3750000000000001E-4</v>
      </c>
      <c r="R224" s="31">
        <v>4.0624999999999998E-4</v>
      </c>
      <c r="S224" s="31">
        <v>3.7500000000000001E-4</v>
      </c>
      <c r="T224" s="31">
        <v>3.4374999999999998E-4</v>
      </c>
      <c r="U224" s="31">
        <v>3.1250000000000001E-4</v>
      </c>
      <c r="V224" s="31">
        <v>2.8124999999999998E-4</v>
      </c>
      <c r="W224" s="31">
        <v>2.5000000000000001E-4</v>
      </c>
      <c r="X224" s="31">
        <v>2.1875E-4</v>
      </c>
      <c r="Y224" s="31">
        <v>1.875E-4</v>
      </c>
      <c r="Z224" s="31">
        <v>1.5625E-4</v>
      </c>
      <c r="AA224" s="31">
        <v>1.25E-4</v>
      </c>
      <c r="AB224" s="31">
        <v>9.3750000000000002E-5</v>
      </c>
      <c r="AC224" s="31">
        <v>6.2500000000000001E-5</v>
      </c>
      <c r="AD224" s="31">
        <v>3.1250000000000001E-5</v>
      </c>
      <c r="AE224" s="31">
        <v>0</v>
      </c>
      <c r="AF224" s="26"/>
      <c r="AG224" s="26"/>
      <c r="AH224" s="26"/>
      <c r="AI224" s="26"/>
      <c r="AJ224" s="26"/>
      <c r="AK224" s="26"/>
      <c r="AL224" s="26"/>
      <c r="AM224" s="26"/>
      <c r="AN224" s="26"/>
      <c r="AO224" s="26"/>
      <c r="AP224" s="26"/>
      <c r="AQ224" s="26"/>
      <c r="AR224" s="26"/>
      <c r="AS224" s="26"/>
      <c r="AT224" s="26"/>
      <c r="AU224" s="26"/>
      <c r="AV224" s="26"/>
      <c r="AW224" s="26"/>
      <c r="AX224" s="26"/>
      <c r="AY224" s="26"/>
    </row>
    <row r="225" spans="1:51" ht="15.75" thickBot="1">
      <c r="A225" s="94"/>
      <c r="B225" s="22" t="s">
        <v>333</v>
      </c>
      <c r="C225" s="29">
        <v>0.90468749999999998</v>
      </c>
      <c r="D225" s="29">
        <v>0.88085939999999996</v>
      </c>
      <c r="E225" s="29">
        <v>0.85703119999999999</v>
      </c>
      <c r="F225" s="29">
        <v>0.83320309999999997</v>
      </c>
      <c r="G225" s="29">
        <v>0.80937499999999996</v>
      </c>
      <c r="H225" s="29">
        <v>0.78554690000000005</v>
      </c>
      <c r="I225" s="29">
        <v>0.76171880000000003</v>
      </c>
      <c r="J225" s="29">
        <v>0.73789059999999995</v>
      </c>
      <c r="K225" s="29">
        <v>0.71406250000000004</v>
      </c>
      <c r="L225" s="29">
        <v>0.69023440000000003</v>
      </c>
      <c r="M225" s="29">
        <v>0.66640630000000001</v>
      </c>
      <c r="N225" s="29">
        <v>0.64257810000000004</v>
      </c>
      <c r="O225" s="29">
        <v>0.61875000000000002</v>
      </c>
      <c r="P225" s="29">
        <v>0.5949219</v>
      </c>
      <c r="Q225" s="29">
        <v>0.57109370000000004</v>
      </c>
      <c r="R225" s="29">
        <v>0.54726560000000002</v>
      </c>
      <c r="S225" s="29">
        <v>0.5234375</v>
      </c>
      <c r="T225" s="29">
        <v>0.49960939999999998</v>
      </c>
      <c r="U225" s="29">
        <v>0.47578130000000002</v>
      </c>
      <c r="V225" s="29">
        <v>0.4519531</v>
      </c>
      <c r="W225" s="29">
        <v>0.42812499999999998</v>
      </c>
      <c r="X225" s="29">
        <v>0.40429690000000001</v>
      </c>
      <c r="Y225" s="29">
        <v>0.3804688</v>
      </c>
      <c r="Z225" s="29">
        <v>0.35664059999999997</v>
      </c>
      <c r="AA225" s="29">
        <v>0.33281250000000001</v>
      </c>
      <c r="AB225" s="29">
        <v>0.30898439999999999</v>
      </c>
      <c r="AC225" s="29">
        <v>0.28515629999999997</v>
      </c>
      <c r="AD225" s="29">
        <v>0.26132810000000001</v>
      </c>
      <c r="AE225" s="29">
        <v>0.23749999999999999</v>
      </c>
      <c r="AF225" s="26"/>
      <c r="AG225" s="26"/>
      <c r="AH225" s="26"/>
      <c r="AI225" s="26"/>
      <c r="AJ225" s="26"/>
      <c r="AK225" s="26"/>
      <c r="AL225" s="26"/>
      <c r="AM225" s="26"/>
      <c r="AN225" s="26"/>
      <c r="AO225" s="26"/>
      <c r="AP225" s="26"/>
      <c r="AQ225" s="26"/>
      <c r="AR225" s="26"/>
      <c r="AS225" s="26"/>
      <c r="AT225" s="26"/>
      <c r="AU225" s="26"/>
      <c r="AV225" s="26"/>
      <c r="AW225" s="26"/>
      <c r="AX225" s="26"/>
      <c r="AY225" s="26"/>
    </row>
    <row r="226" spans="1:51" ht="15.75" thickBot="1">
      <c r="A226" s="94"/>
      <c r="B226" s="22" t="s">
        <v>334</v>
      </c>
      <c r="C226" s="31">
        <v>8.9937500000000004E-2</v>
      </c>
      <c r="D226" s="31">
        <v>0.1121719</v>
      </c>
      <c r="E226" s="31">
        <v>0.13440630000000001</v>
      </c>
      <c r="F226" s="31">
        <v>0.15664059999999999</v>
      </c>
      <c r="G226" s="31">
        <v>0.17887500000000001</v>
      </c>
      <c r="H226" s="31">
        <v>0.20110939999999999</v>
      </c>
      <c r="I226" s="31">
        <v>0.22334370000000001</v>
      </c>
      <c r="J226" s="31">
        <v>0.24557809999999999</v>
      </c>
      <c r="K226" s="31">
        <v>0.26781250000000001</v>
      </c>
      <c r="L226" s="31">
        <v>0.2900469</v>
      </c>
      <c r="M226" s="31">
        <v>0.31228129999999998</v>
      </c>
      <c r="N226" s="31">
        <v>0.33451560000000002</v>
      </c>
      <c r="O226" s="31">
        <v>0.35675000000000001</v>
      </c>
      <c r="P226" s="31">
        <v>0.3789844</v>
      </c>
      <c r="Q226" s="31">
        <v>0.40121869999999998</v>
      </c>
      <c r="R226" s="31">
        <v>0.42345310000000003</v>
      </c>
      <c r="S226" s="31">
        <v>0.44568750000000001</v>
      </c>
      <c r="T226" s="31">
        <v>0.4679219</v>
      </c>
      <c r="U226" s="31">
        <v>0.49015629999999999</v>
      </c>
      <c r="V226" s="31">
        <v>0.51239060000000003</v>
      </c>
      <c r="W226" s="31">
        <v>0.53462500000000002</v>
      </c>
      <c r="X226" s="31">
        <v>0.5568594</v>
      </c>
      <c r="Y226" s="31">
        <v>0.57909379999999999</v>
      </c>
      <c r="Z226" s="31">
        <v>0.60132810000000003</v>
      </c>
      <c r="AA226" s="31">
        <v>0.62356250000000002</v>
      </c>
      <c r="AB226" s="31">
        <v>0.64579690000000001</v>
      </c>
      <c r="AC226" s="31">
        <v>0.66803129999999999</v>
      </c>
      <c r="AD226" s="31">
        <v>0.69026560000000003</v>
      </c>
      <c r="AE226" s="31">
        <v>0.71250000000000002</v>
      </c>
      <c r="AF226" s="26"/>
      <c r="AG226" s="26"/>
      <c r="AH226" s="26"/>
      <c r="AI226" s="26"/>
      <c r="AJ226" s="26"/>
      <c r="AK226" s="26"/>
      <c r="AL226" s="26"/>
      <c r="AM226" s="26"/>
      <c r="AN226" s="26"/>
      <c r="AO226" s="26"/>
      <c r="AP226" s="26"/>
      <c r="AQ226" s="26"/>
      <c r="AR226" s="26"/>
      <c r="AS226" s="26"/>
      <c r="AT226" s="26"/>
      <c r="AU226" s="26"/>
      <c r="AV226" s="26"/>
      <c r="AW226" s="26"/>
      <c r="AX226" s="26"/>
      <c r="AY226" s="26"/>
    </row>
    <row r="227" spans="1:51" ht="15.75" thickBot="1">
      <c r="A227" s="94"/>
      <c r="B227" s="22" t="s">
        <v>335</v>
      </c>
      <c r="C227" s="29">
        <v>4.4999999999999997E-3</v>
      </c>
      <c r="D227" s="29">
        <v>6.1250000000000002E-3</v>
      </c>
      <c r="E227" s="29">
        <v>7.7499999999999999E-3</v>
      </c>
      <c r="F227" s="29">
        <v>9.3749999999999997E-3</v>
      </c>
      <c r="G227" s="29">
        <v>1.0999999999999999E-2</v>
      </c>
      <c r="H227" s="29">
        <v>1.2625000000000001E-2</v>
      </c>
      <c r="I227" s="29">
        <v>1.4250000000000001E-2</v>
      </c>
      <c r="J227" s="29">
        <v>1.5875E-2</v>
      </c>
      <c r="K227" s="29">
        <v>1.7500000000000002E-2</v>
      </c>
      <c r="L227" s="29">
        <v>1.9125E-2</v>
      </c>
      <c r="M227" s="29">
        <v>2.0750000000000001E-2</v>
      </c>
      <c r="N227" s="29">
        <v>2.2374999999999999E-2</v>
      </c>
      <c r="O227" s="29">
        <v>2.4E-2</v>
      </c>
      <c r="P227" s="29">
        <v>2.5624999999999998E-2</v>
      </c>
      <c r="Q227" s="29">
        <v>2.725E-2</v>
      </c>
      <c r="R227" s="29">
        <v>2.8875000000000001E-2</v>
      </c>
      <c r="S227" s="29">
        <v>3.0499999999999999E-2</v>
      </c>
      <c r="T227" s="29">
        <v>3.2125000000000001E-2</v>
      </c>
      <c r="U227" s="29">
        <v>3.3750000000000002E-2</v>
      </c>
      <c r="V227" s="29">
        <v>3.5374999999999997E-2</v>
      </c>
      <c r="W227" s="29">
        <v>3.6999999999999998E-2</v>
      </c>
      <c r="X227" s="29">
        <v>3.8625E-2</v>
      </c>
      <c r="Y227" s="29">
        <v>4.0250000000000001E-2</v>
      </c>
      <c r="Z227" s="29">
        <v>4.1875000000000002E-2</v>
      </c>
      <c r="AA227" s="29">
        <v>4.3499999999999997E-2</v>
      </c>
      <c r="AB227" s="29">
        <v>4.5124999999999998E-2</v>
      </c>
      <c r="AC227" s="29">
        <v>4.675E-2</v>
      </c>
      <c r="AD227" s="29">
        <v>4.8375000000000001E-2</v>
      </c>
      <c r="AE227" s="29">
        <v>0.05</v>
      </c>
      <c r="AF227" s="26"/>
      <c r="AG227" s="26"/>
      <c r="AH227" s="26"/>
      <c r="AI227" s="26"/>
      <c r="AJ227" s="26"/>
      <c r="AK227" s="26"/>
      <c r="AL227" s="26"/>
      <c r="AM227" s="26"/>
      <c r="AN227" s="26"/>
      <c r="AO227" s="26"/>
      <c r="AP227" s="26"/>
      <c r="AQ227" s="26"/>
      <c r="AR227" s="26"/>
      <c r="AS227" s="26"/>
      <c r="AT227" s="26"/>
      <c r="AU227" s="26"/>
      <c r="AV227" s="26"/>
      <c r="AW227" s="26"/>
      <c r="AX227" s="26"/>
      <c r="AY227" s="26"/>
    </row>
    <row r="228" spans="1:51" ht="15.75" thickBot="1">
      <c r="A228" s="94"/>
      <c r="B228" s="22" t="s">
        <v>336</v>
      </c>
      <c r="C228" s="31">
        <v>8.7500000000000002E-4</v>
      </c>
      <c r="D228" s="31">
        <v>8.4374999999999999E-4</v>
      </c>
      <c r="E228" s="31">
        <v>8.1249999999999996E-4</v>
      </c>
      <c r="F228" s="31">
        <v>7.8125000000000004E-4</v>
      </c>
      <c r="G228" s="31">
        <v>7.5000000000000002E-4</v>
      </c>
      <c r="H228" s="31">
        <v>7.1874999999999999E-4</v>
      </c>
      <c r="I228" s="31">
        <v>6.8749999999999996E-4</v>
      </c>
      <c r="J228" s="31">
        <v>6.5625000000000004E-4</v>
      </c>
      <c r="K228" s="31">
        <v>6.2500000000000001E-4</v>
      </c>
      <c r="L228" s="31">
        <v>5.9374999999999999E-4</v>
      </c>
      <c r="M228" s="31">
        <v>5.6249999999999996E-4</v>
      </c>
      <c r="N228" s="31">
        <v>5.3125000000000004E-4</v>
      </c>
      <c r="O228" s="31">
        <v>5.0000000000000001E-4</v>
      </c>
      <c r="P228" s="31">
        <v>4.6874999999999998E-4</v>
      </c>
      <c r="Q228" s="31">
        <v>4.3750000000000001E-4</v>
      </c>
      <c r="R228" s="31">
        <v>4.0624999999999998E-4</v>
      </c>
      <c r="S228" s="31">
        <v>3.7500000000000001E-4</v>
      </c>
      <c r="T228" s="31">
        <v>3.4374999999999998E-4</v>
      </c>
      <c r="U228" s="31">
        <v>3.1250000000000001E-4</v>
      </c>
      <c r="V228" s="31">
        <v>2.8124999999999998E-4</v>
      </c>
      <c r="W228" s="31">
        <v>2.5000000000000001E-4</v>
      </c>
      <c r="X228" s="31">
        <v>2.1875E-4</v>
      </c>
      <c r="Y228" s="31">
        <v>1.875E-4</v>
      </c>
      <c r="Z228" s="31">
        <v>1.5625E-4</v>
      </c>
      <c r="AA228" s="31">
        <v>1.25E-4</v>
      </c>
      <c r="AB228" s="31">
        <v>9.3750000000000002E-5</v>
      </c>
      <c r="AC228" s="31">
        <v>6.2500000000000001E-5</v>
      </c>
      <c r="AD228" s="31">
        <v>3.1250000000000001E-5</v>
      </c>
      <c r="AE228" s="31">
        <v>0</v>
      </c>
      <c r="AF228" s="26"/>
      <c r="AG228" s="26"/>
      <c r="AH228" s="26"/>
      <c r="AI228" s="26"/>
      <c r="AJ228" s="26"/>
      <c r="AK228" s="26"/>
      <c r="AL228" s="26"/>
      <c r="AM228" s="26"/>
      <c r="AN228" s="26"/>
      <c r="AO228" s="26"/>
      <c r="AP228" s="26"/>
      <c r="AQ228" s="26"/>
      <c r="AR228" s="26"/>
      <c r="AS228" s="26"/>
      <c r="AT228" s="26"/>
      <c r="AU228" s="26"/>
      <c r="AV228" s="26"/>
      <c r="AW228" s="26"/>
      <c r="AX228" s="26"/>
      <c r="AY228" s="26"/>
    </row>
    <row r="229" spans="1:51" ht="15.75" thickBot="1">
      <c r="A229" s="94"/>
      <c r="B229" s="22" t="s">
        <v>337</v>
      </c>
      <c r="C229" s="29">
        <v>0.90390619999999999</v>
      </c>
      <c r="D229" s="29">
        <v>0.87988279999999996</v>
      </c>
      <c r="E229" s="29">
        <v>0.85585940000000005</v>
      </c>
      <c r="F229" s="29">
        <v>0.83183589999999996</v>
      </c>
      <c r="G229" s="29">
        <v>0.80781250000000004</v>
      </c>
      <c r="H229" s="29">
        <v>0.78378899999999996</v>
      </c>
      <c r="I229" s="29">
        <v>0.75976560000000004</v>
      </c>
      <c r="J229" s="29">
        <v>0.73574220000000001</v>
      </c>
      <c r="K229" s="29">
        <v>0.71171870000000004</v>
      </c>
      <c r="L229" s="29">
        <v>0.68769530000000001</v>
      </c>
      <c r="M229" s="29">
        <v>0.66367189999999998</v>
      </c>
      <c r="N229" s="29">
        <v>0.63964840000000001</v>
      </c>
      <c r="O229" s="29">
        <v>0.61562499999999998</v>
      </c>
      <c r="P229" s="29">
        <v>0.59160159999999995</v>
      </c>
      <c r="Q229" s="29">
        <v>0.56757809999999997</v>
      </c>
      <c r="R229" s="29">
        <v>0.54355469999999995</v>
      </c>
      <c r="S229" s="29">
        <v>0.51953130000000003</v>
      </c>
      <c r="T229" s="29">
        <v>0.4955078</v>
      </c>
      <c r="U229" s="29">
        <v>0.47148440000000003</v>
      </c>
      <c r="V229" s="29">
        <v>0.44746089999999999</v>
      </c>
      <c r="W229" s="29">
        <v>0.42343750000000002</v>
      </c>
      <c r="X229" s="29">
        <v>0.39941409999999999</v>
      </c>
      <c r="Y229" s="29">
        <v>0.37539060000000002</v>
      </c>
      <c r="Z229" s="29">
        <v>0.35136719999999999</v>
      </c>
      <c r="AA229" s="29">
        <v>0.32734380000000002</v>
      </c>
      <c r="AB229" s="29">
        <v>0.30332029999999999</v>
      </c>
      <c r="AC229" s="29">
        <v>0.27929690000000001</v>
      </c>
      <c r="AD229" s="29">
        <v>0.25527339999999998</v>
      </c>
      <c r="AE229" s="29">
        <v>0.23125000000000001</v>
      </c>
      <c r="AF229" s="26"/>
      <c r="AG229" s="26"/>
      <c r="AH229" s="26"/>
      <c r="AI229" s="26"/>
      <c r="AJ229" s="26"/>
      <c r="AK229" s="26"/>
      <c r="AL229" s="26"/>
      <c r="AM229" s="26"/>
      <c r="AN229" s="26"/>
      <c r="AO229" s="26"/>
      <c r="AP229" s="26"/>
      <c r="AQ229" s="26"/>
      <c r="AR229" s="26"/>
      <c r="AS229" s="26"/>
      <c r="AT229" s="26"/>
      <c r="AU229" s="26"/>
      <c r="AV229" s="26"/>
      <c r="AW229" s="26"/>
      <c r="AX229" s="26"/>
      <c r="AY229" s="26"/>
    </row>
    <row r="230" spans="1:51" ht="15.75" thickBot="1">
      <c r="A230" s="94"/>
      <c r="B230" s="22" t="s">
        <v>338</v>
      </c>
      <c r="C230" s="31">
        <v>8.7593749999999998E-2</v>
      </c>
      <c r="D230" s="31">
        <v>0.1092422</v>
      </c>
      <c r="E230" s="31">
        <v>0.1308906</v>
      </c>
      <c r="F230" s="31">
        <v>0.15253910000000001</v>
      </c>
      <c r="G230" s="31">
        <v>0.1741875</v>
      </c>
      <c r="H230" s="31">
        <v>0.19583590000000001</v>
      </c>
      <c r="I230" s="31">
        <v>0.21748439999999999</v>
      </c>
      <c r="J230" s="31">
        <v>0.23913280000000001</v>
      </c>
      <c r="K230" s="31">
        <v>0.26078129999999999</v>
      </c>
      <c r="L230" s="31">
        <v>0.28242970000000001</v>
      </c>
      <c r="M230" s="31">
        <v>0.30407810000000002</v>
      </c>
      <c r="N230" s="31">
        <v>0.32572659999999998</v>
      </c>
      <c r="O230" s="31">
        <v>0.34737499999999999</v>
      </c>
      <c r="P230" s="31">
        <v>0.3690234</v>
      </c>
      <c r="Q230" s="31">
        <v>0.39067190000000002</v>
      </c>
      <c r="R230" s="31">
        <v>0.41232029999999997</v>
      </c>
      <c r="S230" s="31">
        <v>0.43396879999999999</v>
      </c>
      <c r="T230" s="31">
        <v>0.4556172</v>
      </c>
      <c r="U230" s="31">
        <v>0.47726560000000001</v>
      </c>
      <c r="V230" s="31">
        <v>0.49891410000000003</v>
      </c>
      <c r="W230" s="31">
        <v>0.52056250000000004</v>
      </c>
      <c r="X230" s="31">
        <v>0.54221090000000005</v>
      </c>
      <c r="Y230" s="31">
        <v>0.56385940000000001</v>
      </c>
      <c r="Z230" s="31">
        <v>0.58550780000000002</v>
      </c>
      <c r="AA230" s="31">
        <v>0.60715629999999998</v>
      </c>
      <c r="AB230" s="31">
        <v>0.62880469999999999</v>
      </c>
      <c r="AC230" s="31">
        <v>0.65045319999999995</v>
      </c>
      <c r="AD230" s="31">
        <v>0.67210159999999997</v>
      </c>
      <c r="AE230" s="31">
        <v>0.69374999999999998</v>
      </c>
      <c r="AF230" s="26"/>
      <c r="AG230" s="26"/>
      <c r="AH230" s="26"/>
      <c r="AI230" s="26"/>
      <c r="AJ230" s="26"/>
      <c r="AK230" s="26"/>
      <c r="AL230" s="26"/>
      <c r="AM230" s="26"/>
      <c r="AN230" s="26"/>
      <c r="AO230" s="26"/>
      <c r="AP230" s="26"/>
      <c r="AQ230" s="26"/>
      <c r="AR230" s="26"/>
      <c r="AS230" s="26"/>
      <c r="AT230" s="26"/>
      <c r="AU230" s="26"/>
      <c r="AV230" s="26"/>
      <c r="AW230" s="26"/>
      <c r="AX230" s="26"/>
      <c r="AY230" s="26"/>
    </row>
    <row r="231" spans="1:51" ht="15.75" thickBot="1">
      <c r="A231" s="94"/>
      <c r="B231" s="22" t="s">
        <v>339</v>
      </c>
      <c r="C231" s="29">
        <v>7.6249999999999998E-3</v>
      </c>
      <c r="D231" s="29">
        <v>1.003125E-2</v>
      </c>
      <c r="E231" s="29">
        <v>1.2437500000000001E-2</v>
      </c>
      <c r="F231" s="29">
        <v>1.4843749999999999E-2</v>
      </c>
      <c r="G231" s="29">
        <v>1.7250000000000001E-2</v>
      </c>
      <c r="H231" s="29">
        <v>1.965625E-2</v>
      </c>
      <c r="I231" s="29">
        <v>2.2062499999999999E-2</v>
      </c>
      <c r="J231" s="29">
        <v>2.4468750000000001E-2</v>
      </c>
      <c r="K231" s="29">
        <v>2.6875E-2</v>
      </c>
      <c r="L231" s="29">
        <v>2.9281250000000002E-2</v>
      </c>
      <c r="M231" s="29">
        <v>3.16875E-2</v>
      </c>
      <c r="N231" s="29">
        <v>3.4093749999999999E-2</v>
      </c>
      <c r="O231" s="29">
        <v>3.6499999999999998E-2</v>
      </c>
      <c r="P231" s="29">
        <v>3.8906250000000003E-2</v>
      </c>
      <c r="Q231" s="29">
        <v>4.1312500000000002E-2</v>
      </c>
      <c r="R231" s="29">
        <v>4.3718750000000001E-2</v>
      </c>
      <c r="S231" s="29">
        <v>4.6124999999999999E-2</v>
      </c>
      <c r="T231" s="29">
        <v>4.8531249999999998E-2</v>
      </c>
      <c r="U231" s="29">
        <v>5.0937499999999997E-2</v>
      </c>
      <c r="V231" s="29">
        <v>5.3343750000000002E-2</v>
      </c>
      <c r="W231" s="29">
        <v>5.5750000000000001E-2</v>
      </c>
      <c r="X231" s="29">
        <v>5.815625E-2</v>
      </c>
      <c r="Y231" s="29">
        <v>6.0562499999999998E-2</v>
      </c>
      <c r="Z231" s="29">
        <v>6.2968750000000004E-2</v>
      </c>
      <c r="AA231" s="29">
        <v>6.5375000000000003E-2</v>
      </c>
      <c r="AB231" s="29">
        <v>6.7781250000000001E-2</v>
      </c>
      <c r="AC231" s="29">
        <v>7.01875E-2</v>
      </c>
      <c r="AD231" s="29">
        <v>7.2593749999999999E-2</v>
      </c>
      <c r="AE231" s="29">
        <v>7.4999999999999997E-2</v>
      </c>
      <c r="AF231" s="26"/>
      <c r="AG231" s="26"/>
      <c r="AH231" s="26"/>
      <c r="AI231" s="26"/>
      <c r="AJ231" s="26"/>
      <c r="AK231" s="26"/>
      <c r="AL231" s="26"/>
      <c r="AM231" s="26"/>
      <c r="AN231" s="26"/>
      <c r="AO231" s="26"/>
      <c r="AP231" s="26"/>
      <c r="AQ231" s="26"/>
      <c r="AR231" s="26"/>
      <c r="AS231" s="26"/>
      <c r="AT231" s="26"/>
      <c r="AU231" s="26"/>
      <c r="AV231" s="26"/>
      <c r="AW231" s="26"/>
      <c r="AX231" s="26"/>
      <c r="AY231" s="26"/>
    </row>
    <row r="232" spans="1:51" ht="15.75" thickBot="1">
      <c r="A232" s="94"/>
      <c r="B232" s="22" t="s">
        <v>340</v>
      </c>
      <c r="C232" s="31">
        <v>8.7500000000000002E-4</v>
      </c>
      <c r="D232" s="31">
        <v>8.4374999999999999E-4</v>
      </c>
      <c r="E232" s="31">
        <v>8.1249999999999996E-4</v>
      </c>
      <c r="F232" s="31">
        <v>7.8125000000000004E-4</v>
      </c>
      <c r="G232" s="31">
        <v>7.5000000000000002E-4</v>
      </c>
      <c r="H232" s="31">
        <v>7.1874999999999999E-4</v>
      </c>
      <c r="I232" s="31">
        <v>6.8749999999999996E-4</v>
      </c>
      <c r="J232" s="31">
        <v>6.5625000000000004E-4</v>
      </c>
      <c r="K232" s="31">
        <v>6.2500000000000001E-4</v>
      </c>
      <c r="L232" s="31">
        <v>5.9374999999999999E-4</v>
      </c>
      <c r="M232" s="31">
        <v>5.6249999999999996E-4</v>
      </c>
      <c r="N232" s="31">
        <v>5.3125000000000004E-4</v>
      </c>
      <c r="O232" s="31">
        <v>5.0000000000000001E-4</v>
      </c>
      <c r="P232" s="31">
        <v>4.6874999999999998E-4</v>
      </c>
      <c r="Q232" s="31">
        <v>4.3750000000000001E-4</v>
      </c>
      <c r="R232" s="31">
        <v>4.0624999999999998E-4</v>
      </c>
      <c r="S232" s="31">
        <v>3.7500000000000001E-4</v>
      </c>
      <c r="T232" s="31">
        <v>3.4374999999999998E-4</v>
      </c>
      <c r="U232" s="31">
        <v>3.1250000000000001E-4</v>
      </c>
      <c r="V232" s="31">
        <v>2.8124999999999998E-4</v>
      </c>
      <c r="W232" s="31">
        <v>2.5000000000000001E-4</v>
      </c>
      <c r="X232" s="31">
        <v>2.1875E-4</v>
      </c>
      <c r="Y232" s="31">
        <v>1.875E-4</v>
      </c>
      <c r="Z232" s="31">
        <v>1.5625E-4</v>
      </c>
      <c r="AA232" s="31">
        <v>1.25E-4</v>
      </c>
      <c r="AB232" s="31">
        <v>9.3750000000000002E-5</v>
      </c>
      <c r="AC232" s="31">
        <v>6.2500000000000001E-5</v>
      </c>
      <c r="AD232" s="31">
        <v>3.1250000000000001E-5</v>
      </c>
      <c r="AE232" s="31">
        <v>0</v>
      </c>
      <c r="AF232" s="26"/>
      <c r="AG232" s="26"/>
      <c r="AH232" s="26"/>
      <c r="AI232" s="26"/>
      <c r="AJ232" s="26"/>
      <c r="AK232" s="26"/>
      <c r="AL232" s="26"/>
      <c r="AM232" s="26"/>
      <c r="AN232" s="26"/>
      <c r="AO232" s="26"/>
      <c r="AP232" s="26"/>
      <c r="AQ232" s="26"/>
      <c r="AR232" s="26"/>
      <c r="AS232" s="26"/>
      <c r="AT232" s="26"/>
      <c r="AU232" s="26"/>
      <c r="AV232" s="26"/>
      <c r="AW232" s="26"/>
      <c r="AX232" s="26"/>
      <c r="AY232" s="26"/>
    </row>
    <row r="233" spans="1:51" ht="15.75" thickBot="1">
      <c r="A233" s="94"/>
      <c r="B233" s="22" t="s">
        <v>341</v>
      </c>
      <c r="C233" s="29">
        <v>0.90390619999999999</v>
      </c>
      <c r="D233" s="29">
        <v>0.87988279999999996</v>
      </c>
      <c r="E233" s="29">
        <v>0.85585940000000005</v>
      </c>
      <c r="F233" s="29">
        <v>0.83183589999999996</v>
      </c>
      <c r="G233" s="29">
        <v>0.80781250000000004</v>
      </c>
      <c r="H233" s="29">
        <v>0.78378899999999996</v>
      </c>
      <c r="I233" s="29">
        <v>0.75976560000000004</v>
      </c>
      <c r="J233" s="29">
        <v>0.73574220000000001</v>
      </c>
      <c r="K233" s="29">
        <v>0.71171870000000004</v>
      </c>
      <c r="L233" s="29">
        <v>0.68769530000000001</v>
      </c>
      <c r="M233" s="29">
        <v>0.66367189999999998</v>
      </c>
      <c r="N233" s="29">
        <v>0.63964840000000001</v>
      </c>
      <c r="O233" s="29">
        <v>0.61562499999999998</v>
      </c>
      <c r="P233" s="29">
        <v>0.59160159999999995</v>
      </c>
      <c r="Q233" s="29">
        <v>0.56757809999999997</v>
      </c>
      <c r="R233" s="29">
        <v>0.54355469999999995</v>
      </c>
      <c r="S233" s="29">
        <v>0.51953130000000003</v>
      </c>
      <c r="T233" s="29">
        <v>0.4955078</v>
      </c>
      <c r="U233" s="29">
        <v>0.47148440000000003</v>
      </c>
      <c r="V233" s="29">
        <v>0.44746089999999999</v>
      </c>
      <c r="W233" s="29">
        <v>0.42343750000000002</v>
      </c>
      <c r="X233" s="29">
        <v>0.39941409999999999</v>
      </c>
      <c r="Y233" s="29">
        <v>0.37539060000000002</v>
      </c>
      <c r="Z233" s="29">
        <v>0.35136719999999999</v>
      </c>
      <c r="AA233" s="29">
        <v>0.32734380000000002</v>
      </c>
      <c r="AB233" s="29">
        <v>0.30332029999999999</v>
      </c>
      <c r="AC233" s="29">
        <v>0.27929690000000001</v>
      </c>
      <c r="AD233" s="29">
        <v>0.25527339999999998</v>
      </c>
      <c r="AE233" s="29">
        <v>0.23125000000000001</v>
      </c>
      <c r="AF233" s="26"/>
      <c r="AG233" s="26"/>
      <c r="AH233" s="26"/>
      <c r="AI233" s="26"/>
      <c r="AJ233" s="26"/>
      <c r="AK233" s="26"/>
      <c r="AL233" s="26"/>
      <c r="AM233" s="26"/>
      <c r="AN233" s="26"/>
      <c r="AO233" s="26"/>
      <c r="AP233" s="26"/>
      <c r="AQ233" s="26"/>
      <c r="AR233" s="26"/>
      <c r="AS233" s="26"/>
      <c r="AT233" s="26"/>
      <c r="AU233" s="26"/>
      <c r="AV233" s="26"/>
      <c r="AW233" s="26"/>
      <c r="AX233" s="26"/>
      <c r="AY233" s="26"/>
    </row>
    <row r="234" spans="1:51" ht="15.75" thickBot="1">
      <c r="A234" s="94"/>
      <c r="B234" s="22" t="s">
        <v>342</v>
      </c>
      <c r="C234" s="31">
        <v>8.7593749999999998E-2</v>
      </c>
      <c r="D234" s="31">
        <v>0.1092422</v>
      </c>
      <c r="E234" s="31">
        <v>0.1308906</v>
      </c>
      <c r="F234" s="31">
        <v>0.15253910000000001</v>
      </c>
      <c r="G234" s="31">
        <v>0.1741875</v>
      </c>
      <c r="H234" s="31">
        <v>0.19583590000000001</v>
      </c>
      <c r="I234" s="31">
        <v>0.21748439999999999</v>
      </c>
      <c r="J234" s="31">
        <v>0.23913280000000001</v>
      </c>
      <c r="K234" s="31">
        <v>0.26078129999999999</v>
      </c>
      <c r="L234" s="31">
        <v>0.28242970000000001</v>
      </c>
      <c r="M234" s="31">
        <v>0.30407810000000002</v>
      </c>
      <c r="N234" s="31">
        <v>0.32572659999999998</v>
      </c>
      <c r="O234" s="31">
        <v>0.34737499999999999</v>
      </c>
      <c r="P234" s="31">
        <v>0.3690234</v>
      </c>
      <c r="Q234" s="31">
        <v>0.39067190000000002</v>
      </c>
      <c r="R234" s="31">
        <v>0.41232029999999997</v>
      </c>
      <c r="S234" s="31">
        <v>0.43396879999999999</v>
      </c>
      <c r="T234" s="31">
        <v>0.4556172</v>
      </c>
      <c r="U234" s="31">
        <v>0.47726560000000001</v>
      </c>
      <c r="V234" s="31">
        <v>0.49891410000000003</v>
      </c>
      <c r="W234" s="31">
        <v>0.52056250000000004</v>
      </c>
      <c r="X234" s="31">
        <v>0.54221090000000005</v>
      </c>
      <c r="Y234" s="31">
        <v>0.56385940000000001</v>
      </c>
      <c r="Z234" s="31">
        <v>0.58550780000000002</v>
      </c>
      <c r="AA234" s="31">
        <v>0.60715629999999998</v>
      </c>
      <c r="AB234" s="31">
        <v>0.62880469999999999</v>
      </c>
      <c r="AC234" s="31">
        <v>0.65045319999999995</v>
      </c>
      <c r="AD234" s="31">
        <v>0.67210159999999997</v>
      </c>
      <c r="AE234" s="31">
        <v>0.69374999999999998</v>
      </c>
      <c r="AF234" s="26"/>
      <c r="AG234" s="26"/>
      <c r="AH234" s="26"/>
      <c r="AI234" s="26"/>
      <c r="AJ234" s="26"/>
      <c r="AK234" s="26"/>
      <c r="AL234" s="26"/>
      <c r="AM234" s="26"/>
      <c r="AN234" s="26"/>
      <c r="AO234" s="26"/>
      <c r="AP234" s="26"/>
      <c r="AQ234" s="26"/>
      <c r="AR234" s="26"/>
      <c r="AS234" s="26"/>
      <c r="AT234" s="26"/>
      <c r="AU234" s="26"/>
      <c r="AV234" s="26"/>
      <c r="AW234" s="26"/>
      <c r="AX234" s="26"/>
      <c r="AY234" s="26"/>
    </row>
    <row r="235" spans="1:51" ht="15.75" thickBot="1">
      <c r="A235" s="94"/>
      <c r="B235" s="22" t="s">
        <v>343</v>
      </c>
      <c r="C235" s="29">
        <v>7.6249999999999998E-3</v>
      </c>
      <c r="D235" s="29">
        <v>1.003125E-2</v>
      </c>
      <c r="E235" s="29">
        <v>1.2437500000000001E-2</v>
      </c>
      <c r="F235" s="29">
        <v>1.4843749999999999E-2</v>
      </c>
      <c r="G235" s="29">
        <v>1.7250000000000001E-2</v>
      </c>
      <c r="H235" s="29">
        <v>1.965625E-2</v>
      </c>
      <c r="I235" s="29">
        <v>2.2062499999999999E-2</v>
      </c>
      <c r="J235" s="29">
        <v>2.4468750000000001E-2</v>
      </c>
      <c r="K235" s="29">
        <v>2.6875E-2</v>
      </c>
      <c r="L235" s="29">
        <v>2.9281250000000002E-2</v>
      </c>
      <c r="M235" s="29">
        <v>3.16875E-2</v>
      </c>
      <c r="N235" s="29">
        <v>3.4093749999999999E-2</v>
      </c>
      <c r="O235" s="29">
        <v>3.6499999999999998E-2</v>
      </c>
      <c r="P235" s="29">
        <v>3.8906250000000003E-2</v>
      </c>
      <c r="Q235" s="29">
        <v>4.1312500000000002E-2</v>
      </c>
      <c r="R235" s="29">
        <v>4.3718750000000001E-2</v>
      </c>
      <c r="S235" s="29">
        <v>4.6124999999999999E-2</v>
      </c>
      <c r="T235" s="29">
        <v>4.8531249999999998E-2</v>
      </c>
      <c r="U235" s="29">
        <v>5.0937499999999997E-2</v>
      </c>
      <c r="V235" s="29">
        <v>5.3343750000000002E-2</v>
      </c>
      <c r="W235" s="29">
        <v>5.5750000000000001E-2</v>
      </c>
      <c r="X235" s="29">
        <v>5.815625E-2</v>
      </c>
      <c r="Y235" s="29">
        <v>6.0562499999999998E-2</v>
      </c>
      <c r="Z235" s="29">
        <v>6.2968750000000004E-2</v>
      </c>
      <c r="AA235" s="29">
        <v>6.5375000000000003E-2</v>
      </c>
      <c r="AB235" s="29">
        <v>6.7781250000000001E-2</v>
      </c>
      <c r="AC235" s="29">
        <v>7.01875E-2</v>
      </c>
      <c r="AD235" s="29">
        <v>7.2593749999999999E-2</v>
      </c>
      <c r="AE235" s="29">
        <v>7.4999999999999997E-2</v>
      </c>
      <c r="AF235" s="26"/>
      <c r="AG235" s="26"/>
      <c r="AH235" s="26"/>
      <c r="AI235" s="26"/>
      <c r="AJ235" s="26"/>
      <c r="AK235" s="26"/>
      <c r="AL235" s="26"/>
      <c r="AM235" s="26"/>
      <c r="AN235" s="26"/>
      <c r="AO235" s="26"/>
      <c r="AP235" s="26"/>
      <c r="AQ235" s="26"/>
      <c r="AR235" s="26"/>
      <c r="AS235" s="26"/>
      <c r="AT235" s="26"/>
      <c r="AU235" s="26"/>
      <c r="AV235" s="26"/>
      <c r="AW235" s="26"/>
      <c r="AX235" s="26"/>
      <c r="AY235" s="26"/>
    </row>
    <row r="236" spans="1:51" ht="15.75" thickBot="1">
      <c r="A236" s="94"/>
      <c r="B236" s="22" t="s">
        <v>344</v>
      </c>
      <c r="C236" s="31">
        <v>8.7500000000000002E-4</v>
      </c>
      <c r="D236" s="31">
        <v>8.4374999999999999E-4</v>
      </c>
      <c r="E236" s="31">
        <v>8.1249999999999996E-4</v>
      </c>
      <c r="F236" s="31">
        <v>7.8125000000000004E-4</v>
      </c>
      <c r="G236" s="31">
        <v>7.5000000000000002E-4</v>
      </c>
      <c r="H236" s="31">
        <v>7.1874999999999999E-4</v>
      </c>
      <c r="I236" s="31">
        <v>6.8749999999999996E-4</v>
      </c>
      <c r="J236" s="31">
        <v>6.5625000000000004E-4</v>
      </c>
      <c r="K236" s="31">
        <v>6.2500000000000001E-4</v>
      </c>
      <c r="L236" s="31">
        <v>5.9374999999999999E-4</v>
      </c>
      <c r="M236" s="31">
        <v>5.6249999999999996E-4</v>
      </c>
      <c r="N236" s="31">
        <v>5.3125000000000004E-4</v>
      </c>
      <c r="O236" s="31">
        <v>5.0000000000000001E-4</v>
      </c>
      <c r="P236" s="31">
        <v>4.6874999999999998E-4</v>
      </c>
      <c r="Q236" s="31">
        <v>4.3750000000000001E-4</v>
      </c>
      <c r="R236" s="31">
        <v>4.0624999999999998E-4</v>
      </c>
      <c r="S236" s="31">
        <v>3.7500000000000001E-4</v>
      </c>
      <c r="T236" s="31">
        <v>3.4374999999999998E-4</v>
      </c>
      <c r="U236" s="31">
        <v>3.1250000000000001E-4</v>
      </c>
      <c r="V236" s="31">
        <v>2.8124999999999998E-4</v>
      </c>
      <c r="W236" s="31">
        <v>2.5000000000000001E-4</v>
      </c>
      <c r="X236" s="31">
        <v>2.1875E-4</v>
      </c>
      <c r="Y236" s="31">
        <v>1.875E-4</v>
      </c>
      <c r="Z236" s="31">
        <v>1.5625E-4</v>
      </c>
      <c r="AA236" s="31">
        <v>1.25E-4</v>
      </c>
      <c r="AB236" s="31">
        <v>9.3750000000000002E-5</v>
      </c>
      <c r="AC236" s="31">
        <v>6.2500000000000001E-5</v>
      </c>
      <c r="AD236" s="31">
        <v>3.1250000000000001E-5</v>
      </c>
      <c r="AE236" s="31">
        <v>0</v>
      </c>
      <c r="AF236" s="26"/>
      <c r="AG236" s="26"/>
      <c r="AH236" s="26"/>
      <c r="AI236" s="26"/>
      <c r="AJ236" s="26"/>
      <c r="AK236" s="26"/>
      <c r="AL236" s="26"/>
      <c r="AM236" s="26"/>
      <c r="AN236" s="26"/>
      <c r="AO236" s="26"/>
      <c r="AP236" s="26"/>
      <c r="AQ236" s="26"/>
      <c r="AR236" s="26"/>
      <c r="AS236" s="26"/>
      <c r="AT236" s="26"/>
      <c r="AU236" s="26"/>
      <c r="AV236" s="26"/>
      <c r="AW236" s="26"/>
      <c r="AX236" s="26"/>
      <c r="AY236" s="26"/>
    </row>
    <row r="237" spans="1:51" ht="15.75" thickBot="1">
      <c r="A237" s="94"/>
      <c r="B237" s="22" t="s">
        <v>345</v>
      </c>
      <c r="C237" s="29">
        <v>0.90390619999999999</v>
      </c>
      <c r="D237" s="29">
        <v>0.87988279999999996</v>
      </c>
      <c r="E237" s="29">
        <v>0.85585940000000005</v>
      </c>
      <c r="F237" s="29">
        <v>0.83183589999999996</v>
      </c>
      <c r="G237" s="29">
        <v>0.80781250000000004</v>
      </c>
      <c r="H237" s="29">
        <v>0.78378899999999996</v>
      </c>
      <c r="I237" s="29">
        <v>0.75976560000000004</v>
      </c>
      <c r="J237" s="29">
        <v>0.73574220000000001</v>
      </c>
      <c r="K237" s="29">
        <v>0.71171870000000004</v>
      </c>
      <c r="L237" s="29">
        <v>0.68769530000000001</v>
      </c>
      <c r="M237" s="29">
        <v>0.66367189999999998</v>
      </c>
      <c r="N237" s="29">
        <v>0.63964840000000001</v>
      </c>
      <c r="O237" s="29">
        <v>0.61562499999999998</v>
      </c>
      <c r="P237" s="29">
        <v>0.59160159999999995</v>
      </c>
      <c r="Q237" s="29">
        <v>0.56757809999999997</v>
      </c>
      <c r="R237" s="29">
        <v>0.54355469999999995</v>
      </c>
      <c r="S237" s="29">
        <v>0.51953130000000003</v>
      </c>
      <c r="T237" s="29">
        <v>0.4955078</v>
      </c>
      <c r="U237" s="29">
        <v>0.47148440000000003</v>
      </c>
      <c r="V237" s="29">
        <v>0.44746089999999999</v>
      </c>
      <c r="W237" s="29">
        <v>0.42343750000000002</v>
      </c>
      <c r="X237" s="29">
        <v>0.39941409999999999</v>
      </c>
      <c r="Y237" s="29">
        <v>0.37539060000000002</v>
      </c>
      <c r="Z237" s="29">
        <v>0.35136719999999999</v>
      </c>
      <c r="AA237" s="29">
        <v>0.32734380000000002</v>
      </c>
      <c r="AB237" s="29">
        <v>0.30332029999999999</v>
      </c>
      <c r="AC237" s="29">
        <v>0.27929690000000001</v>
      </c>
      <c r="AD237" s="29">
        <v>0.25527339999999998</v>
      </c>
      <c r="AE237" s="29">
        <v>0.23125000000000001</v>
      </c>
      <c r="AF237" s="26"/>
      <c r="AG237" s="26"/>
      <c r="AH237" s="26"/>
      <c r="AI237" s="26"/>
      <c r="AJ237" s="26"/>
      <c r="AK237" s="26"/>
      <c r="AL237" s="26"/>
      <c r="AM237" s="26"/>
      <c r="AN237" s="26"/>
      <c r="AO237" s="26"/>
      <c r="AP237" s="26"/>
      <c r="AQ237" s="26"/>
      <c r="AR237" s="26"/>
      <c r="AS237" s="26"/>
      <c r="AT237" s="26"/>
      <c r="AU237" s="26"/>
      <c r="AV237" s="26"/>
      <c r="AW237" s="26"/>
      <c r="AX237" s="26"/>
      <c r="AY237" s="26"/>
    </row>
    <row r="238" spans="1:51" ht="15.75" thickBot="1">
      <c r="A238" s="94"/>
      <c r="B238" s="22" t="s">
        <v>346</v>
      </c>
      <c r="C238" s="31">
        <v>8.7593749999999998E-2</v>
      </c>
      <c r="D238" s="31">
        <v>0.1092422</v>
      </c>
      <c r="E238" s="31">
        <v>0.1308906</v>
      </c>
      <c r="F238" s="31">
        <v>0.15253910000000001</v>
      </c>
      <c r="G238" s="31">
        <v>0.1741875</v>
      </c>
      <c r="H238" s="31">
        <v>0.19583590000000001</v>
      </c>
      <c r="I238" s="31">
        <v>0.21748439999999999</v>
      </c>
      <c r="J238" s="31">
        <v>0.23913280000000001</v>
      </c>
      <c r="K238" s="31">
        <v>0.26078129999999999</v>
      </c>
      <c r="L238" s="31">
        <v>0.28242970000000001</v>
      </c>
      <c r="M238" s="31">
        <v>0.30407810000000002</v>
      </c>
      <c r="N238" s="31">
        <v>0.32572659999999998</v>
      </c>
      <c r="O238" s="31">
        <v>0.34737499999999999</v>
      </c>
      <c r="P238" s="31">
        <v>0.3690234</v>
      </c>
      <c r="Q238" s="31">
        <v>0.39067190000000002</v>
      </c>
      <c r="R238" s="31">
        <v>0.41232029999999997</v>
      </c>
      <c r="S238" s="31">
        <v>0.43396879999999999</v>
      </c>
      <c r="T238" s="31">
        <v>0.4556172</v>
      </c>
      <c r="U238" s="31">
        <v>0.47726560000000001</v>
      </c>
      <c r="V238" s="31">
        <v>0.49891410000000003</v>
      </c>
      <c r="W238" s="31">
        <v>0.52056250000000004</v>
      </c>
      <c r="X238" s="31">
        <v>0.54221090000000005</v>
      </c>
      <c r="Y238" s="31">
        <v>0.56385940000000001</v>
      </c>
      <c r="Z238" s="31">
        <v>0.58550780000000002</v>
      </c>
      <c r="AA238" s="31">
        <v>0.60715629999999998</v>
      </c>
      <c r="AB238" s="31">
        <v>0.62880469999999999</v>
      </c>
      <c r="AC238" s="31">
        <v>0.65045319999999995</v>
      </c>
      <c r="AD238" s="31">
        <v>0.67210159999999997</v>
      </c>
      <c r="AE238" s="31">
        <v>0.69374999999999998</v>
      </c>
      <c r="AF238" s="26"/>
      <c r="AG238" s="26"/>
      <c r="AH238" s="26"/>
      <c r="AI238" s="26"/>
      <c r="AJ238" s="26"/>
      <c r="AK238" s="26"/>
      <c r="AL238" s="26"/>
      <c r="AM238" s="26"/>
      <c r="AN238" s="26"/>
      <c r="AO238" s="26"/>
      <c r="AP238" s="26"/>
      <c r="AQ238" s="26"/>
      <c r="AR238" s="26"/>
      <c r="AS238" s="26"/>
      <c r="AT238" s="26"/>
      <c r="AU238" s="26"/>
      <c r="AV238" s="26"/>
      <c r="AW238" s="26"/>
      <c r="AX238" s="26"/>
      <c r="AY238" s="26"/>
    </row>
    <row r="239" spans="1:51" ht="15.75" thickBot="1">
      <c r="A239" s="94"/>
      <c r="B239" s="22" t="s">
        <v>347</v>
      </c>
      <c r="C239" s="29">
        <v>7.6249999999999998E-3</v>
      </c>
      <c r="D239" s="29">
        <v>1.003125E-2</v>
      </c>
      <c r="E239" s="29">
        <v>1.2437500000000001E-2</v>
      </c>
      <c r="F239" s="29">
        <v>1.4843749999999999E-2</v>
      </c>
      <c r="G239" s="29">
        <v>1.7250000000000001E-2</v>
      </c>
      <c r="H239" s="29">
        <v>1.965625E-2</v>
      </c>
      <c r="I239" s="29">
        <v>2.2062499999999999E-2</v>
      </c>
      <c r="J239" s="29">
        <v>2.4468750000000001E-2</v>
      </c>
      <c r="K239" s="29">
        <v>2.6875E-2</v>
      </c>
      <c r="L239" s="29">
        <v>2.9281250000000002E-2</v>
      </c>
      <c r="M239" s="29">
        <v>3.16875E-2</v>
      </c>
      <c r="N239" s="29">
        <v>3.4093749999999999E-2</v>
      </c>
      <c r="O239" s="29">
        <v>3.6499999999999998E-2</v>
      </c>
      <c r="P239" s="29">
        <v>3.8906250000000003E-2</v>
      </c>
      <c r="Q239" s="29">
        <v>4.1312500000000002E-2</v>
      </c>
      <c r="R239" s="29">
        <v>4.3718750000000001E-2</v>
      </c>
      <c r="S239" s="29">
        <v>4.6124999999999999E-2</v>
      </c>
      <c r="T239" s="29">
        <v>4.8531249999999998E-2</v>
      </c>
      <c r="U239" s="29">
        <v>5.0937499999999997E-2</v>
      </c>
      <c r="V239" s="29">
        <v>5.3343750000000002E-2</v>
      </c>
      <c r="W239" s="29">
        <v>5.5750000000000001E-2</v>
      </c>
      <c r="X239" s="29">
        <v>5.815625E-2</v>
      </c>
      <c r="Y239" s="29">
        <v>6.0562499999999998E-2</v>
      </c>
      <c r="Z239" s="29">
        <v>6.2968750000000004E-2</v>
      </c>
      <c r="AA239" s="29">
        <v>6.5375000000000003E-2</v>
      </c>
      <c r="AB239" s="29">
        <v>6.7781250000000001E-2</v>
      </c>
      <c r="AC239" s="29">
        <v>7.01875E-2</v>
      </c>
      <c r="AD239" s="29">
        <v>7.2593749999999999E-2</v>
      </c>
      <c r="AE239" s="29">
        <v>7.4999999999999997E-2</v>
      </c>
      <c r="AF239" s="26"/>
      <c r="AG239" s="26"/>
      <c r="AH239" s="26"/>
      <c r="AI239" s="26"/>
      <c r="AJ239" s="26"/>
      <c r="AK239" s="26"/>
      <c r="AL239" s="26"/>
      <c r="AM239" s="26"/>
      <c r="AN239" s="26"/>
      <c r="AO239" s="26"/>
      <c r="AP239" s="26"/>
      <c r="AQ239" s="26"/>
      <c r="AR239" s="26"/>
      <c r="AS239" s="26"/>
      <c r="AT239" s="26"/>
      <c r="AU239" s="26"/>
      <c r="AV239" s="26"/>
      <c r="AW239" s="26"/>
      <c r="AX239" s="26"/>
      <c r="AY239" s="26"/>
    </row>
    <row r="240" spans="1:51" ht="15.75" thickBot="1">
      <c r="A240" s="94"/>
      <c r="B240" s="22" t="s">
        <v>348</v>
      </c>
      <c r="C240" s="31">
        <v>8.7500000000000002E-4</v>
      </c>
      <c r="D240" s="31">
        <v>8.4374999999999999E-4</v>
      </c>
      <c r="E240" s="31">
        <v>8.1249999999999996E-4</v>
      </c>
      <c r="F240" s="31">
        <v>7.8125000000000004E-4</v>
      </c>
      <c r="G240" s="31">
        <v>7.5000000000000002E-4</v>
      </c>
      <c r="H240" s="31">
        <v>7.1874999999999999E-4</v>
      </c>
      <c r="I240" s="31">
        <v>6.8749999999999996E-4</v>
      </c>
      <c r="J240" s="31">
        <v>6.5625000000000004E-4</v>
      </c>
      <c r="K240" s="31">
        <v>6.2500000000000001E-4</v>
      </c>
      <c r="L240" s="31">
        <v>5.9374999999999999E-4</v>
      </c>
      <c r="M240" s="31">
        <v>5.6249999999999996E-4</v>
      </c>
      <c r="N240" s="31">
        <v>5.3125000000000004E-4</v>
      </c>
      <c r="O240" s="31">
        <v>5.0000000000000001E-4</v>
      </c>
      <c r="P240" s="31">
        <v>4.6874999999999998E-4</v>
      </c>
      <c r="Q240" s="31">
        <v>4.3750000000000001E-4</v>
      </c>
      <c r="R240" s="31">
        <v>4.0624999999999998E-4</v>
      </c>
      <c r="S240" s="31">
        <v>3.7500000000000001E-4</v>
      </c>
      <c r="T240" s="31">
        <v>3.4374999999999998E-4</v>
      </c>
      <c r="U240" s="31">
        <v>3.1250000000000001E-4</v>
      </c>
      <c r="V240" s="31">
        <v>2.8124999999999998E-4</v>
      </c>
      <c r="W240" s="31">
        <v>2.5000000000000001E-4</v>
      </c>
      <c r="X240" s="31">
        <v>2.1875E-4</v>
      </c>
      <c r="Y240" s="31">
        <v>1.875E-4</v>
      </c>
      <c r="Z240" s="31">
        <v>1.5625E-4</v>
      </c>
      <c r="AA240" s="31">
        <v>1.25E-4</v>
      </c>
      <c r="AB240" s="31">
        <v>9.3750000000000002E-5</v>
      </c>
      <c r="AC240" s="31">
        <v>6.2500000000000001E-5</v>
      </c>
      <c r="AD240" s="31">
        <v>3.1250000000000001E-5</v>
      </c>
      <c r="AE240" s="31">
        <v>0</v>
      </c>
      <c r="AF240" s="26"/>
      <c r="AG240" s="26"/>
      <c r="AH240" s="26"/>
      <c r="AI240" s="26"/>
      <c r="AJ240" s="26"/>
      <c r="AK240" s="26"/>
      <c r="AL240" s="26"/>
      <c r="AM240" s="26"/>
      <c r="AN240" s="26"/>
      <c r="AO240" s="26"/>
      <c r="AP240" s="26"/>
      <c r="AQ240" s="26"/>
      <c r="AR240" s="26"/>
      <c r="AS240" s="26"/>
      <c r="AT240" s="26"/>
      <c r="AU240" s="26"/>
      <c r="AV240" s="26"/>
      <c r="AW240" s="26"/>
      <c r="AX240" s="26"/>
      <c r="AY240" s="26"/>
    </row>
    <row r="241" spans="1:51" ht="15.75" thickBot="1">
      <c r="A241" s="94"/>
      <c r="B241" s="22" t="s">
        <v>349</v>
      </c>
      <c r="C241" s="29">
        <v>0.90468749999999998</v>
      </c>
      <c r="D241" s="29">
        <v>0.88085939999999996</v>
      </c>
      <c r="E241" s="29">
        <v>0.85703119999999999</v>
      </c>
      <c r="F241" s="29">
        <v>0.83320309999999997</v>
      </c>
      <c r="G241" s="29">
        <v>0.80937499999999996</v>
      </c>
      <c r="H241" s="29">
        <v>0.78554690000000005</v>
      </c>
      <c r="I241" s="29">
        <v>0.76171880000000003</v>
      </c>
      <c r="J241" s="29">
        <v>0.73789059999999995</v>
      </c>
      <c r="K241" s="29">
        <v>0.71406250000000004</v>
      </c>
      <c r="L241" s="29">
        <v>0.69023440000000003</v>
      </c>
      <c r="M241" s="29">
        <v>0.66640630000000001</v>
      </c>
      <c r="N241" s="29">
        <v>0.64257810000000004</v>
      </c>
      <c r="O241" s="29">
        <v>0.61875000000000002</v>
      </c>
      <c r="P241" s="29">
        <v>0.5949219</v>
      </c>
      <c r="Q241" s="29">
        <v>0.57109370000000004</v>
      </c>
      <c r="R241" s="29">
        <v>0.54726560000000002</v>
      </c>
      <c r="S241" s="29">
        <v>0.5234375</v>
      </c>
      <c r="T241" s="29">
        <v>0.49960939999999998</v>
      </c>
      <c r="U241" s="29">
        <v>0.47578130000000002</v>
      </c>
      <c r="V241" s="29">
        <v>0.4519531</v>
      </c>
      <c r="W241" s="29">
        <v>0.42812499999999998</v>
      </c>
      <c r="X241" s="29">
        <v>0.40429690000000001</v>
      </c>
      <c r="Y241" s="29">
        <v>0.3804688</v>
      </c>
      <c r="Z241" s="29">
        <v>0.35664059999999997</v>
      </c>
      <c r="AA241" s="29">
        <v>0.33281250000000001</v>
      </c>
      <c r="AB241" s="29">
        <v>0.30898439999999999</v>
      </c>
      <c r="AC241" s="29">
        <v>0.28515629999999997</v>
      </c>
      <c r="AD241" s="29">
        <v>0.26132810000000001</v>
      </c>
      <c r="AE241" s="29">
        <v>0.23749999999999999</v>
      </c>
      <c r="AF241" s="26"/>
      <c r="AG241" s="26"/>
      <c r="AH241" s="26"/>
      <c r="AI241" s="26"/>
      <c r="AJ241" s="26"/>
      <c r="AK241" s="26"/>
      <c r="AL241" s="26"/>
      <c r="AM241" s="26"/>
      <c r="AN241" s="26"/>
      <c r="AO241" s="26"/>
      <c r="AP241" s="26"/>
      <c r="AQ241" s="26"/>
      <c r="AR241" s="26"/>
      <c r="AS241" s="26"/>
      <c r="AT241" s="26"/>
      <c r="AU241" s="26"/>
      <c r="AV241" s="26"/>
      <c r="AW241" s="26"/>
      <c r="AX241" s="26"/>
      <c r="AY241" s="26"/>
    </row>
    <row r="242" spans="1:51" ht="15.75" thickBot="1">
      <c r="A242" s="94"/>
      <c r="B242" s="22" t="s">
        <v>350</v>
      </c>
      <c r="C242" s="31">
        <v>8.9937500000000004E-2</v>
      </c>
      <c r="D242" s="31">
        <v>0.1121719</v>
      </c>
      <c r="E242" s="31">
        <v>0.13440630000000001</v>
      </c>
      <c r="F242" s="31">
        <v>0.15664059999999999</v>
      </c>
      <c r="G242" s="31">
        <v>0.17887500000000001</v>
      </c>
      <c r="H242" s="31">
        <v>0.20110939999999999</v>
      </c>
      <c r="I242" s="31">
        <v>0.22334370000000001</v>
      </c>
      <c r="J242" s="31">
        <v>0.24557809999999999</v>
      </c>
      <c r="K242" s="31">
        <v>0.26781250000000001</v>
      </c>
      <c r="L242" s="31">
        <v>0.2900469</v>
      </c>
      <c r="M242" s="31">
        <v>0.31228129999999998</v>
      </c>
      <c r="N242" s="31">
        <v>0.33451560000000002</v>
      </c>
      <c r="O242" s="31">
        <v>0.35675000000000001</v>
      </c>
      <c r="P242" s="31">
        <v>0.3789844</v>
      </c>
      <c r="Q242" s="31">
        <v>0.40121869999999998</v>
      </c>
      <c r="R242" s="31">
        <v>0.42345310000000003</v>
      </c>
      <c r="S242" s="31">
        <v>0.44568750000000001</v>
      </c>
      <c r="T242" s="31">
        <v>0.4679219</v>
      </c>
      <c r="U242" s="31">
        <v>0.49015629999999999</v>
      </c>
      <c r="V242" s="31">
        <v>0.51239060000000003</v>
      </c>
      <c r="W242" s="31">
        <v>0.53462500000000002</v>
      </c>
      <c r="X242" s="31">
        <v>0.5568594</v>
      </c>
      <c r="Y242" s="31">
        <v>0.57909379999999999</v>
      </c>
      <c r="Z242" s="31">
        <v>0.60132810000000003</v>
      </c>
      <c r="AA242" s="31">
        <v>0.62356250000000002</v>
      </c>
      <c r="AB242" s="31">
        <v>0.64579690000000001</v>
      </c>
      <c r="AC242" s="31">
        <v>0.66803129999999999</v>
      </c>
      <c r="AD242" s="31">
        <v>0.69026560000000003</v>
      </c>
      <c r="AE242" s="31">
        <v>0.71250000000000002</v>
      </c>
      <c r="AF242" s="26"/>
      <c r="AG242" s="26"/>
      <c r="AH242" s="26"/>
      <c r="AI242" s="26"/>
      <c r="AJ242" s="26"/>
      <c r="AK242" s="26"/>
      <c r="AL242" s="26"/>
      <c r="AM242" s="26"/>
      <c r="AN242" s="26"/>
      <c r="AO242" s="26"/>
      <c r="AP242" s="26"/>
      <c r="AQ242" s="26"/>
      <c r="AR242" s="26"/>
      <c r="AS242" s="26"/>
      <c r="AT242" s="26"/>
      <c r="AU242" s="26"/>
      <c r="AV242" s="26"/>
      <c r="AW242" s="26"/>
      <c r="AX242" s="26"/>
      <c r="AY242" s="26"/>
    </row>
    <row r="243" spans="1:51" ht="15.75" thickBot="1">
      <c r="A243" s="94"/>
      <c r="B243" s="22" t="s">
        <v>351</v>
      </c>
      <c r="C243" s="29">
        <v>4.4999999999999997E-3</v>
      </c>
      <c r="D243" s="29">
        <v>6.1250000000000002E-3</v>
      </c>
      <c r="E243" s="29">
        <v>7.7499999999999999E-3</v>
      </c>
      <c r="F243" s="29">
        <v>9.3749999999999997E-3</v>
      </c>
      <c r="G243" s="29">
        <v>1.0999999999999999E-2</v>
      </c>
      <c r="H243" s="29">
        <v>1.2625000000000001E-2</v>
      </c>
      <c r="I243" s="29">
        <v>1.4250000000000001E-2</v>
      </c>
      <c r="J243" s="29">
        <v>1.5875E-2</v>
      </c>
      <c r="K243" s="29">
        <v>1.7500000000000002E-2</v>
      </c>
      <c r="L243" s="29">
        <v>1.9125E-2</v>
      </c>
      <c r="M243" s="29">
        <v>2.0750000000000001E-2</v>
      </c>
      <c r="N243" s="29">
        <v>2.2374999999999999E-2</v>
      </c>
      <c r="O243" s="29">
        <v>2.4E-2</v>
      </c>
      <c r="P243" s="29">
        <v>2.5624999999999998E-2</v>
      </c>
      <c r="Q243" s="29">
        <v>2.725E-2</v>
      </c>
      <c r="R243" s="29">
        <v>2.8875000000000001E-2</v>
      </c>
      <c r="S243" s="29">
        <v>3.0499999999999999E-2</v>
      </c>
      <c r="T243" s="29">
        <v>3.2125000000000001E-2</v>
      </c>
      <c r="U243" s="29">
        <v>3.3750000000000002E-2</v>
      </c>
      <c r="V243" s="29">
        <v>3.5374999999999997E-2</v>
      </c>
      <c r="W243" s="29">
        <v>3.6999999999999998E-2</v>
      </c>
      <c r="X243" s="29">
        <v>3.8625E-2</v>
      </c>
      <c r="Y243" s="29">
        <v>4.0250000000000001E-2</v>
      </c>
      <c r="Z243" s="29">
        <v>4.1875000000000002E-2</v>
      </c>
      <c r="AA243" s="29">
        <v>4.3499999999999997E-2</v>
      </c>
      <c r="AB243" s="29">
        <v>4.5124999999999998E-2</v>
      </c>
      <c r="AC243" s="29">
        <v>4.675E-2</v>
      </c>
      <c r="AD243" s="29">
        <v>4.8375000000000001E-2</v>
      </c>
      <c r="AE243" s="29">
        <v>0.05</v>
      </c>
      <c r="AF243" s="26"/>
      <c r="AG243" s="26"/>
      <c r="AH243" s="26"/>
      <c r="AI243" s="26"/>
      <c r="AJ243" s="26"/>
      <c r="AK243" s="26"/>
      <c r="AL243" s="26"/>
      <c r="AM243" s="26"/>
      <c r="AN243" s="26"/>
      <c r="AO243" s="26"/>
      <c r="AP243" s="26"/>
      <c r="AQ243" s="26"/>
      <c r="AR243" s="26"/>
      <c r="AS243" s="26"/>
      <c r="AT243" s="26"/>
      <c r="AU243" s="26"/>
      <c r="AV243" s="26"/>
      <c r="AW243" s="26"/>
      <c r="AX243" s="26"/>
      <c r="AY243" s="26"/>
    </row>
    <row r="244" spans="1:51" ht="15.75" thickBot="1">
      <c r="A244" s="94"/>
      <c r="B244" s="22" t="s">
        <v>352</v>
      </c>
      <c r="C244" s="31">
        <v>8.7500000000000002E-4</v>
      </c>
      <c r="D244" s="31">
        <v>8.4374999999999999E-4</v>
      </c>
      <c r="E244" s="31">
        <v>8.1249999999999996E-4</v>
      </c>
      <c r="F244" s="31">
        <v>7.8125000000000004E-4</v>
      </c>
      <c r="G244" s="31">
        <v>7.5000000000000002E-4</v>
      </c>
      <c r="H244" s="31">
        <v>7.1874999999999999E-4</v>
      </c>
      <c r="I244" s="31">
        <v>6.8749999999999996E-4</v>
      </c>
      <c r="J244" s="31">
        <v>6.5625000000000004E-4</v>
      </c>
      <c r="K244" s="31">
        <v>6.2500000000000001E-4</v>
      </c>
      <c r="L244" s="31">
        <v>5.9374999999999999E-4</v>
      </c>
      <c r="M244" s="31">
        <v>5.6249999999999996E-4</v>
      </c>
      <c r="N244" s="31">
        <v>5.3125000000000004E-4</v>
      </c>
      <c r="O244" s="31">
        <v>5.0000000000000001E-4</v>
      </c>
      <c r="P244" s="31">
        <v>4.6874999999999998E-4</v>
      </c>
      <c r="Q244" s="31">
        <v>4.3750000000000001E-4</v>
      </c>
      <c r="R244" s="31">
        <v>4.0624999999999998E-4</v>
      </c>
      <c r="S244" s="31">
        <v>3.7500000000000001E-4</v>
      </c>
      <c r="T244" s="31">
        <v>3.4374999999999998E-4</v>
      </c>
      <c r="U244" s="31">
        <v>3.1250000000000001E-4</v>
      </c>
      <c r="V244" s="31">
        <v>2.8124999999999998E-4</v>
      </c>
      <c r="W244" s="31">
        <v>2.5000000000000001E-4</v>
      </c>
      <c r="X244" s="31">
        <v>2.1875E-4</v>
      </c>
      <c r="Y244" s="31">
        <v>1.875E-4</v>
      </c>
      <c r="Z244" s="31">
        <v>1.5625E-4</v>
      </c>
      <c r="AA244" s="31">
        <v>1.25E-4</v>
      </c>
      <c r="AB244" s="31">
        <v>9.3750000000000002E-5</v>
      </c>
      <c r="AC244" s="31">
        <v>6.2500000000000001E-5</v>
      </c>
      <c r="AD244" s="31">
        <v>3.1250000000000001E-5</v>
      </c>
      <c r="AE244" s="31">
        <v>0</v>
      </c>
      <c r="AF244" s="26"/>
      <c r="AG244" s="26"/>
      <c r="AH244" s="26"/>
      <c r="AI244" s="26"/>
      <c r="AJ244" s="26"/>
      <c r="AK244" s="26"/>
      <c r="AL244" s="26"/>
      <c r="AM244" s="26"/>
      <c r="AN244" s="26"/>
      <c r="AO244" s="26"/>
      <c r="AP244" s="26"/>
      <c r="AQ244" s="26"/>
      <c r="AR244" s="26"/>
      <c r="AS244" s="26"/>
      <c r="AT244" s="26"/>
      <c r="AU244" s="26"/>
      <c r="AV244" s="26"/>
      <c r="AW244" s="26"/>
      <c r="AX244" s="26"/>
      <c r="AY244" s="26"/>
    </row>
    <row r="245" spans="1:51" ht="15.75" thickBot="1">
      <c r="A245" s="94"/>
      <c r="B245" s="22" t="s">
        <v>353</v>
      </c>
      <c r="C245" s="29">
        <v>0.88359370000000004</v>
      </c>
      <c r="D245" s="29">
        <v>0.85449220000000004</v>
      </c>
      <c r="E245" s="29">
        <v>0.82539059999999997</v>
      </c>
      <c r="F245" s="29">
        <v>0.79628909999999997</v>
      </c>
      <c r="G245" s="29">
        <v>0.76718750000000002</v>
      </c>
      <c r="H245" s="29">
        <v>0.73808589999999996</v>
      </c>
      <c r="I245" s="29">
        <v>0.70898439999999996</v>
      </c>
      <c r="J245" s="29">
        <v>0.67988280000000001</v>
      </c>
      <c r="K245" s="29">
        <v>0.65078130000000001</v>
      </c>
      <c r="L245" s="29">
        <v>0.62167969999999995</v>
      </c>
      <c r="M245" s="29">
        <v>0.5925781</v>
      </c>
      <c r="N245" s="29">
        <v>0.56347659999999999</v>
      </c>
      <c r="O245" s="29">
        <v>0.53437500000000004</v>
      </c>
      <c r="P245" s="29">
        <v>0.50527350000000004</v>
      </c>
      <c r="Q245" s="29">
        <v>0.47617189999999998</v>
      </c>
      <c r="R245" s="29">
        <v>0.44707029999999998</v>
      </c>
      <c r="S245" s="29">
        <v>0.41796879999999997</v>
      </c>
      <c r="T245" s="29">
        <v>0.38886720000000002</v>
      </c>
      <c r="U245" s="29">
        <v>0.35976560000000002</v>
      </c>
      <c r="V245" s="29">
        <v>0.33066410000000002</v>
      </c>
      <c r="W245" s="29">
        <v>0.30156250000000001</v>
      </c>
      <c r="X245" s="29">
        <v>0.27246090000000001</v>
      </c>
      <c r="Y245" s="29">
        <v>0.2433594</v>
      </c>
      <c r="Z245" s="29">
        <v>0.2142578</v>
      </c>
      <c r="AA245" s="29">
        <v>0.1851563</v>
      </c>
      <c r="AB245" s="29">
        <v>0.15605469999999999</v>
      </c>
      <c r="AC245" s="29">
        <v>0.12695310000000001</v>
      </c>
      <c r="AD245" s="29">
        <v>9.7851560000000004E-2</v>
      </c>
      <c r="AE245" s="29">
        <v>6.8750000000000006E-2</v>
      </c>
      <c r="AF245" s="26"/>
      <c r="AG245" s="26"/>
      <c r="AH245" s="26"/>
      <c r="AI245" s="26"/>
      <c r="AJ245" s="26"/>
      <c r="AK245" s="26"/>
      <c r="AL245" s="26"/>
      <c r="AM245" s="26"/>
      <c r="AN245" s="26"/>
      <c r="AO245" s="26"/>
      <c r="AP245" s="26"/>
      <c r="AQ245" s="26"/>
      <c r="AR245" s="26"/>
      <c r="AS245" s="26"/>
      <c r="AT245" s="26"/>
      <c r="AU245" s="26"/>
      <c r="AV245" s="26"/>
      <c r="AW245" s="26"/>
      <c r="AX245" s="26"/>
      <c r="AY245" s="26"/>
    </row>
    <row r="246" spans="1:51" ht="15.75" thickBot="1">
      <c r="A246" s="94"/>
      <c r="B246" s="22" t="s">
        <v>354</v>
      </c>
      <c r="C246" s="31">
        <v>5.0874999999999997E-2</v>
      </c>
      <c r="D246" s="31">
        <v>6.3343750000000004E-2</v>
      </c>
      <c r="E246" s="31">
        <v>7.5812500000000005E-2</v>
      </c>
      <c r="F246" s="31">
        <v>8.8281250000000006E-2</v>
      </c>
      <c r="G246" s="31">
        <v>0.10075000000000001</v>
      </c>
      <c r="H246" s="31">
        <v>0.11321870000000001</v>
      </c>
      <c r="I246" s="31">
        <v>0.12568750000000001</v>
      </c>
      <c r="J246" s="31">
        <v>0.13815630000000001</v>
      </c>
      <c r="K246" s="31">
        <v>0.15062500000000001</v>
      </c>
      <c r="L246" s="31">
        <v>0.16309370000000001</v>
      </c>
      <c r="M246" s="31">
        <v>0.17556250000000001</v>
      </c>
      <c r="N246" s="31">
        <v>0.18803130000000001</v>
      </c>
      <c r="O246" s="31">
        <v>0.20050000000000001</v>
      </c>
      <c r="P246" s="31">
        <v>0.21296880000000001</v>
      </c>
      <c r="Q246" s="31">
        <v>0.22543750000000001</v>
      </c>
      <c r="R246" s="31">
        <v>0.23790620000000001</v>
      </c>
      <c r="S246" s="31">
        <v>0.25037500000000001</v>
      </c>
      <c r="T246" s="31">
        <v>0.26284380000000002</v>
      </c>
      <c r="U246" s="31">
        <v>0.2786458</v>
      </c>
      <c r="V246" s="31">
        <v>0.29994789999999999</v>
      </c>
      <c r="W246" s="31">
        <v>0.32124999999999998</v>
      </c>
      <c r="X246" s="31">
        <v>0.34255210000000003</v>
      </c>
      <c r="Y246" s="31">
        <v>0.36385420000000002</v>
      </c>
      <c r="Z246" s="31">
        <v>0.3851562</v>
      </c>
      <c r="AA246" s="31">
        <v>0.40645829999999999</v>
      </c>
      <c r="AB246" s="31">
        <v>0.42776039999999999</v>
      </c>
      <c r="AC246" s="31">
        <v>0.44906249999999998</v>
      </c>
      <c r="AD246" s="31">
        <v>0.47036460000000002</v>
      </c>
      <c r="AE246" s="31">
        <v>0.49166670000000001</v>
      </c>
      <c r="AF246" s="26"/>
      <c r="AG246" s="26"/>
      <c r="AH246" s="26"/>
      <c r="AI246" s="26"/>
      <c r="AJ246" s="26"/>
      <c r="AK246" s="26"/>
      <c r="AL246" s="26"/>
      <c r="AM246" s="26"/>
      <c r="AN246" s="26"/>
      <c r="AO246" s="26"/>
      <c r="AP246" s="26"/>
      <c r="AQ246" s="26"/>
      <c r="AR246" s="26"/>
      <c r="AS246" s="26"/>
      <c r="AT246" s="26"/>
      <c r="AU246" s="26"/>
      <c r="AV246" s="26"/>
      <c r="AW246" s="26"/>
      <c r="AX246" s="26"/>
      <c r="AY246" s="26"/>
    </row>
    <row r="247" spans="1:51" ht="15.75" thickBot="1">
      <c r="A247" s="94"/>
      <c r="B247" s="22" t="s">
        <v>355</v>
      </c>
      <c r="C247" s="29">
        <v>3.8875E-2</v>
      </c>
      <c r="D247" s="29">
        <v>4.9093749999999999E-2</v>
      </c>
      <c r="E247" s="29">
        <v>5.9312499999999997E-2</v>
      </c>
      <c r="F247" s="29">
        <v>6.9531250000000003E-2</v>
      </c>
      <c r="G247" s="29">
        <v>7.9750000000000001E-2</v>
      </c>
      <c r="H247" s="29">
        <v>8.996875E-2</v>
      </c>
      <c r="I247" s="29">
        <v>0.1001875</v>
      </c>
      <c r="J247" s="29">
        <v>0.1104062</v>
      </c>
      <c r="K247" s="29">
        <v>0.120625</v>
      </c>
      <c r="L247" s="29">
        <v>0.13084370000000001</v>
      </c>
      <c r="M247" s="29">
        <v>0.14106250000000001</v>
      </c>
      <c r="N247" s="29">
        <v>0.15128130000000001</v>
      </c>
      <c r="O247" s="29">
        <v>0.1615</v>
      </c>
      <c r="P247" s="29">
        <v>0.1717187</v>
      </c>
      <c r="Q247" s="29">
        <v>0.1819375</v>
      </c>
      <c r="R247" s="29">
        <v>0.1921563</v>
      </c>
      <c r="S247" s="29">
        <v>0.202375</v>
      </c>
      <c r="T247" s="29">
        <v>0.2125937</v>
      </c>
      <c r="U247" s="29">
        <v>0.2161458</v>
      </c>
      <c r="V247" s="29">
        <v>0.20869789999999999</v>
      </c>
      <c r="W247" s="29">
        <v>0.20125000000000001</v>
      </c>
      <c r="X247" s="29">
        <v>0.1938021</v>
      </c>
      <c r="Y247" s="29">
        <v>0.1863542</v>
      </c>
      <c r="Z247" s="29">
        <v>0.17890619999999999</v>
      </c>
      <c r="AA247" s="29">
        <v>0.17145830000000001</v>
      </c>
      <c r="AB247" s="29">
        <v>0.1640104</v>
      </c>
      <c r="AC247" s="29">
        <v>0.15656249999999999</v>
      </c>
      <c r="AD247" s="29">
        <v>0.14911460000000001</v>
      </c>
      <c r="AE247" s="29">
        <v>0.14166670000000001</v>
      </c>
      <c r="AF247" s="26"/>
      <c r="AG247" s="26"/>
      <c r="AH247" s="26"/>
      <c r="AI247" s="26"/>
      <c r="AJ247" s="26"/>
      <c r="AK247" s="26"/>
      <c r="AL247" s="26"/>
      <c r="AM247" s="26"/>
      <c r="AN247" s="26"/>
      <c r="AO247" s="26"/>
      <c r="AP247" s="26"/>
      <c r="AQ247" s="26"/>
      <c r="AR247" s="26"/>
      <c r="AS247" s="26"/>
      <c r="AT247" s="26"/>
      <c r="AU247" s="26"/>
      <c r="AV247" s="26"/>
      <c r="AW247" s="26"/>
      <c r="AX247" s="26"/>
      <c r="AY247" s="26"/>
    </row>
    <row r="248" spans="1:51" ht="15.75" thickBot="1">
      <c r="A248" s="94"/>
      <c r="B248" s="22" t="s">
        <v>356</v>
      </c>
      <c r="C248" s="31">
        <v>2.6656249999999999E-2</v>
      </c>
      <c r="D248" s="31">
        <v>3.3070309999999999E-2</v>
      </c>
      <c r="E248" s="31">
        <v>3.9484369999999998E-2</v>
      </c>
      <c r="F248" s="31">
        <v>4.5898439999999999E-2</v>
      </c>
      <c r="G248" s="31">
        <v>5.2312499999999998E-2</v>
      </c>
      <c r="H248" s="31">
        <v>5.8726559999999997E-2</v>
      </c>
      <c r="I248" s="31">
        <v>6.5140630000000005E-2</v>
      </c>
      <c r="J248" s="31">
        <v>7.1554690000000004E-2</v>
      </c>
      <c r="K248" s="31">
        <v>7.7968750000000003E-2</v>
      </c>
      <c r="L248" s="31">
        <v>8.4382810000000003E-2</v>
      </c>
      <c r="M248" s="31">
        <v>9.0796870000000002E-2</v>
      </c>
      <c r="N248" s="31">
        <v>9.7210939999999996E-2</v>
      </c>
      <c r="O248" s="31">
        <v>0.10362499999999999</v>
      </c>
      <c r="P248" s="31">
        <v>0.1100391</v>
      </c>
      <c r="Q248" s="31">
        <v>0.1164531</v>
      </c>
      <c r="R248" s="31">
        <v>0.1228672</v>
      </c>
      <c r="S248" s="31">
        <v>0.12928129999999999</v>
      </c>
      <c r="T248" s="31">
        <v>0.13569529999999999</v>
      </c>
      <c r="U248" s="31">
        <v>0.14544270000000001</v>
      </c>
      <c r="V248" s="31">
        <v>0.1606901</v>
      </c>
      <c r="W248" s="31">
        <v>0.1759375</v>
      </c>
      <c r="X248" s="31">
        <v>0.19118489999999999</v>
      </c>
      <c r="Y248" s="31">
        <v>0.20643230000000001</v>
      </c>
      <c r="Z248" s="31">
        <v>0.22167970000000001</v>
      </c>
      <c r="AA248" s="31">
        <v>0.2369271</v>
      </c>
      <c r="AB248" s="31">
        <v>0.25217450000000002</v>
      </c>
      <c r="AC248" s="31">
        <v>0.26742189999999999</v>
      </c>
      <c r="AD248" s="31">
        <v>0.28266930000000001</v>
      </c>
      <c r="AE248" s="31">
        <v>0.29791669999999998</v>
      </c>
      <c r="AF248" s="26"/>
      <c r="AG248" s="26"/>
      <c r="AH248" s="26"/>
      <c r="AI248" s="26"/>
      <c r="AJ248" s="26"/>
      <c r="AK248" s="26"/>
      <c r="AL248" s="26"/>
      <c r="AM248" s="26"/>
      <c r="AN248" s="26"/>
      <c r="AO248" s="26"/>
      <c r="AP248" s="26"/>
      <c r="AQ248" s="26"/>
      <c r="AR248" s="26"/>
      <c r="AS248" s="26"/>
      <c r="AT248" s="26"/>
      <c r="AU248" s="26"/>
      <c r="AV248" s="26"/>
      <c r="AW248" s="26"/>
      <c r="AX248" s="26"/>
      <c r="AY248" s="26"/>
    </row>
    <row r="249" spans="1:51" ht="15.75" thickBot="1">
      <c r="A249" s="94"/>
      <c r="B249" s="22" t="s">
        <v>357</v>
      </c>
      <c r="C249" s="29">
        <v>0.88359370000000004</v>
      </c>
      <c r="D249" s="29">
        <v>0.85449220000000004</v>
      </c>
      <c r="E249" s="29">
        <v>0.82539059999999997</v>
      </c>
      <c r="F249" s="29">
        <v>0.79628909999999997</v>
      </c>
      <c r="G249" s="29">
        <v>0.76718750000000002</v>
      </c>
      <c r="H249" s="29">
        <v>0.73808589999999996</v>
      </c>
      <c r="I249" s="29">
        <v>0.70898439999999996</v>
      </c>
      <c r="J249" s="29">
        <v>0.67988280000000001</v>
      </c>
      <c r="K249" s="29">
        <v>0.65078130000000001</v>
      </c>
      <c r="L249" s="29">
        <v>0.62167969999999995</v>
      </c>
      <c r="M249" s="29">
        <v>0.5925781</v>
      </c>
      <c r="N249" s="29">
        <v>0.56347659999999999</v>
      </c>
      <c r="O249" s="29">
        <v>0.53437500000000004</v>
      </c>
      <c r="P249" s="29">
        <v>0.50527350000000004</v>
      </c>
      <c r="Q249" s="29">
        <v>0.47617189999999998</v>
      </c>
      <c r="R249" s="29">
        <v>0.44707029999999998</v>
      </c>
      <c r="S249" s="29">
        <v>0.41796879999999997</v>
      </c>
      <c r="T249" s="29">
        <v>0.38886720000000002</v>
      </c>
      <c r="U249" s="29">
        <v>0.35976560000000002</v>
      </c>
      <c r="V249" s="29">
        <v>0.33066410000000002</v>
      </c>
      <c r="W249" s="29">
        <v>0.30156250000000001</v>
      </c>
      <c r="X249" s="29">
        <v>0.27246090000000001</v>
      </c>
      <c r="Y249" s="29">
        <v>0.2433594</v>
      </c>
      <c r="Z249" s="29">
        <v>0.2142578</v>
      </c>
      <c r="AA249" s="29">
        <v>0.1851563</v>
      </c>
      <c r="AB249" s="29">
        <v>0.15605469999999999</v>
      </c>
      <c r="AC249" s="29">
        <v>0.12695310000000001</v>
      </c>
      <c r="AD249" s="29">
        <v>9.7851560000000004E-2</v>
      </c>
      <c r="AE249" s="29">
        <v>6.8750000000000006E-2</v>
      </c>
      <c r="AF249" s="26"/>
      <c r="AG249" s="26"/>
      <c r="AH249" s="26"/>
      <c r="AI249" s="26"/>
      <c r="AJ249" s="26"/>
      <c r="AK249" s="26"/>
      <c r="AL249" s="26"/>
      <c r="AM249" s="26"/>
      <c r="AN249" s="26"/>
      <c r="AO249" s="26"/>
      <c r="AP249" s="26"/>
      <c r="AQ249" s="26"/>
      <c r="AR249" s="26"/>
      <c r="AS249" s="26"/>
      <c r="AT249" s="26"/>
      <c r="AU249" s="26"/>
      <c r="AV249" s="26"/>
      <c r="AW249" s="26"/>
      <c r="AX249" s="26"/>
      <c r="AY249" s="26"/>
    </row>
    <row r="250" spans="1:51" ht="15.75" thickBot="1">
      <c r="A250" s="94"/>
      <c r="B250" s="22" t="s">
        <v>358</v>
      </c>
      <c r="C250" s="31">
        <v>5.0874999999999997E-2</v>
      </c>
      <c r="D250" s="31">
        <v>6.3343750000000004E-2</v>
      </c>
      <c r="E250" s="31">
        <v>7.5812500000000005E-2</v>
      </c>
      <c r="F250" s="31">
        <v>8.8281250000000006E-2</v>
      </c>
      <c r="G250" s="31">
        <v>0.10075000000000001</v>
      </c>
      <c r="H250" s="31">
        <v>0.11321870000000001</v>
      </c>
      <c r="I250" s="31">
        <v>0.12568750000000001</v>
      </c>
      <c r="J250" s="31">
        <v>0.13815630000000001</v>
      </c>
      <c r="K250" s="31">
        <v>0.15062500000000001</v>
      </c>
      <c r="L250" s="31">
        <v>0.16309370000000001</v>
      </c>
      <c r="M250" s="31">
        <v>0.17556250000000001</v>
      </c>
      <c r="N250" s="31">
        <v>0.18803130000000001</v>
      </c>
      <c r="O250" s="31">
        <v>0.20050000000000001</v>
      </c>
      <c r="P250" s="31">
        <v>0.21296880000000001</v>
      </c>
      <c r="Q250" s="31">
        <v>0.22543750000000001</v>
      </c>
      <c r="R250" s="31">
        <v>0.23790620000000001</v>
      </c>
      <c r="S250" s="31">
        <v>0.25037500000000001</v>
      </c>
      <c r="T250" s="31">
        <v>0.26284380000000002</v>
      </c>
      <c r="U250" s="31">
        <v>0.2786458</v>
      </c>
      <c r="V250" s="31">
        <v>0.29994789999999999</v>
      </c>
      <c r="W250" s="31">
        <v>0.32124999999999998</v>
      </c>
      <c r="X250" s="31">
        <v>0.34255210000000003</v>
      </c>
      <c r="Y250" s="31">
        <v>0.36385420000000002</v>
      </c>
      <c r="Z250" s="31">
        <v>0.3851562</v>
      </c>
      <c r="AA250" s="31">
        <v>0.40645829999999999</v>
      </c>
      <c r="AB250" s="31">
        <v>0.42776039999999999</v>
      </c>
      <c r="AC250" s="31">
        <v>0.44906249999999998</v>
      </c>
      <c r="AD250" s="31">
        <v>0.47036460000000002</v>
      </c>
      <c r="AE250" s="31">
        <v>0.49166670000000001</v>
      </c>
      <c r="AF250" s="26"/>
      <c r="AG250" s="26"/>
      <c r="AH250" s="26"/>
      <c r="AI250" s="26"/>
      <c r="AJ250" s="26"/>
      <c r="AK250" s="26"/>
      <c r="AL250" s="26"/>
      <c r="AM250" s="26"/>
      <c r="AN250" s="26"/>
      <c r="AO250" s="26"/>
      <c r="AP250" s="26"/>
      <c r="AQ250" s="26"/>
      <c r="AR250" s="26"/>
      <c r="AS250" s="26"/>
      <c r="AT250" s="26"/>
      <c r="AU250" s="26"/>
      <c r="AV250" s="26"/>
      <c r="AW250" s="26"/>
      <c r="AX250" s="26"/>
      <c r="AY250" s="26"/>
    </row>
    <row r="251" spans="1:51" ht="15.75" thickBot="1">
      <c r="A251" s="94"/>
      <c r="B251" s="22" t="s">
        <v>359</v>
      </c>
      <c r="C251" s="29">
        <v>3.8875E-2</v>
      </c>
      <c r="D251" s="29">
        <v>4.9093749999999999E-2</v>
      </c>
      <c r="E251" s="29">
        <v>5.9312499999999997E-2</v>
      </c>
      <c r="F251" s="29">
        <v>6.9531250000000003E-2</v>
      </c>
      <c r="G251" s="29">
        <v>7.9750000000000001E-2</v>
      </c>
      <c r="H251" s="29">
        <v>8.996875E-2</v>
      </c>
      <c r="I251" s="29">
        <v>0.1001875</v>
      </c>
      <c r="J251" s="29">
        <v>0.1104062</v>
      </c>
      <c r="K251" s="29">
        <v>0.120625</v>
      </c>
      <c r="L251" s="29">
        <v>0.13084370000000001</v>
      </c>
      <c r="M251" s="29">
        <v>0.14106250000000001</v>
      </c>
      <c r="N251" s="29">
        <v>0.15128130000000001</v>
      </c>
      <c r="O251" s="29">
        <v>0.1615</v>
      </c>
      <c r="P251" s="29">
        <v>0.1717187</v>
      </c>
      <c r="Q251" s="29">
        <v>0.1819375</v>
      </c>
      <c r="R251" s="29">
        <v>0.1921563</v>
      </c>
      <c r="S251" s="29">
        <v>0.202375</v>
      </c>
      <c r="T251" s="29">
        <v>0.2125937</v>
      </c>
      <c r="U251" s="29">
        <v>0.2161458</v>
      </c>
      <c r="V251" s="29">
        <v>0.20869789999999999</v>
      </c>
      <c r="W251" s="29">
        <v>0.20125000000000001</v>
      </c>
      <c r="X251" s="29">
        <v>0.1938021</v>
      </c>
      <c r="Y251" s="29">
        <v>0.1863542</v>
      </c>
      <c r="Z251" s="29">
        <v>0.17890619999999999</v>
      </c>
      <c r="AA251" s="29">
        <v>0.17145830000000001</v>
      </c>
      <c r="AB251" s="29">
        <v>0.1640104</v>
      </c>
      <c r="AC251" s="29">
        <v>0.15656249999999999</v>
      </c>
      <c r="AD251" s="29">
        <v>0.14911460000000001</v>
      </c>
      <c r="AE251" s="29">
        <v>0.14166670000000001</v>
      </c>
      <c r="AF251" s="26"/>
      <c r="AG251" s="26"/>
      <c r="AH251" s="26"/>
      <c r="AI251" s="26"/>
      <c r="AJ251" s="26"/>
      <c r="AK251" s="26"/>
      <c r="AL251" s="26"/>
      <c r="AM251" s="26"/>
      <c r="AN251" s="26"/>
      <c r="AO251" s="26"/>
      <c r="AP251" s="26"/>
      <c r="AQ251" s="26"/>
      <c r="AR251" s="26"/>
      <c r="AS251" s="26"/>
      <c r="AT251" s="26"/>
      <c r="AU251" s="26"/>
      <c r="AV251" s="26"/>
      <c r="AW251" s="26"/>
      <c r="AX251" s="26"/>
      <c r="AY251" s="26"/>
    </row>
    <row r="252" spans="1:51" ht="15.75" thickBot="1">
      <c r="A252" s="94"/>
      <c r="B252" s="22" t="s">
        <v>360</v>
      </c>
      <c r="C252" s="31">
        <v>2.6656249999999999E-2</v>
      </c>
      <c r="D252" s="31">
        <v>3.3070309999999999E-2</v>
      </c>
      <c r="E252" s="31">
        <v>3.9484369999999998E-2</v>
      </c>
      <c r="F252" s="31">
        <v>4.5898439999999999E-2</v>
      </c>
      <c r="G252" s="31">
        <v>5.2312499999999998E-2</v>
      </c>
      <c r="H252" s="31">
        <v>5.8726559999999997E-2</v>
      </c>
      <c r="I252" s="31">
        <v>6.5140630000000005E-2</v>
      </c>
      <c r="J252" s="31">
        <v>7.1554690000000004E-2</v>
      </c>
      <c r="K252" s="31">
        <v>7.7968750000000003E-2</v>
      </c>
      <c r="L252" s="31">
        <v>8.4382810000000003E-2</v>
      </c>
      <c r="M252" s="31">
        <v>9.0796870000000002E-2</v>
      </c>
      <c r="N252" s="31">
        <v>9.7210939999999996E-2</v>
      </c>
      <c r="O252" s="31">
        <v>0.10362499999999999</v>
      </c>
      <c r="P252" s="31">
        <v>0.1100391</v>
      </c>
      <c r="Q252" s="31">
        <v>0.1164531</v>
      </c>
      <c r="R252" s="31">
        <v>0.1228672</v>
      </c>
      <c r="S252" s="31">
        <v>0.12928129999999999</v>
      </c>
      <c r="T252" s="31">
        <v>0.13569529999999999</v>
      </c>
      <c r="U252" s="31">
        <v>0.14544270000000001</v>
      </c>
      <c r="V252" s="31">
        <v>0.1606901</v>
      </c>
      <c r="W252" s="31">
        <v>0.1759375</v>
      </c>
      <c r="X252" s="31">
        <v>0.19118489999999999</v>
      </c>
      <c r="Y252" s="31">
        <v>0.20643230000000001</v>
      </c>
      <c r="Z252" s="31">
        <v>0.22167970000000001</v>
      </c>
      <c r="AA252" s="31">
        <v>0.2369271</v>
      </c>
      <c r="AB252" s="31">
        <v>0.25217450000000002</v>
      </c>
      <c r="AC252" s="31">
        <v>0.26742189999999999</v>
      </c>
      <c r="AD252" s="31">
        <v>0.28266930000000001</v>
      </c>
      <c r="AE252" s="31">
        <v>0.29791669999999998</v>
      </c>
      <c r="AF252" s="26"/>
      <c r="AG252" s="26"/>
      <c r="AH252" s="26"/>
      <c r="AI252" s="26"/>
      <c r="AJ252" s="26"/>
      <c r="AK252" s="26"/>
      <c r="AL252" s="26"/>
      <c r="AM252" s="26"/>
      <c r="AN252" s="26"/>
      <c r="AO252" s="26"/>
      <c r="AP252" s="26"/>
      <c r="AQ252" s="26"/>
      <c r="AR252" s="26"/>
      <c r="AS252" s="26"/>
      <c r="AT252" s="26"/>
      <c r="AU252" s="26"/>
      <c r="AV252" s="26"/>
      <c r="AW252" s="26"/>
      <c r="AX252" s="26"/>
      <c r="AY252" s="26"/>
    </row>
    <row r="253" spans="1:51" ht="15.75" thickBot="1">
      <c r="A253" s="94"/>
      <c r="B253" s="22" t="s">
        <v>361</v>
      </c>
      <c r="C253" s="29">
        <v>0.88359370000000004</v>
      </c>
      <c r="D253" s="29">
        <v>0.85449220000000004</v>
      </c>
      <c r="E253" s="29">
        <v>0.82539059999999997</v>
      </c>
      <c r="F253" s="29">
        <v>0.79628909999999997</v>
      </c>
      <c r="G253" s="29">
        <v>0.76718750000000002</v>
      </c>
      <c r="H253" s="29">
        <v>0.73808589999999996</v>
      </c>
      <c r="I253" s="29">
        <v>0.70898439999999996</v>
      </c>
      <c r="J253" s="29">
        <v>0.67988280000000001</v>
      </c>
      <c r="K253" s="29">
        <v>0.65078130000000001</v>
      </c>
      <c r="L253" s="29">
        <v>0.62167969999999995</v>
      </c>
      <c r="M253" s="29">
        <v>0.5925781</v>
      </c>
      <c r="N253" s="29">
        <v>0.56347659999999999</v>
      </c>
      <c r="O253" s="29">
        <v>0.53437500000000004</v>
      </c>
      <c r="P253" s="29">
        <v>0.50527350000000004</v>
      </c>
      <c r="Q253" s="29">
        <v>0.47617189999999998</v>
      </c>
      <c r="R253" s="29">
        <v>0.44707029999999998</v>
      </c>
      <c r="S253" s="29">
        <v>0.41796879999999997</v>
      </c>
      <c r="T253" s="29">
        <v>0.38886720000000002</v>
      </c>
      <c r="U253" s="29">
        <v>0.35976560000000002</v>
      </c>
      <c r="V253" s="29">
        <v>0.33066410000000002</v>
      </c>
      <c r="W253" s="29">
        <v>0.30156250000000001</v>
      </c>
      <c r="X253" s="29">
        <v>0.27246090000000001</v>
      </c>
      <c r="Y253" s="29">
        <v>0.2433594</v>
      </c>
      <c r="Z253" s="29">
        <v>0.2142578</v>
      </c>
      <c r="AA253" s="29">
        <v>0.1851563</v>
      </c>
      <c r="AB253" s="29">
        <v>0.15605469999999999</v>
      </c>
      <c r="AC253" s="29">
        <v>0.12695310000000001</v>
      </c>
      <c r="AD253" s="29">
        <v>9.7851560000000004E-2</v>
      </c>
      <c r="AE253" s="29">
        <v>6.8750000000000006E-2</v>
      </c>
      <c r="AF253" s="26"/>
      <c r="AG253" s="26"/>
      <c r="AH253" s="26"/>
      <c r="AI253" s="26"/>
      <c r="AJ253" s="26"/>
      <c r="AK253" s="26"/>
      <c r="AL253" s="26"/>
      <c r="AM253" s="26"/>
      <c r="AN253" s="26"/>
      <c r="AO253" s="26"/>
      <c r="AP253" s="26"/>
      <c r="AQ253" s="26"/>
      <c r="AR253" s="26"/>
      <c r="AS253" s="26"/>
      <c r="AT253" s="26"/>
      <c r="AU253" s="26"/>
      <c r="AV253" s="26"/>
      <c r="AW253" s="26"/>
      <c r="AX253" s="26"/>
      <c r="AY253" s="26"/>
    </row>
    <row r="254" spans="1:51" ht="15.75" thickBot="1">
      <c r="A254" s="94"/>
      <c r="B254" s="22" t="s">
        <v>362</v>
      </c>
      <c r="C254" s="31">
        <v>5.0874999999999997E-2</v>
      </c>
      <c r="D254" s="31">
        <v>6.3343750000000004E-2</v>
      </c>
      <c r="E254" s="31">
        <v>7.5812500000000005E-2</v>
      </c>
      <c r="F254" s="31">
        <v>8.8281250000000006E-2</v>
      </c>
      <c r="G254" s="31">
        <v>0.10075000000000001</v>
      </c>
      <c r="H254" s="31">
        <v>0.11321870000000001</v>
      </c>
      <c r="I254" s="31">
        <v>0.12568750000000001</v>
      </c>
      <c r="J254" s="31">
        <v>0.13815630000000001</v>
      </c>
      <c r="K254" s="31">
        <v>0.15062500000000001</v>
      </c>
      <c r="L254" s="31">
        <v>0.16309370000000001</v>
      </c>
      <c r="M254" s="31">
        <v>0.17556250000000001</v>
      </c>
      <c r="N254" s="31">
        <v>0.18803130000000001</v>
      </c>
      <c r="O254" s="31">
        <v>0.20050000000000001</v>
      </c>
      <c r="P254" s="31">
        <v>0.21296880000000001</v>
      </c>
      <c r="Q254" s="31">
        <v>0.22543750000000001</v>
      </c>
      <c r="R254" s="31">
        <v>0.23790620000000001</v>
      </c>
      <c r="S254" s="31">
        <v>0.25037500000000001</v>
      </c>
      <c r="T254" s="31">
        <v>0.26284380000000002</v>
      </c>
      <c r="U254" s="31">
        <v>0.2786458</v>
      </c>
      <c r="V254" s="31">
        <v>0.29994789999999999</v>
      </c>
      <c r="W254" s="31">
        <v>0.32124999999999998</v>
      </c>
      <c r="X254" s="31">
        <v>0.34255210000000003</v>
      </c>
      <c r="Y254" s="31">
        <v>0.36385420000000002</v>
      </c>
      <c r="Z254" s="31">
        <v>0.3851562</v>
      </c>
      <c r="AA254" s="31">
        <v>0.40645829999999999</v>
      </c>
      <c r="AB254" s="31">
        <v>0.42776039999999999</v>
      </c>
      <c r="AC254" s="31">
        <v>0.44906249999999998</v>
      </c>
      <c r="AD254" s="31">
        <v>0.47036460000000002</v>
      </c>
      <c r="AE254" s="31">
        <v>0.49166670000000001</v>
      </c>
      <c r="AF254" s="26"/>
      <c r="AG254" s="26"/>
      <c r="AH254" s="26"/>
      <c r="AI254" s="26"/>
      <c r="AJ254" s="26"/>
      <c r="AK254" s="26"/>
      <c r="AL254" s="26"/>
      <c r="AM254" s="26"/>
      <c r="AN254" s="26"/>
      <c r="AO254" s="26"/>
      <c r="AP254" s="26"/>
      <c r="AQ254" s="26"/>
      <c r="AR254" s="26"/>
      <c r="AS254" s="26"/>
      <c r="AT254" s="26"/>
      <c r="AU254" s="26"/>
      <c r="AV254" s="26"/>
      <c r="AW254" s="26"/>
      <c r="AX254" s="26"/>
      <c r="AY254" s="26"/>
    </row>
    <row r="255" spans="1:51" ht="15.75" thickBot="1">
      <c r="A255" s="94"/>
      <c r="B255" s="22" t="s">
        <v>363</v>
      </c>
      <c r="C255" s="29">
        <v>3.8875E-2</v>
      </c>
      <c r="D255" s="29">
        <v>4.9093749999999999E-2</v>
      </c>
      <c r="E255" s="29">
        <v>5.9312499999999997E-2</v>
      </c>
      <c r="F255" s="29">
        <v>6.9531250000000003E-2</v>
      </c>
      <c r="G255" s="29">
        <v>7.9750000000000001E-2</v>
      </c>
      <c r="H255" s="29">
        <v>8.996875E-2</v>
      </c>
      <c r="I255" s="29">
        <v>0.1001875</v>
      </c>
      <c r="J255" s="29">
        <v>0.1104062</v>
      </c>
      <c r="K255" s="29">
        <v>0.120625</v>
      </c>
      <c r="L255" s="29">
        <v>0.13084370000000001</v>
      </c>
      <c r="M255" s="29">
        <v>0.14106250000000001</v>
      </c>
      <c r="N255" s="29">
        <v>0.15128130000000001</v>
      </c>
      <c r="O255" s="29">
        <v>0.1615</v>
      </c>
      <c r="P255" s="29">
        <v>0.1717187</v>
      </c>
      <c r="Q255" s="29">
        <v>0.1819375</v>
      </c>
      <c r="R255" s="29">
        <v>0.1921563</v>
      </c>
      <c r="S255" s="29">
        <v>0.202375</v>
      </c>
      <c r="T255" s="29">
        <v>0.2125937</v>
      </c>
      <c r="U255" s="29">
        <v>0.2161458</v>
      </c>
      <c r="V255" s="29">
        <v>0.20869789999999999</v>
      </c>
      <c r="W255" s="29">
        <v>0.20125000000000001</v>
      </c>
      <c r="X255" s="29">
        <v>0.1938021</v>
      </c>
      <c r="Y255" s="29">
        <v>0.1863542</v>
      </c>
      <c r="Z255" s="29">
        <v>0.17890619999999999</v>
      </c>
      <c r="AA255" s="29">
        <v>0.17145830000000001</v>
      </c>
      <c r="AB255" s="29">
        <v>0.1640104</v>
      </c>
      <c r="AC255" s="29">
        <v>0.15656249999999999</v>
      </c>
      <c r="AD255" s="29">
        <v>0.14911460000000001</v>
      </c>
      <c r="AE255" s="29">
        <v>0.14166670000000001</v>
      </c>
      <c r="AF255" s="26"/>
      <c r="AG255" s="26"/>
      <c r="AH255" s="26"/>
      <c r="AI255" s="26"/>
      <c r="AJ255" s="26"/>
      <c r="AK255" s="26"/>
      <c r="AL255" s="26"/>
      <c r="AM255" s="26"/>
      <c r="AN255" s="26"/>
      <c r="AO255" s="26"/>
      <c r="AP255" s="26"/>
      <c r="AQ255" s="26"/>
      <c r="AR255" s="26"/>
      <c r="AS255" s="26"/>
      <c r="AT255" s="26"/>
      <c r="AU255" s="26"/>
      <c r="AV255" s="26"/>
      <c r="AW255" s="26"/>
      <c r="AX255" s="26"/>
      <c r="AY255" s="26"/>
    </row>
    <row r="256" spans="1:51" ht="15.75" thickBot="1">
      <c r="A256" s="94"/>
      <c r="B256" s="22" t="s">
        <v>364</v>
      </c>
      <c r="C256" s="31">
        <v>2.6656249999999999E-2</v>
      </c>
      <c r="D256" s="31">
        <v>3.3070309999999999E-2</v>
      </c>
      <c r="E256" s="31">
        <v>3.9484369999999998E-2</v>
      </c>
      <c r="F256" s="31">
        <v>4.5898439999999999E-2</v>
      </c>
      <c r="G256" s="31">
        <v>5.2312499999999998E-2</v>
      </c>
      <c r="H256" s="31">
        <v>5.8726559999999997E-2</v>
      </c>
      <c r="I256" s="31">
        <v>6.5140630000000005E-2</v>
      </c>
      <c r="J256" s="31">
        <v>7.1554690000000004E-2</v>
      </c>
      <c r="K256" s="31">
        <v>7.7968750000000003E-2</v>
      </c>
      <c r="L256" s="31">
        <v>8.4382810000000003E-2</v>
      </c>
      <c r="M256" s="31">
        <v>9.0796870000000002E-2</v>
      </c>
      <c r="N256" s="31">
        <v>9.7210939999999996E-2</v>
      </c>
      <c r="O256" s="31">
        <v>0.10362499999999999</v>
      </c>
      <c r="P256" s="31">
        <v>0.1100391</v>
      </c>
      <c r="Q256" s="31">
        <v>0.1164531</v>
      </c>
      <c r="R256" s="31">
        <v>0.1228672</v>
      </c>
      <c r="S256" s="31">
        <v>0.12928129999999999</v>
      </c>
      <c r="T256" s="31">
        <v>0.13569529999999999</v>
      </c>
      <c r="U256" s="31">
        <v>0.14544270000000001</v>
      </c>
      <c r="V256" s="31">
        <v>0.1606901</v>
      </c>
      <c r="W256" s="31">
        <v>0.1759375</v>
      </c>
      <c r="X256" s="31">
        <v>0.19118489999999999</v>
      </c>
      <c r="Y256" s="31">
        <v>0.20643230000000001</v>
      </c>
      <c r="Z256" s="31">
        <v>0.22167970000000001</v>
      </c>
      <c r="AA256" s="31">
        <v>0.2369271</v>
      </c>
      <c r="AB256" s="31">
        <v>0.25217450000000002</v>
      </c>
      <c r="AC256" s="31">
        <v>0.26742189999999999</v>
      </c>
      <c r="AD256" s="31">
        <v>0.28266930000000001</v>
      </c>
      <c r="AE256" s="31">
        <v>0.29791669999999998</v>
      </c>
      <c r="AF256" s="26"/>
      <c r="AG256" s="26"/>
      <c r="AH256" s="26"/>
      <c r="AI256" s="26"/>
      <c r="AJ256" s="26"/>
      <c r="AK256" s="26"/>
      <c r="AL256" s="26"/>
      <c r="AM256" s="26"/>
      <c r="AN256" s="26"/>
      <c r="AO256" s="26"/>
      <c r="AP256" s="26"/>
      <c r="AQ256" s="26"/>
      <c r="AR256" s="26"/>
      <c r="AS256" s="26"/>
      <c r="AT256" s="26"/>
      <c r="AU256" s="26"/>
      <c r="AV256" s="26"/>
      <c r="AW256" s="26"/>
      <c r="AX256" s="26"/>
      <c r="AY256" s="26"/>
    </row>
    <row r="257" spans="1:51">
      <c r="A257" s="94"/>
      <c r="B257" s="26"/>
      <c r="C257" s="97"/>
      <c r="D257" s="97"/>
      <c r="E257" s="97"/>
      <c r="F257" s="97"/>
      <c r="G257" s="97"/>
      <c r="H257" s="97"/>
      <c r="I257" s="97"/>
      <c r="J257" s="97"/>
      <c r="K257" s="97"/>
      <c r="L257" s="97"/>
      <c r="M257" s="97"/>
      <c r="N257" s="97"/>
      <c r="O257" s="97"/>
      <c r="P257" s="97"/>
      <c r="Q257" s="97"/>
      <c r="R257" s="97"/>
      <c r="S257" s="97"/>
      <c r="T257" s="97"/>
      <c r="U257" s="97"/>
      <c r="V257" s="97"/>
      <c r="W257" s="97"/>
      <c r="X257" s="97"/>
      <c r="Y257" s="97"/>
      <c r="Z257" s="97"/>
      <c r="AA257" s="97"/>
      <c r="AB257" s="97"/>
      <c r="AC257" s="97"/>
      <c r="AD257" s="97"/>
      <c r="AE257" s="97"/>
      <c r="AF257" s="26"/>
      <c r="AG257" s="26"/>
      <c r="AH257" s="26"/>
      <c r="AI257" s="26"/>
      <c r="AJ257" s="26"/>
      <c r="AK257" s="26"/>
      <c r="AL257" s="26"/>
      <c r="AM257" s="26"/>
      <c r="AN257" s="26"/>
      <c r="AO257" s="26"/>
      <c r="AP257" s="26"/>
      <c r="AQ257" s="26"/>
      <c r="AR257" s="26"/>
      <c r="AS257" s="26"/>
      <c r="AT257" s="26"/>
      <c r="AU257" s="26"/>
      <c r="AV257" s="26"/>
      <c r="AW257" s="26"/>
      <c r="AX257" s="26"/>
      <c r="AY257" s="26"/>
    </row>
    <row r="258" spans="1:51" ht="15.75" thickBot="1">
      <c r="A258" s="94"/>
      <c r="B258" s="59" t="s">
        <v>65</v>
      </c>
      <c r="C258" s="26"/>
      <c r="D258" s="26"/>
      <c r="E258" s="26"/>
      <c r="F258" s="26"/>
      <c r="G258" s="26"/>
      <c r="H258" s="26"/>
      <c r="I258" s="26"/>
      <c r="J258" s="26"/>
      <c r="K258" s="26"/>
      <c r="L258" s="26"/>
      <c r="M258" s="26"/>
      <c r="N258" s="26"/>
      <c r="O258" s="26"/>
      <c r="P258" s="26"/>
      <c r="Q258" s="26"/>
      <c r="R258" s="26"/>
      <c r="S258" s="26"/>
      <c r="T258" s="26"/>
      <c r="U258" s="26"/>
      <c r="V258" s="26"/>
      <c r="W258" s="26"/>
      <c r="X258" s="26"/>
      <c r="Y258" s="26"/>
      <c r="Z258" s="26"/>
      <c r="AA258" s="26"/>
      <c r="AB258" s="26"/>
      <c r="AC258" s="26"/>
      <c r="AD258" s="26"/>
      <c r="AE258" s="26"/>
      <c r="AF258" s="26"/>
      <c r="AG258" s="26"/>
      <c r="AH258" s="26"/>
      <c r="AI258" s="26"/>
      <c r="AJ258" s="26"/>
      <c r="AK258" s="26"/>
      <c r="AL258" s="26"/>
      <c r="AM258" s="26"/>
      <c r="AN258" s="26"/>
      <c r="AO258" s="26"/>
      <c r="AP258" s="26"/>
      <c r="AQ258" s="26"/>
      <c r="AR258" s="26"/>
      <c r="AS258" s="26"/>
      <c r="AT258" s="26"/>
      <c r="AU258" s="26"/>
      <c r="AV258" s="26"/>
      <c r="AW258" s="26"/>
      <c r="AX258" s="26"/>
      <c r="AY258" s="26"/>
    </row>
    <row r="259" spans="1:51" ht="15.75" thickBot="1">
      <c r="A259" s="94"/>
      <c r="B259" s="3"/>
      <c r="C259" s="363" t="s">
        <v>221</v>
      </c>
      <c r="D259" s="363" t="s">
        <v>222</v>
      </c>
      <c r="E259" s="363" t="s">
        <v>223</v>
      </c>
      <c r="F259" s="363" t="s">
        <v>224</v>
      </c>
      <c r="G259" s="363" t="s">
        <v>225</v>
      </c>
      <c r="H259" s="363" t="s">
        <v>226</v>
      </c>
      <c r="I259" s="363" t="s">
        <v>227</v>
      </c>
      <c r="J259" s="363" t="s">
        <v>228</v>
      </c>
      <c r="K259" s="363" t="s">
        <v>229</v>
      </c>
      <c r="L259" s="363" t="s">
        <v>262</v>
      </c>
      <c r="M259" s="363" t="s">
        <v>263</v>
      </c>
      <c r="N259" s="363" t="s">
        <v>264</v>
      </c>
      <c r="O259" s="363" t="s">
        <v>265</v>
      </c>
      <c r="P259" s="363" t="s">
        <v>266</v>
      </c>
      <c r="Q259" s="363" t="s">
        <v>267</v>
      </c>
      <c r="R259" s="363" t="s">
        <v>268</v>
      </c>
      <c r="S259" s="363" t="s">
        <v>269</v>
      </c>
      <c r="T259" s="363" t="s">
        <v>270</v>
      </c>
      <c r="U259" s="363" t="s">
        <v>271</v>
      </c>
      <c r="V259" s="363" t="s">
        <v>272</v>
      </c>
      <c r="W259" s="363" t="s">
        <v>273</v>
      </c>
      <c r="X259" s="363" t="s">
        <v>274</v>
      </c>
      <c r="Y259" s="363" t="s">
        <v>275</v>
      </c>
      <c r="Z259" s="363" t="s">
        <v>276</v>
      </c>
      <c r="AA259" s="363" t="s">
        <v>277</v>
      </c>
      <c r="AB259" s="363" t="s">
        <v>278</v>
      </c>
      <c r="AC259" s="363" t="s">
        <v>279</v>
      </c>
      <c r="AD259" s="363" t="s">
        <v>280</v>
      </c>
      <c r="AE259" s="363" t="s">
        <v>281</v>
      </c>
      <c r="AF259" s="26"/>
      <c r="AG259" s="26"/>
      <c r="AH259" s="26"/>
      <c r="AI259" s="26"/>
      <c r="AJ259" s="26"/>
      <c r="AK259" s="26"/>
      <c r="AL259" s="26"/>
      <c r="AM259" s="26"/>
      <c r="AN259" s="26"/>
      <c r="AO259" s="26"/>
      <c r="AP259" s="26"/>
      <c r="AQ259" s="26"/>
      <c r="AR259" s="26"/>
      <c r="AS259" s="26"/>
      <c r="AT259" s="26"/>
      <c r="AU259" s="26"/>
      <c r="AV259" s="26"/>
      <c r="AW259" s="26"/>
      <c r="AX259" s="26"/>
      <c r="AY259" s="26"/>
    </row>
    <row r="260" spans="1:51" ht="15.75" thickBot="1">
      <c r="A260" s="94"/>
      <c r="B260" s="22" t="s">
        <v>329</v>
      </c>
      <c r="C260" s="29">
        <v>0.89875000000000005</v>
      </c>
      <c r="D260" s="29">
        <v>0.87343749999999998</v>
      </c>
      <c r="E260" s="29">
        <v>0.84812500000000002</v>
      </c>
      <c r="F260" s="29">
        <v>0.82281249999999995</v>
      </c>
      <c r="G260" s="29">
        <v>0.79749999999999999</v>
      </c>
      <c r="H260" s="29">
        <v>0.77218750000000003</v>
      </c>
      <c r="I260" s="29">
        <v>0.74687499999999996</v>
      </c>
      <c r="J260" s="29">
        <v>0.7215625</v>
      </c>
      <c r="K260" s="29">
        <v>0.69625000000000004</v>
      </c>
      <c r="L260" s="29">
        <v>0.67093749999999996</v>
      </c>
      <c r="M260" s="29">
        <v>0.645625</v>
      </c>
      <c r="N260" s="29">
        <v>0.62031250000000004</v>
      </c>
      <c r="O260" s="29">
        <v>0.59499999999999997</v>
      </c>
      <c r="P260" s="29">
        <v>0.56968750000000001</v>
      </c>
      <c r="Q260" s="29">
        <v>0.54437500000000005</v>
      </c>
      <c r="R260" s="29">
        <v>0.51906249999999998</v>
      </c>
      <c r="S260" s="29">
        <v>0.49375000000000002</v>
      </c>
      <c r="T260" s="29">
        <v>0.46843750000000001</v>
      </c>
      <c r="U260" s="29">
        <v>0.44312499999999999</v>
      </c>
      <c r="V260" s="29">
        <v>0.41781249999999998</v>
      </c>
      <c r="W260" s="29">
        <v>0.39250000000000002</v>
      </c>
      <c r="X260" s="29">
        <v>0.3671875</v>
      </c>
      <c r="Y260" s="29">
        <v>0.34187499999999998</v>
      </c>
      <c r="Z260" s="29">
        <v>0.31656250000000002</v>
      </c>
      <c r="AA260" s="29">
        <v>0.29125000000000001</v>
      </c>
      <c r="AB260" s="29">
        <v>0.26593749999999999</v>
      </c>
      <c r="AC260" s="29">
        <v>0.24062500000000001</v>
      </c>
      <c r="AD260" s="29">
        <v>0.21531249999999999</v>
      </c>
      <c r="AE260" s="29">
        <v>0.19</v>
      </c>
      <c r="AF260" s="26"/>
      <c r="AG260" s="26"/>
      <c r="AH260" s="26"/>
      <c r="AI260" s="26"/>
      <c r="AJ260" s="26"/>
      <c r="AK260" s="26"/>
      <c r="AL260" s="26"/>
      <c r="AM260" s="26"/>
      <c r="AN260" s="26"/>
      <c r="AO260" s="26"/>
      <c r="AP260" s="26"/>
      <c r="AQ260" s="26"/>
      <c r="AR260" s="26"/>
      <c r="AS260" s="26"/>
      <c r="AT260" s="26"/>
      <c r="AU260" s="26"/>
      <c r="AV260" s="26"/>
      <c r="AW260" s="26"/>
      <c r="AX260" s="26"/>
      <c r="AY260" s="26"/>
    </row>
    <row r="261" spans="1:51" ht="15.75" thickBot="1">
      <c r="A261" s="94"/>
      <c r="B261" s="22" t="s">
        <v>330</v>
      </c>
      <c r="C261" s="31">
        <v>9.5875000000000002E-2</v>
      </c>
      <c r="D261" s="31">
        <v>0.1195937</v>
      </c>
      <c r="E261" s="31">
        <v>0.14331250000000001</v>
      </c>
      <c r="F261" s="31">
        <v>0.16703119999999999</v>
      </c>
      <c r="G261" s="31">
        <v>0.19075</v>
      </c>
      <c r="H261" s="31">
        <v>0.21446870000000001</v>
      </c>
      <c r="I261" s="31">
        <v>0.2381875</v>
      </c>
      <c r="J261" s="31">
        <v>0.26190619999999998</v>
      </c>
      <c r="K261" s="31">
        <v>0.28562500000000002</v>
      </c>
      <c r="L261" s="31">
        <v>0.3093438</v>
      </c>
      <c r="M261" s="31">
        <v>0.33306249999999998</v>
      </c>
      <c r="N261" s="31">
        <v>0.35678120000000002</v>
      </c>
      <c r="O261" s="31">
        <v>0.3805</v>
      </c>
      <c r="P261" s="31">
        <v>0.40421879999999999</v>
      </c>
      <c r="Q261" s="31">
        <v>0.42793750000000003</v>
      </c>
      <c r="R261" s="31">
        <v>0.45165630000000001</v>
      </c>
      <c r="S261" s="31">
        <v>0.47537499999999999</v>
      </c>
      <c r="T261" s="31">
        <v>0.49909369999999997</v>
      </c>
      <c r="U261" s="31">
        <v>0.52281250000000001</v>
      </c>
      <c r="V261" s="31">
        <v>0.54653130000000005</v>
      </c>
      <c r="W261" s="31">
        <v>0.57025000000000003</v>
      </c>
      <c r="X261" s="31">
        <v>0.59396870000000002</v>
      </c>
      <c r="Y261" s="31">
        <v>0.61768749999999994</v>
      </c>
      <c r="Z261" s="31">
        <v>0.64140620000000004</v>
      </c>
      <c r="AA261" s="31">
        <v>0.66512499999999997</v>
      </c>
      <c r="AB261" s="31">
        <v>0.68884369999999995</v>
      </c>
      <c r="AC261" s="31">
        <v>0.71256249999999999</v>
      </c>
      <c r="AD261" s="31">
        <v>0.73628130000000003</v>
      </c>
      <c r="AE261" s="31">
        <v>0.76</v>
      </c>
      <c r="AF261" s="26"/>
      <c r="AG261" s="26"/>
      <c r="AH261" s="26"/>
      <c r="AI261" s="26"/>
      <c r="AJ261" s="26"/>
      <c r="AK261" s="26"/>
      <c r="AL261" s="26"/>
      <c r="AM261" s="26"/>
      <c r="AN261" s="26"/>
      <c r="AO261" s="26"/>
      <c r="AP261" s="26"/>
      <c r="AQ261" s="26"/>
      <c r="AR261" s="26"/>
      <c r="AS261" s="26"/>
      <c r="AT261" s="26"/>
      <c r="AU261" s="26"/>
      <c r="AV261" s="26"/>
      <c r="AW261" s="26"/>
      <c r="AX261" s="26"/>
      <c r="AY261" s="26"/>
    </row>
    <row r="262" spans="1:51" ht="15.75" thickBot="1">
      <c r="A262" s="94"/>
      <c r="B262" s="22" t="s">
        <v>331</v>
      </c>
      <c r="C262" s="29">
        <v>4.4999999999999997E-3</v>
      </c>
      <c r="D262" s="29">
        <v>6.1250000000000002E-3</v>
      </c>
      <c r="E262" s="29">
        <v>7.7499999999999999E-3</v>
      </c>
      <c r="F262" s="29">
        <v>9.3749999999999997E-3</v>
      </c>
      <c r="G262" s="29">
        <v>1.0999999999999999E-2</v>
      </c>
      <c r="H262" s="29">
        <v>1.2625000000000001E-2</v>
      </c>
      <c r="I262" s="29">
        <v>1.4250000000000001E-2</v>
      </c>
      <c r="J262" s="29">
        <v>1.5875E-2</v>
      </c>
      <c r="K262" s="29">
        <v>1.7500000000000002E-2</v>
      </c>
      <c r="L262" s="29">
        <v>1.9125E-2</v>
      </c>
      <c r="M262" s="29">
        <v>2.0750000000000001E-2</v>
      </c>
      <c r="N262" s="29">
        <v>2.2374999999999999E-2</v>
      </c>
      <c r="O262" s="29">
        <v>2.4E-2</v>
      </c>
      <c r="P262" s="29">
        <v>2.5624999999999998E-2</v>
      </c>
      <c r="Q262" s="29">
        <v>2.725E-2</v>
      </c>
      <c r="R262" s="29">
        <v>2.8875000000000001E-2</v>
      </c>
      <c r="S262" s="29">
        <v>3.0499999999999999E-2</v>
      </c>
      <c r="T262" s="29">
        <v>3.2125000000000001E-2</v>
      </c>
      <c r="U262" s="29">
        <v>3.3750000000000002E-2</v>
      </c>
      <c r="V262" s="29">
        <v>3.5374999999999997E-2</v>
      </c>
      <c r="W262" s="29">
        <v>3.6999999999999998E-2</v>
      </c>
      <c r="X262" s="29">
        <v>3.8625E-2</v>
      </c>
      <c r="Y262" s="29">
        <v>4.0250000000000001E-2</v>
      </c>
      <c r="Z262" s="29">
        <v>4.1875000000000002E-2</v>
      </c>
      <c r="AA262" s="29">
        <v>4.3499999999999997E-2</v>
      </c>
      <c r="AB262" s="29">
        <v>4.5124999999999998E-2</v>
      </c>
      <c r="AC262" s="29">
        <v>4.675E-2</v>
      </c>
      <c r="AD262" s="29">
        <v>4.8375000000000001E-2</v>
      </c>
      <c r="AE262" s="29">
        <v>0.05</v>
      </c>
      <c r="AF262" s="26"/>
      <c r="AG262" s="26"/>
      <c r="AH262" s="26"/>
      <c r="AI262" s="26"/>
      <c r="AJ262" s="26"/>
      <c r="AK262" s="26"/>
      <c r="AL262" s="26"/>
      <c r="AM262" s="26"/>
      <c r="AN262" s="26"/>
      <c r="AO262" s="26"/>
      <c r="AP262" s="26"/>
      <c r="AQ262" s="26"/>
      <c r="AR262" s="26"/>
      <c r="AS262" s="26"/>
      <c r="AT262" s="26"/>
      <c r="AU262" s="26"/>
      <c r="AV262" s="26"/>
      <c r="AW262" s="26"/>
      <c r="AX262" s="26"/>
      <c r="AY262" s="26"/>
    </row>
    <row r="263" spans="1:51" ht="15.75" thickBot="1">
      <c r="A263" s="94"/>
      <c r="B263" s="22" t="s">
        <v>332</v>
      </c>
      <c r="C263" s="31">
        <v>8.7500000000000002E-4</v>
      </c>
      <c r="D263" s="31">
        <v>8.4374999999999999E-4</v>
      </c>
      <c r="E263" s="31">
        <v>8.1249999999999996E-4</v>
      </c>
      <c r="F263" s="31">
        <v>7.8125000000000004E-4</v>
      </c>
      <c r="G263" s="31">
        <v>7.5000000000000002E-4</v>
      </c>
      <c r="H263" s="31">
        <v>7.1874999999999999E-4</v>
      </c>
      <c r="I263" s="31">
        <v>6.8749999999999996E-4</v>
      </c>
      <c r="J263" s="31">
        <v>6.5625000000000004E-4</v>
      </c>
      <c r="K263" s="31">
        <v>6.2500000000000001E-4</v>
      </c>
      <c r="L263" s="31">
        <v>5.9374999999999999E-4</v>
      </c>
      <c r="M263" s="31">
        <v>5.6249999999999996E-4</v>
      </c>
      <c r="N263" s="31">
        <v>5.3125000000000004E-4</v>
      </c>
      <c r="O263" s="31">
        <v>5.0000000000000001E-4</v>
      </c>
      <c r="P263" s="31">
        <v>4.6874999999999998E-4</v>
      </c>
      <c r="Q263" s="31">
        <v>4.3750000000000001E-4</v>
      </c>
      <c r="R263" s="31">
        <v>4.0624999999999998E-4</v>
      </c>
      <c r="S263" s="31">
        <v>3.7500000000000001E-4</v>
      </c>
      <c r="T263" s="31">
        <v>3.4374999999999998E-4</v>
      </c>
      <c r="U263" s="31">
        <v>3.1250000000000001E-4</v>
      </c>
      <c r="V263" s="31">
        <v>2.8124999999999998E-4</v>
      </c>
      <c r="W263" s="31">
        <v>2.5000000000000001E-4</v>
      </c>
      <c r="X263" s="31">
        <v>2.1875E-4</v>
      </c>
      <c r="Y263" s="31">
        <v>1.875E-4</v>
      </c>
      <c r="Z263" s="31">
        <v>1.5625E-4</v>
      </c>
      <c r="AA263" s="31">
        <v>1.25E-4</v>
      </c>
      <c r="AB263" s="31">
        <v>9.3750000000000002E-5</v>
      </c>
      <c r="AC263" s="31">
        <v>6.2500000000000001E-5</v>
      </c>
      <c r="AD263" s="31">
        <v>3.1250000000000001E-5</v>
      </c>
      <c r="AE263" s="31">
        <v>0</v>
      </c>
      <c r="AF263" s="26"/>
      <c r="AG263" s="26"/>
      <c r="AH263" s="26"/>
      <c r="AI263" s="26"/>
      <c r="AJ263" s="26"/>
      <c r="AK263" s="26"/>
      <c r="AL263" s="26"/>
      <c r="AM263" s="26"/>
      <c r="AN263" s="26"/>
      <c r="AO263" s="26"/>
      <c r="AP263" s="26"/>
      <c r="AQ263" s="26"/>
      <c r="AR263" s="26"/>
      <c r="AS263" s="26"/>
      <c r="AT263" s="26"/>
      <c r="AU263" s="26"/>
      <c r="AV263" s="26"/>
      <c r="AW263" s="26"/>
      <c r="AX263" s="26"/>
      <c r="AY263" s="26"/>
    </row>
    <row r="264" spans="1:51" ht="15.75" thickBot="1">
      <c r="A264" s="94"/>
      <c r="B264" s="22" t="s">
        <v>333</v>
      </c>
      <c r="C264" s="29">
        <v>0.89875000000000005</v>
      </c>
      <c r="D264" s="29">
        <v>0.87343749999999998</v>
      </c>
      <c r="E264" s="29">
        <v>0.84812500000000002</v>
      </c>
      <c r="F264" s="29">
        <v>0.82281249999999995</v>
      </c>
      <c r="G264" s="29">
        <v>0.79749999999999999</v>
      </c>
      <c r="H264" s="29">
        <v>0.77218750000000003</v>
      </c>
      <c r="I264" s="29">
        <v>0.74687499999999996</v>
      </c>
      <c r="J264" s="29">
        <v>0.7215625</v>
      </c>
      <c r="K264" s="29">
        <v>0.69625000000000004</v>
      </c>
      <c r="L264" s="29">
        <v>0.67093749999999996</v>
      </c>
      <c r="M264" s="29">
        <v>0.645625</v>
      </c>
      <c r="N264" s="29">
        <v>0.62031250000000004</v>
      </c>
      <c r="O264" s="29">
        <v>0.59499999999999997</v>
      </c>
      <c r="P264" s="29">
        <v>0.56968750000000001</v>
      </c>
      <c r="Q264" s="29">
        <v>0.54437500000000005</v>
      </c>
      <c r="R264" s="29">
        <v>0.51906249999999998</v>
      </c>
      <c r="S264" s="29">
        <v>0.49375000000000002</v>
      </c>
      <c r="T264" s="29">
        <v>0.46843750000000001</v>
      </c>
      <c r="U264" s="29">
        <v>0.44312499999999999</v>
      </c>
      <c r="V264" s="29">
        <v>0.41781249999999998</v>
      </c>
      <c r="W264" s="29">
        <v>0.39250000000000002</v>
      </c>
      <c r="X264" s="29">
        <v>0.3671875</v>
      </c>
      <c r="Y264" s="29">
        <v>0.34187499999999998</v>
      </c>
      <c r="Z264" s="29">
        <v>0.31656250000000002</v>
      </c>
      <c r="AA264" s="29">
        <v>0.29125000000000001</v>
      </c>
      <c r="AB264" s="29">
        <v>0.26593749999999999</v>
      </c>
      <c r="AC264" s="29">
        <v>0.24062500000000001</v>
      </c>
      <c r="AD264" s="29">
        <v>0.21531249999999999</v>
      </c>
      <c r="AE264" s="29">
        <v>0.19</v>
      </c>
      <c r="AF264" s="26"/>
      <c r="AG264" s="26"/>
      <c r="AH264" s="26"/>
      <c r="AI264" s="26"/>
      <c r="AJ264" s="26"/>
      <c r="AK264" s="26"/>
      <c r="AL264" s="26"/>
      <c r="AM264" s="26"/>
      <c r="AN264" s="26"/>
      <c r="AO264" s="26"/>
      <c r="AP264" s="26"/>
      <c r="AQ264" s="26"/>
      <c r="AR264" s="26"/>
      <c r="AS264" s="26"/>
      <c r="AT264" s="26"/>
      <c r="AU264" s="26"/>
      <c r="AV264" s="26"/>
      <c r="AW264" s="26"/>
      <c r="AX264" s="26"/>
      <c r="AY264" s="26"/>
    </row>
    <row r="265" spans="1:51" ht="15.75" thickBot="1">
      <c r="A265" s="94"/>
      <c r="B265" s="22" t="s">
        <v>334</v>
      </c>
      <c r="C265" s="31">
        <v>9.5875000000000002E-2</v>
      </c>
      <c r="D265" s="31">
        <v>0.1195937</v>
      </c>
      <c r="E265" s="31">
        <v>0.14331250000000001</v>
      </c>
      <c r="F265" s="31">
        <v>0.16703119999999999</v>
      </c>
      <c r="G265" s="31">
        <v>0.19075</v>
      </c>
      <c r="H265" s="31">
        <v>0.21446870000000001</v>
      </c>
      <c r="I265" s="31">
        <v>0.2381875</v>
      </c>
      <c r="J265" s="31">
        <v>0.26190619999999998</v>
      </c>
      <c r="K265" s="31">
        <v>0.28562500000000002</v>
      </c>
      <c r="L265" s="31">
        <v>0.3093438</v>
      </c>
      <c r="M265" s="31">
        <v>0.33306249999999998</v>
      </c>
      <c r="N265" s="31">
        <v>0.35678120000000002</v>
      </c>
      <c r="O265" s="31">
        <v>0.3805</v>
      </c>
      <c r="P265" s="31">
        <v>0.40421879999999999</v>
      </c>
      <c r="Q265" s="31">
        <v>0.42793750000000003</v>
      </c>
      <c r="R265" s="31">
        <v>0.45165630000000001</v>
      </c>
      <c r="S265" s="31">
        <v>0.47537499999999999</v>
      </c>
      <c r="T265" s="31">
        <v>0.49909369999999997</v>
      </c>
      <c r="U265" s="31">
        <v>0.52281250000000001</v>
      </c>
      <c r="V265" s="31">
        <v>0.54653130000000005</v>
      </c>
      <c r="W265" s="31">
        <v>0.57025000000000003</v>
      </c>
      <c r="X265" s="31">
        <v>0.59396870000000002</v>
      </c>
      <c r="Y265" s="31">
        <v>0.61768749999999994</v>
      </c>
      <c r="Z265" s="31">
        <v>0.64140620000000004</v>
      </c>
      <c r="AA265" s="31">
        <v>0.66512499999999997</v>
      </c>
      <c r="AB265" s="31">
        <v>0.68884369999999995</v>
      </c>
      <c r="AC265" s="31">
        <v>0.71256249999999999</v>
      </c>
      <c r="AD265" s="31">
        <v>0.73628130000000003</v>
      </c>
      <c r="AE265" s="31">
        <v>0.76</v>
      </c>
      <c r="AF265" s="26"/>
      <c r="AG265" s="26"/>
      <c r="AH265" s="26"/>
      <c r="AI265" s="26"/>
      <c r="AJ265" s="26"/>
      <c r="AK265" s="26"/>
      <c r="AL265" s="26"/>
      <c r="AM265" s="26"/>
      <c r="AN265" s="26"/>
      <c r="AO265" s="26"/>
      <c r="AP265" s="26"/>
      <c r="AQ265" s="26"/>
      <c r="AR265" s="26"/>
      <c r="AS265" s="26"/>
      <c r="AT265" s="26"/>
      <c r="AU265" s="26"/>
      <c r="AV265" s="26"/>
      <c r="AW265" s="26"/>
      <c r="AX265" s="26"/>
      <c r="AY265" s="26"/>
    </row>
    <row r="266" spans="1:51" ht="15.75" thickBot="1">
      <c r="A266" s="94"/>
      <c r="B266" s="22" t="s">
        <v>335</v>
      </c>
      <c r="C266" s="29">
        <v>4.4999999999999997E-3</v>
      </c>
      <c r="D266" s="29">
        <v>6.1250000000000002E-3</v>
      </c>
      <c r="E266" s="29">
        <v>7.7499999999999999E-3</v>
      </c>
      <c r="F266" s="29">
        <v>9.3749999999999997E-3</v>
      </c>
      <c r="G266" s="29">
        <v>1.0999999999999999E-2</v>
      </c>
      <c r="H266" s="29">
        <v>1.2625000000000001E-2</v>
      </c>
      <c r="I266" s="29">
        <v>1.4250000000000001E-2</v>
      </c>
      <c r="J266" s="29">
        <v>1.5875E-2</v>
      </c>
      <c r="K266" s="29">
        <v>1.7500000000000002E-2</v>
      </c>
      <c r="L266" s="29">
        <v>1.9125E-2</v>
      </c>
      <c r="M266" s="29">
        <v>2.0750000000000001E-2</v>
      </c>
      <c r="N266" s="29">
        <v>2.2374999999999999E-2</v>
      </c>
      <c r="O266" s="29">
        <v>2.4E-2</v>
      </c>
      <c r="P266" s="29">
        <v>2.5624999999999998E-2</v>
      </c>
      <c r="Q266" s="29">
        <v>2.725E-2</v>
      </c>
      <c r="R266" s="29">
        <v>2.8875000000000001E-2</v>
      </c>
      <c r="S266" s="29">
        <v>3.0499999999999999E-2</v>
      </c>
      <c r="T266" s="29">
        <v>3.2125000000000001E-2</v>
      </c>
      <c r="U266" s="29">
        <v>3.3750000000000002E-2</v>
      </c>
      <c r="V266" s="29">
        <v>3.5374999999999997E-2</v>
      </c>
      <c r="W266" s="29">
        <v>3.6999999999999998E-2</v>
      </c>
      <c r="X266" s="29">
        <v>3.8625E-2</v>
      </c>
      <c r="Y266" s="29">
        <v>4.0250000000000001E-2</v>
      </c>
      <c r="Z266" s="29">
        <v>4.1875000000000002E-2</v>
      </c>
      <c r="AA266" s="29">
        <v>4.3499999999999997E-2</v>
      </c>
      <c r="AB266" s="29">
        <v>4.5124999999999998E-2</v>
      </c>
      <c r="AC266" s="29">
        <v>4.675E-2</v>
      </c>
      <c r="AD266" s="29">
        <v>4.8375000000000001E-2</v>
      </c>
      <c r="AE266" s="29">
        <v>0.05</v>
      </c>
      <c r="AF266" s="26"/>
      <c r="AG266" s="26"/>
      <c r="AH266" s="26"/>
      <c r="AI266" s="26"/>
      <c r="AJ266" s="26"/>
      <c r="AK266" s="26"/>
      <c r="AL266" s="26"/>
      <c r="AM266" s="26"/>
      <c r="AN266" s="26"/>
      <c r="AO266" s="26"/>
      <c r="AP266" s="26"/>
      <c r="AQ266" s="26"/>
      <c r="AR266" s="26"/>
      <c r="AS266" s="26"/>
      <c r="AT266" s="26"/>
      <c r="AU266" s="26"/>
      <c r="AV266" s="26"/>
      <c r="AW266" s="26"/>
      <c r="AX266" s="26"/>
      <c r="AY266" s="26"/>
    </row>
    <row r="267" spans="1:51" ht="15.75" thickBot="1">
      <c r="A267" s="94"/>
      <c r="B267" s="22" t="s">
        <v>336</v>
      </c>
      <c r="C267" s="31">
        <v>8.7500000000000002E-4</v>
      </c>
      <c r="D267" s="31">
        <v>8.4374999999999999E-4</v>
      </c>
      <c r="E267" s="31">
        <v>8.1249999999999996E-4</v>
      </c>
      <c r="F267" s="31">
        <v>7.8125000000000004E-4</v>
      </c>
      <c r="G267" s="31">
        <v>7.5000000000000002E-4</v>
      </c>
      <c r="H267" s="31">
        <v>7.1874999999999999E-4</v>
      </c>
      <c r="I267" s="31">
        <v>6.8749999999999996E-4</v>
      </c>
      <c r="J267" s="31">
        <v>6.5625000000000004E-4</v>
      </c>
      <c r="K267" s="31">
        <v>6.2500000000000001E-4</v>
      </c>
      <c r="L267" s="31">
        <v>5.9374999999999999E-4</v>
      </c>
      <c r="M267" s="31">
        <v>5.6249999999999996E-4</v>
      </c>
      <c r="N267" s="31">
        <v>5.3125000000000004E-4</v>
      </c>
      <c r="O267" s="31">
        <v>5.0000000000000001E-4</v>
      </c>
      <c r="P267" s="31">
        <v>4.6874999999999998E-4</v>
      </c>
      <c r="Q267" s="31">
        <v>4.3750000000000001E-4</v>
      </c>
      <c r="R267" s="31">
        <v>4.0624999999999998E-4</v>
      </c>
      <c r="S267" s="31">
        <v>3.7500000000000001E-4</v>
      </c>
      <c r="T267" s="31">
        <v>3.4374999999999998E-4</v>
      </c>
      <c r="U267" s="31">
        <v>3.1250000000000001E-4</v>
      </c>
      <c r="V267" s="31">
        <v>2.8124999999999998E-4</v>
      </c>
      <c r="W267" s="31">
        <v>2.5000000000000001E-4</v>
      </c>
      <c r="X267" s="31">
        <v>2.1875E-4</v>
      </c>
      <c r="Y267" s="31">
        <v>1.875E-4</v>
      </c>
      <c r="Z267" s="31">
        <v>1.5625E-4</v>
      </c>
      <c r="AA267" s="31">
        <v>1.25E-4</v>
      </c>
      <c r="AB267" s="31">
        <v>9.3750000000000002E-5</v>
      </c>
      <c r="AC267" s="31">
        <v>6.2500000000000001E-5</v>
      </c>
      <c r="AD267" s="31">
        <v>3.1250000000000001E-5</v>
      </c>
      <c r="AE267" s="31">
        <v>0</v>
      </c>
      <c r="AF267" s="26"/>
      <c r="AG267" s="26"/>
      <c r="AH267" s="26"/>
      <c r="AI267" s="26"/>
      <c r="AJ267" s="26"/>
      <c r="AK267" s="26"/>
      <c r="AL267" s="26"/>
      <c r="AM267" s="26"/>
      <c r="AN267" s="26"/>
      <c r="AO267" s="26"/>
      <c r="AP267" s="26"/>
      <c r="AQ267" s="26"/>
      <c r="AR267" s="26"/>
      <c r="AS267" s="26"/>
      <c r="AT267" s="26"/>
      <c r="AU267" s="26"/>
      <c r="AV267" s="26"/>
      <c r="AW267" s="26"/>
      <c r="AX267" s="26"/>
      <c r="AY267" s="26"/>
    </row>
    <row r="268" spans="1:51" ht="15.75" thickBot="1">
      <c r="A268" s="94"/>
      <c r="B268" s="22" t="s">
        <v>337</v>
      </c>
      <c r="C268" s="29">
        <v>0.89812499999999995</v>
      </c>
      <c r="D268" s="29">
        <v>0.87265619999999999</v>
      </c>
      <c r="E268" s="29">
        <v>0.84718749999999998</v>
      </c>
      <c r="F268" s="29">
        <v>0.82171879999999997</v>
      </c>
      <c r="G268" s="29">
        <v>0.79625000000000001</v>
      </c>
      <c r="H268" s="29">
        <v>0.7707813</v>
      </c>
      <c r="I268" s="29">
        <v>0.74531250000000004</v>
      </c>
      <c r="J268" s="29">
        <v>0.71984369999999998</v>
      </c>
      <c r="K268" s="29">
        <v>0.69437499999999996</v>
      </c>
      <c r="L268" s="29">
        <v>0.66890629999999995</v>
      </c>
      <c r="M268" s="29">
        <v>0.6434375</v>
      </c>
      <c r="N268" s="29">
        <v>0.61796870000000004</v>
      </c>
      <c r="O268" s="29">
        <v>0.59250000000000003</v>
      </c>
      <c r="P268" s="29">
        <v>0.56703130000000002</v>
      </c>
      <c r="Q268" s="29">
        <v>0.54156249999999995</v>
      </c>
      <c r="R268" s="29">
        <v>0.51609369999999999</v>
      </c>
      <c r="S268" s="29">
        <v>0.49062499999999998</v>
      </c>
      <c r="T268" s="29">
        <v>0.46515630000000002</v>
      </c>
      <c r="U268" s="29">
        <v>0.43968750000000001</v>
      </c>
      <c r="V268" s="29">
        <v>0.4142188</v>
      </c>
      <c r="W268" s="29">
        <v>0.38874999999999998</v>
      </c>
      <c r="X268" s="29">
        <v>0.36328129999999997</v>
      </c>
      <c r="Y268" s="29">
        <v>0.33781250000000002</v>
      </c>
      <c r="Z268" s="29">
        <v>0.3123437</v>
      </c>
      <c r="AA268" s="29">
        <v>0.28687499999999999</v>
      </c>
      <c r="AB268" s="29">
        <v>0.26140619999999998</v>
      </c>
      <c r="AC268" s="29">
        <v>0.23593749999999999</v>
      </c>
      <c r="AD268" s="29">
        <v>0.21046880000000001</v>
      </c>
      <c r="AE268" s="29">
        <v>0.185</v>
      </c>
      <c r="AF268" s="26"/>
      <c r="AG268" s="26"/>
      <c r="AH268" s="26"/>
      <c r="AI268" s="26"/>
      <c r="AJ268" s="26"/>
      <c r="AK268" s="26"/>
      <c r="AL268" s="26"/>
      <c r="AM268" s="26"/>
      <c r="AN268" s="26"/>
      <c r="AO268" s="26"/>
      <c r="AP268" s="26"/>
      <c r="AQ268" s="26"/>
      <c r="AR268" s="26"/>
      <c r="AS268" s="26"/>
      <c r="AT268" s="26"/>
      <c r="AU268" s="26"/>
      <c r="AV268" s="26"/>
      <c r="AW268" s="26"/>
      <c r="AX268" s="26"/>
      <c r="AY268" s="26"/>
    </row>
    <row r="269" spans="1:51" ht="15.75" thickBot="1">
      <c r="A269" s="94"/>
      <c r="B269" s="22" t="s">
        <v>338</v>
      </c>
      <c r="C269" s="31">
        <v>9.3375E-2</v>
      </c>
      <c r="D269" s="31">
        <v>0.11646869999999999</v>
      </c>
      <c r="E269" s="31">
        <v>0.13956250000000001</v>
      </c>
      <c r="F269" s="31">
        <v>0.1626562</v>
      </c>
      <c r="G269" s="31">
        <v>0.18575</v>
      </c>
      <c r="H269" s="31">
        <v>0.2088438</v>
      </c>
      <c r="I269" s="31">
        <v>0.23193749999999999</v>
      </c>
      <c r="J269" s="31">
        <v>0.25503130000000002</v>
      </c>
      <c r="K269" s="31">
        <v>0.27812500000000001</v>
      </c>
      <c r="L269" s="31">
        <v>0.30121870000000001</v>
      </c>
      <c r="M269" s="31">
        <v>0.3243125</v>
      </c>
      <c r="N269" s="31">
        <v>0.3474062</v>
      </c>
      <c r="O269" s="31">
        <v>0.3705</v>
      </c>
      <c r="P269" s="31">
        <v>0.39359379999999999</v>
      </c>
      <c r="Q269" s="31">
        <v>0.41668749999999999</v>
      </c>
      <c r="R269" s="31">
        <v>0.43978119999999998</v>
      </c>
      <c r="S269" s="31">
        <v>0.46287499999999998</v>
      </c>
      <c r="T269" s="31">
        <v>0.48596869999999998</v>
      </c>
      <c r="U269" s="31">
        <v>0.50906249999999997</v>
      </c>
      <c r="V269" s="31">
        <v>0.53215619999999997</v>
      </c>
      <c r="W269" s="31">
        <v>0.55525000000000002</v>
      </c>
      <c r="X269" s="31">
        <v>0.57834370000000002</v>
      </c>
      <c r="Y269" s="31">
        <v>0.60143749999999996</v>
      </c>
      <c r="Z269" s="31">
        <v>0.62453130000000001</v>
      </c>
      <c r="AA269" s="31">
        <v>0.64762500000000001</v>
      </c>
      <c r="AB269" s="31">
        <v>0.6707187</v>
      </c>
      <c r="AC269" s="31">
        <v>0.69381250000000005</v>
      </c>
      <c r="AD269" s="31">
        <v>0.71690620000000005</v>
      </c>
      <c r="AE269" s="31">
        <v>0.74</v>
      </c>
      <c r="AF269" s="26"/>
      <c r="AG269" s="26"/>
      <c r="AH269" s="26"/>
      <c r="AI269" s="26"/>
      <c r="AJ269" s="26"/>
      <c r="AK269" s="26"/>
      <c r="AL269" s="26"/>
      <c r="AM269" s="26"/>
      <c r="AN269" s="26"/>
      <c r="AO269" s="26"/>
      <c r="AP269" s="26"/>
      <c r="AQ269" s="26"/>
      <c r="AR269" s="26"/>
      <c r="AS269" s="26"/>
      <c r="AT269" s="26"/>
      <c r="AU269" s="26"/>
      <c r="AV269" s="26"/>
      <c r="AW269" s="26"/>
      <c r="AX269" s="26"/>
      <c r="AY269" s="26"/>
    </row>
    <row r="270" spans="1:51" ht="15.75" thickBot="1">
      <c r="A270" s="94"/>
      <c r="B270" s="22" t="s">
        <v>339</v>
      </c>
      <c r="C270" s="29">
        <v>7.6249999999999998E-3</v>
      </c>
      <c r="D270" s="29">
        <v>1.003125E-2</v>
      </c>
      <c r="E270" s="29">
        <v>1.2437500000000001E-2</v>
      </c>
      <c r="F270" s="29">
        <v>1.4843749999999999E-2</v>
      </c>
      <c r="G270" s="29">
        <v>1.7250000000000001E-2</v>
      </c>
      <c r="H270" s="29">
        <v>1.965625E-2</v>
      </c>
      <c r="I270" s="29">
        <v>2.2062499999999999E-2</v>
      </c>
      <c r="J270" s="29">
        <v>2.4468750000000001E-2</v>
      </c>
      <c r="K270" s="29">
        <v>2.6875E-2</v>
      </c>
      <c r="L270" s="29">
        <v>2.9281250000000002E-2</v>
      </c>
      <c r="M270" s="29">
        <v>3.16875E-2</v>
      </c>
      <c r="N270" s="29">
        <v>3.4093749999999999E-2</v>
      </c>
      <c r="O270" s="29">
        <v>3.6499999999999998E-2</v>
      </c>
      <c r="P270" s="29">
        <v>3.8906250000000003E-2</v>
      </c>
      <c r="Q270" s="29">
        <v>4.1312500000000002E-2</v>
      </c>
      <c r="R270" s="29">
        <v>4.3718750000000001E-2</v>
      </c>
      <c r="S270" s="29">
        <v>4.6124999999999999E-2</v>
      </c>
      <c r="T270" s="29">
        <v>4.8531249999999998E-2</v>
      </c>
      <c r="U270" s="29">
        <v>5.0937499999999997E-2</v>
      </c>
      <c r="V270" s="29">
        <v>5.3343750000000002E-2</v>
      </c>
      <c r="W270" s="29">
        <v>5.5750000000000001E-2</v>
      </c>
      <c r="X270" s="29">
        <v>5.815625E-2</v>
      </c>
      <c r="Y270" s="29">
        <v>6.0562499999999998E-2</v>
      </c>
      <c r="Z270" s="29">
        <v>6.2968750000000004E-2</v>
      </c>
      <c r="AA270" s="29">
        <v>6.5375000000000003E-2</v>
      </c>
      <c r="AB270" s="29">
        <v>6.7781250000000001E-2</v>
      </c>
      <c r="AC270" s="29">
        <v>7.01875E-2</v>
      </c>
      <c r="AD270" s="29">
        <v>7.2593749999999999E-2</v>
      </c>
      <c r="AE270" s="29">
        <v>7.4999999999999997E-2</v>
      </c>
      <c r="AF270" s="26"/>
      <c r="AG270" s="26"/>
      <c r="AH270" s="26"/>
      <c r="AI270" s="26"/>
      <c r="AJ270" s="26"/>
      <c r="AK270" s="26"/>
      <c r="AL270" s="26"/>
      <c r="AM270" s="26"/>
      <c r="AN270" s="26"/>
      <c r="AO270" s="26"/>
      <c r="AP270" s="26"/>
      <c r="AQ270" s="26"/>
      <c r="AR270" s="26"/>
      <c r="AS270" s="26"/>
      <c r="AT270" s="26"/>
      <c r="AU270" s="26"/>
      <c r="AV270" s="26"/>
      <c r="AW270" s="26"/>
      <c r="AX270" s="26"/>
      <c r="AY270" s="26"/>
    </row>
    <row r="271" spans="1:51" ht="15.75" thickBot="1">
      <c r="A271" s="94"/>
      <c r="B271" s="22" t="s">
        <v>340</v>
      </c>
      <c r="C271" s="31">
        <v>8.7500000000000002E-4</v>
      </c>
      <c r="D271" s="31">
        <v>8.4374999999999999E-4</v>
      </c>
      <c r="E271" s="31">
        <v>8.1249999999999996E-4</v>
      </c>
      <c r="F271" s="31">
        <v>7.8125000000000004E-4</v>
      </c>
      <c r="G271" s="31">
        <v>7.5000000000000002E-4</v>
      </c>
      <c r="H271" s="31">
        <v>7.1874999999999999E-4</v>
      </c>
      <c r="I271" s="31">
        <v>6.8749999999999996E-4</v>
      </c>
      <c r="J271" s="31">
        <v>6.5625000000000004E-4</v>
      </c>
      <c r="K271" s="31">
        <v>6.2500000000000001E-4</v>
      </c>
      <c r="L271" s="31">
        <v>5.9374999999999999E-4</v>
      </c>
      <c r="M271" s="31">
        <v>5.6249999999999996E-4</v>
      </c>
      <c r="N271" s="31">
        <v>5.3125000000000004E-4</v>
      </c>
      <c r="O271" s="31">
        <v>5.0000000000000001E-4</v>
      </c>
      <c r="P271" s="31">
        <v>4.6874999999999998E-4</v>
      </c>
      <c r="Q271" s="31">
        <v>4.3750000000000001E-4</v>
      </c>
      <c r="R271" s="31">
        <v>4.0624999999999998E-4</v>
      </c>
      <c r="S271" s="31">
        <v>3.7500000000000001E-4</v>
      </c>
      <c r="T271" s="31">
        <v>3.4374999999999998E-4</v>
      </c>
      <c r="U271" s="31">
        <v>3.1250000000000001E-4</v>
      </c>
      <c r="V271" s="31">
        <v>2.8124999999999998E-4</v>
      </c>
      <c r="W271" s="31">
        <v>2.5000000000000001E-4</v>
      </c>
      <c r="X271" s="31">
        <v>2.1875E-4</v>
      </c>
      <c r="Y271" s="31">
        <v>1.875E-4</v>
      </c>
      <c r="Z271" s="31">
        <v>1.5625E-4</v>
      </c>
      <c r="AA271" s="31">
        <v>1.25E-4</v>
      </c>
      <c r="AB271" s="31">
        <v>9.3750000000000002E-5</v>
      </c>
      <c r="AC271" s="31">
        <v>6.2500000000000001E-5</v>
      </c>
      <c r="AD271" s="31">
        <v>3.1250000000000001E-5</v>
      </c>
      <c r="AE271" s="31">
        <v>0</v>
      </c>
      <c r="AF271" s="26"/>
      <c r="AG271" s="26"/>
      <c r="AH271" s="26"/>
      <c r="AI271" s="26"/>
      <c r="AJ271" s="26"/>
      <c r="AK271" s="26"/>
      <c r="AL271" s="26"/>
      <c r="AM271" s="26"/>
      <c r="AN271" s="26"/>
      <c r="AO271" s="26"/>
      <c r="AP271" s="26"/>
      <c r="AQ271" s="26"/>
      <c r="AR271" s="26"/>
      <c r="AS271" s="26"/>
      <c r="AT271" s="26"/>
      <c r="AU271" s="26"/>
      <c r="AV271" s="26"/>
      <c r="AW271" s="26"/>
      <c r="AX271" s="26"/>
      <c r="AY271" s="26"/>
    </row>
    <row r="272" spans="1:51" ht="15.75" thickBot="1">
      <c r="A272" s="94"/>
      <c r="B272" s="22" t="s">
        <v>341</v>
      </c>
      <c r="C272" s="29">
        <v>0.89812499999999995</v>
      </c>
      <c r="D272" s="29">
        <v>0.87265619999999999</v>
      </c>
      <c r="E272" s="29">
        <v>0.84718749999999998</v>
      </c>
      <c r="F272" s="29">
        <v>0.82171879999999997</v>
      </c>
      <c r="G272" s="29">
        <v>0.79625000000000001</v>
      </c>
      <c r="H272" s="29">
        <v>0.7707813</v>
      </c>
      <c r="I272" s="29">
        <v>0.74531250000000004</v>
      </c>
      <c r="J272" s="29">
        <v>0.71984369999999998</v>
      </c>
      <c r="K272" s="29">
        <v>0.69437499999999996</v>
      </c>
      <c r="L272" s="29">
        <v>0.66890629999999995</v>
      </c>
      <c r="M272" s="29">
        <v>0.6434375</v>
      </c>
      <c r="N272" s="29">
        <v>0.61796870000000004</v>
      </c>
      <c r="O272" s="29">
        <v>0.59250000000000003</v>
      </c>
      <c r="P272" s="29">
        <v>0.56703130000000002</v>
      </c>
      <c r="Q272" s="29">
        <v>0.54156249999999995</v>
      </c>
      <c r="R272" s="29">
        <v>0.51609369999999999</v>
      </c>
      <c r="S272" s="29">
        <v>0.49062499999999998</v>
      </c>
      <c r="T272" s="29">
        <v>0.46515630000000002</v>
      </c>
      <c r="U272" s="29">
        <v>0.43968750000000001</v>
      </c>
      <c r="V272" s="29">
        <v>0.4142188</v>
      </c>
      <c r="W272" s="29">
        <v>0.38874999999999998</v>
      </c>
      <c r="X272" s="29">
        <v>0.36328129999999997</v>
      </c>
      <c r="Y272" s="29">
        <v>0.33781250000000002</v>
      </c>
      <c r="Z272" s="29">
        <v>0.3123437</v>
      </c>
      <c r="AA272" s="29">
        <v>0.28687499999999999</v>
      </c>
      <c r="AB272" s="29">
        <v>0.26140619999999998</v>
      </c>
      <c r="AC272" s="29">
        <v>0.23593749999999999</v>
      </c>
      <c r="AD272" s="29">
        <v>0.21046880000000001</v>
      </c>
      <c r="AE272" s="29">
        <v>0.185</v>
      </c>
      <c r="AF272" s="26"/>
      <c r="AG272" s="26"/>
      <c r="AH272" s="26"/>
      <c r="AI272" s="26"/>
      <c r="AJ272" s="26"/>
      <c r="AK272" s="26"/>
      <c r="AL272" s="26"/>
      <c r="AM272" s="26"/>
      <c r="AN272" s="26"/>
      <c r="AO272" s="26"/>
      <c r="AP272" s="26"/>
      <c r="AQ272" s="26"/>
      <c r="AR272" s="26"/>
      <c r="AS272" s="26"/>
      <c r="AT272" s="26"/>
      <c r="AU272" s="26"/>
      <c r="AV272" s="26"/>
      <c r="AW272" s="26"/>
      <c r="AX272" s="26"/>
      <c r="AY272" s="26"/>
    </row>
    <row r="273" spans="1:51" ht="15.75" thickBot="1">
      <c r="A273" s="94"/>
      <c r="B273" s="22" t="s">
        <v>342</v>
      </c>
      <c r="C273" s="31">
        <v>9.3375E-2</v>
      </c>
      <c r="D273" s="31">
        <v>0.11646869999999999</v>
      </c>
      <c r="E273" s="31">
        <v>0.13956250000000001</v>
      </c>
      <c r="F273" s="31">
        <v>0.1626562</v>
      </c>
      <c r="G273" s="31">
        <v>0.18575</v>
      </c>
      <c r="H273" s="31">
        <v>0.2088438</v>
      </c>
      <c r="I273" s="31">
        <v>0.23193749999999999</v>
      </c>
      <c r="J273" s="31">
        <v>0.25503130000000002</v>
      </c>
      <c r="K273" s="31">
        <v>0.27812500000000001</v>
      </c>
      <c r="L273" s="31">
        <v>0.30121870000000001</v>
      </c>
      <c r="M273" s="31">
        <v>0.3243125</v>
      </c>
      <c r="N273" s="31">
        <v>0.3474062</v>
      </c>
      <c r="O273" s="31">
        <v>0.3705</v>
      </c>
      <c r="P273" s="31">
        <v>0.39359379999999999</v>
      </c>
      <c r="Q273" s="31">
        <v>0.41668749999999999</v>
      </c>
      <c r="R273" s="31">
        <v>0.43978119999999998</v>
      </c>
      <c r="S273" s="31">
        <v>0.46287499999999998</v>
      </c>
      <c r="T273" s="31">
        <v>0.48596869999999998</v>
      </c>
      <c r="U273" s="31">
        <v>0.50906249999999997</v>
      </c>
      <c r="V273" s="31">
        <v>0.53215619999999997</v>
      </c>
      <c r="W273" s="31">
        <v>0.55525000000000002</v>
      </c>
      <c r="X273" s="31">
        <v>0.57834370000000002</v>
      </c>
      <c r="Y273" s="31">
        <v>0.60143749999999996</v>
      </c>
      <c r="Z273" s="31">
        <v>0.62453130000000001</v>
      </c>
      <c r="AA273" s="31">
        <v>0.64762500000000001</v>
      </c>
      <c r="AB273" s="31">
        <v>0.6707187</v>
      </c>
      <c r="AC273" s="31">
        <v>0.69381250000000005</v>
      </c>
      <c r="AD273" s="31">
        <v>0.71690620000000005</v>
      </c>
      <c r="AE273" s="31">
        <v>0.74</v>
      </c>
      <c r="AF273" s="26"/>
      <c r="AG273" s="26"/>
      <c r="AH273" s="26"/>
      <c r="AI273" s="26"/>
      <c r="AJ273" s="26"/>
      <c r="AK273" s="26"/>
      <c r="AL273" s="26"/>
      <c r="AM273" s="26"/>
      <c r="AN273" s="26"/>
      <c r="AO273" s="26"/>
      <c r="AP273" s="26"/>
      <c r="AQ273" s="26"/>
      <c r="AR273" s="26"/>
      <c r="AS273" s="26"/>
      <c r="AT273" s="26"/>
      <c r="AU273" s="26"/>
      <c r="AV273" s="26"/>
      <c r="AW273" s="26"/>
      <c r="AX273" s="26"/>
      <c r="AY273" s="26"/>
    </row>
    <row r="274" spans="1:51" ht="15.75" thickBot="1">
      <c r="A274" s="94"/>
      <c r="B274" s="22" t="s">
        <v>343</v>
      </c>
      <c r="C274" s="29">
        <v>7.6249999999999998E-3</v>
      </c>
      <c r="D274" s="29">
        <v>1.003125E-2</v>
      </c>
      <c r="E274" s="29">
        <v>1.2437500000000001E-2</v>
      </c>
      <c r="F274" s="29">
        <v>1.4843749999999999E-2</v>
      </c>
      <c r="G274" s="29">
        <v>1.7250000000000001E-2</v>
      </c>
      <c r="H274" s="29">
        <v>1.965625E-2</v>
      </c>
      <c r="I274" s="29">
        <v>2.2062499999999999E-2</v>
      </c>
      <c r="J274" s="29">
        <v>2.4468750000000001E-2</v>
      </c>
      <c r="K274" s="29">
        <v>2.6875E-2</v>
      </c>
      <c r="L274" s="29">
        <v>2.9281250000000002E-2</v>
      </c>
      <c r="M274" s="29">
        <v>3.16875E-2</v>
      </c>
      <c r="N274" s="29">
        <v>3.4093749999999999E-2</v>
      </c>
      <c r="O274" s="29">
        <v>3.6499999999999998E-2</v>
      </c>
      <c r="P274" s="29">
        <v>3.8906250000000003E-2</v>
      </c>
      <c r="Q274" s="29">
        <v>4.1312500000000002E-2</v>
      </c>
      <c r="R274" s="29">
        <v>4.3718750000000001E-2</v>
      </c>
      <c r="S274" s="29">
        <v>4.6124999999999999E-2</v>
      </c>
      <c r="T274" s="29">
        <v>4.8531249999999998E-2</v>
      </c>
      <c r="U274" s="29">
        <v>5.0937499999999997E-2</v>
      </c>
      <c r="V274" s="29">
        <v>5.3343750000000002E-2</v>
      </c>
      <c r="W274" s="29">
        <v>5.5750000000000001E-2</v>
      </c>
      <c r="X274" s="29">
        <v>5.815625E-2</v>
      </c>
      <c r="Y274" s="29">
        <v>6.0562499999999998E-2</v>
      </c>
      <c r="Z274" s="29">
        <v>6.2968750000000004E-2</v>
      </c>
      <c r="AA274" s="29">
        <v>6.5375000000000003E-2</v>
      </c>
      <c r="AB274" s="29">
        <v>6.7781250000000001E-2</v>
      </c>
      <c r="AC274" s="29">
        <v>7.01875E-2</v>
      </c>
      <c r="AD274" s="29">
        <v>7.2593749999999999E-2</v>
      </c>
      <c r="AE274" s="29">
        <v>7.4999999999999997E-2</v>
      </c>
      <c r="AF274" s="26"/>
      <c r="AG274" s="26"/>
      <c r="AH274" s="26"/>
      <c r="AI274" s="26"/>
      <c r="AJ274" s="26"/>
      <c r="AK274" s="26"/>
      <c r="AL274" s="26"/>
      <c r="AM274" s="26"/>
      <c r="AN274" s="26"/>
      <c r="AO274" s="26"/>
      <c r="AP274" s="26"/>
      <c r="AQ274" s="26"/>
      <c r="AR274" s="26"/>
      <c r="AS274" s="26"/>
      <c r="AT274" s="26"/>
      <c r="AU274" s="26"/>
      <c r="AV274" s="26"/>
      <c r="AW274" s="26"/>
      <c r="AX274" s="26"/>
      <c r="AY274" s="26"/>
    </row>
    <row r="275" spans="1:51" ht="15.75" thickBot="1">
      <c r="A275" s="94"/>
      <c r="B275" s="22" t="s">
        <v>344</v>
      </c>
      <c r="C275" s="31">
        <v>8.7500000000000002E-4</v>
      </c>
      <c r="D275" s="31">
        <v>8.4374999999999999E-4</v>
      </c>
      <c r="E275" s="31">
        <v>8.1249999999999996E-4</v>
      </c>
      <c r="F275" s="31">
        <v>7.8125000000000004E-4</v>
      </c>
      <c r="G275" s="31">
        <v>7.5000000000000002E-4</v>
      </c>
      <c r="H275" s="31">
        <v>7.1874999999999999E-4</v>
      </c>
      <c r="I275" s="31">
        <v>6.8749999999999996E-4</v>
      </c>
      <c r="J275" s="31">
        <v>6.5625000000000004E-4</v>
      </c>
      <c r="K275" s="31">
        <v>6.2500000000000001E-4</v>
      </c>
      <c r="L275" s="31">
        <v>5.9374999999999999E-4</v>
      </c>
      <c r="M275" s="31">
        <v>5.6249999999999996E-4</v>
      </c>
      <c r="N275" s="31">
        <v>5.3125000000000004E-4</v>
      </c>
      <c r="O275" s="31">
        <v>5.0000000000000001E-4</v>
      </c>
      <c r="P275" s="31">
        <v>4.6874999999999998E-4</v>
      </c>
      <c r="Q275" s="31">
        <v>4.3750000000000001E-4</v>
      </c>
      <c r="R275" s="31">
        <v>4.0624999999999998E-4</v>
      </c>
      <c r="S275" s="31">
        <v>3.7500000000000001E-4</v>
      </c>
      <c r="T275" s="31">
        <v>3.4374999999999998E-4</v>
      </c>
      <c r="U275" s="31">
        <v>3.1250000000000001E-4</v>
      </c>
      <c r="V275" s="31">
        <v>2.8124999999999998E-4</v>
      </c>
      <c r="W275" s="31">
        <v>2.5000000000000001E-4</v>
      </c>
      <c r="X275" s="31">
        <v>2.1875E-4</v>
      </c>
      <c r="Y275" s="31">
        <v>1.875E-4</v>
      </c>
      <c r="Z275" s="31">
        <v>1.5625E-4</v>
      </c>
      <c r="AA275" s="31">
        <v>1.25E-4</v>
      </c>
      <c r="AB275" s="31">
        <v>9.3750000000000002E-5</v>
      </c>
      <c r="AC275" s="31">
        <v>6.2500000000000001E-5</v>
      </c>
      <c r="AD275" s="31">
        <v>3.1250000000000001E-5</v>
      </c>
      <c r="AE275" s="31">
        <v>0</v>
      </c>
      <c r="AF275" s="26"/>
      <c r="AG275" s="26"/>
      <c r="AH275" s="26"/>
      <c r="AI275" s="26"/>
      <c r="AJ275" s="26"/>
      <c r="AK275" s="26"/>
      <c r="AL275" s="26"/>
      <c r="AM275" s="26"/>
      <c r="AN275" s="26"/>
      <c r="AO275" s="26"/>
      <c r="AP275" s="26"/>
      <c r="AQ275" s="26"/>
      <c r="AR275" s="26"/>
      <c r="AS275" s="26"/>
      <c r="AT275" s="26"/>
      <c r="AU275" s="26"/>
      <c r="AV275" s="26"/>
      <c r="AW275" s="26"/>
      <c r="AX275" s="26"/>
      <c r="AY275" s="26"/>
    </row>
    <row r="276" spans="1:51" ht="15.75" thickBot="1">
      <c r="A276" s="94"/>
      <c r="B276" s="22" t="s">
        <v>345</v>
      </c>
      <c r="C276" s="29">
        <v>0.89812499999999995</v>
      </c>
      <c r="D276" s="29">
        <v>0.87265619999999999</v>
      </c>
      <c r="E276" s="29">
        <v>0.84718749999999998</v>
      </c>
      <c r="F276" s="29">
        <v>0.82171879999999997</v>
      </c>
      <c r="G276" s="29">
        <v>0.79625000000000001</v>
      </c>
      <c r="H276" s="29">
        <v>0.7707813</v>
      </c>
      <c r="I276" s="29">
        <v>0.74531250000000004</v>
      </c>
      <c r="J276" s="29">
        <v>0.71984369999999998</v>
      </c>
      <c r="K276" s="29">
        <v>0.69437499999999996</v>
      </c>
      <c r="L276" s="29">
        <v>0.66890629999999995</v>
      </c>
      <c r="M276" s="29">
        <v>0.6434375</v>
      </c>
      <c r="N276" s="29">
        <v>0.61796870000000004</v>
      </c>
      <c r="O276" s="29">
        <v>0.59250000000000003</v>
      </c>
      <c r="P276" s="29">
        <v>0.56703130000000002</v>
      </c>
      <c r="Q276" s="29">
        <v>0.54156249999999995</v>
      </c>
      <c r="R276" s="29">
        <v>0.51609369999999999</v>
      </c>
      <c r="S276" s="29">
        <v>0.49062499999999998</v>
      </c>
      <c r="T276" s="29">
        <v>0.46515630000000002</v>
      </c>
      <c r="U276" s="29">
        <v>0.43968750000000001</v>
      </c>
      <c r="V276" s="29">
        <v>0.4142188</v>
      </c>
      <c r="W276" s="29">
        <v>0.38874999999999998</v>
      </c>
      <c r="X276" s="29">
        <v>0.36328129999999997</v>
      </c>
      <c r="Y276" s="29">
        <v>0.33781250000000002</v>
      </c>
      <c r="Z276" s="29">
        <v>0.3123437</v>
      </c>
      <c r="AA276" s="29">
        <v>0.28687499999999999</v>
      </c>
      <c r="AB276" s="29">
        <v>0.26140619999999998</v>
      </c>
      <c r="AC276" s="29">
        <v>0.23593749999999999</v>
      </c>
      <c r="AD276" s="29">
        <v>0.21046880000000001</v>
      </c>
      <c r="AE276" s="29">
        <v>0.185</v>
      </c>
      <c r="AF276" s="26"/>
      <c r="AG276" s="26"/>
      <c r="AH276" s="26"/>
      <c r="AI276" s="26"/>
      <c r="AJ276" s="26"/>
      <c r="AK276" s="26"/>
      <c r="AL276" s="26"/>
      <c r="AM276" s="26"/>
      <c r="AN276" s="26"/>
      <c r="AO276" s="26"/>
      <c r="AP276" s="26"/>
      <c r="AQ276" s="26"/>
      <c r="AR276" s="26"/>
      <c r="AS276" s="26"/>
      <c r="AT276" s="26"/>
      <c r="AU276" s="26"/>
      <c r="AV276" s="26"/>
      <c r="AW276" s="26"/>
      <c r="AX276" s="26"/>
      <c r="AY276" s="26"/>
    </row>
    <row r="277" spans="1:51" ht="15.75" thickBot="1">
      <c r="A277" s="94"/>
      <c r="B277" s="22" t="s">
        <v>346</v>
      </c>
      <c r="C277" s="31">
        <v>9.3375E-2</v>
      </c>
      <c r="D277" s="31">
        <v>0.11646869999999999</v>
      </c>
      <c r="E277" s="31">
        <v>0.13956250000000001</v>
      </c>
      <c r="F277" s="31">
        <v>0.1626562</v>
      </c>
      <c r="G277" s="31">
        <v>0.18575</v>
      </c>
      <c r="H277" s="31">
        <v>0.2088438</v>
      </c>
      <c r="I277" s="31">
        <v>0.23193749999999999</v>
      </c>
      <c r="J277" s="31">
        <v>0.25503130000000002</v>
      </c>
      <c r="K277" s="31">
        <v>0.27812500000000001</v>
      </c>
      <c r="L277" s="31">
        <v>0.30121870000000001</v>
      </c>
      <c r="M277" s="31">
        <v>0.3243125</v>
      </c>
      <c r="N277" s="31">
        <v>0.3474062</v>
      </c>
      <c r="O277" s="31">
        <v>0.3705</v>
      </c>
      <c r="P277" s="31">
        <v>0.39359379999999999</v>
      </c>
      <c r="Q277" s="31">
        <v>0.41668749999999999</v>
      </c>
      <c r="R277" s="31">
        <v>0.43978119999999998</v>
      </c>
      <c r="S277" s="31">
        <v>0.46287499999999998</v>
      </c>
      <c r="T277" s="31">
        <v>0.48596869999999998</v>
      </c>
      <c r="U277" s="31">
        <v>0.50906249999999997</v>
      </c>
      <c r="V277" s="31">
        <v>0.53215619999999997</v>
      </c>
      <c r="W277" s="31">
        <v>0.55525000000000002</v>
      </c>
      <c r="X277" s="31">
        <v>0.57834370000000002</v>
      </c>
      <c r="Y277" s="31">
        <v>0.60143749999999996</v>
      </c>
      <c r="Z277" s="31">
        <v>0.62453130000000001</v>
      </c>
      <c r="AA277" s="31">
        <v>0.64762500000000001</v>
      </c>
      <c r="AB277" s="31">
        <v>0.6707187</v>
      </c>
      <c r="AC277" s="31">
        <v>0.69381250000000005</v>
      </c>
      <c r="AD277" s="31">
        <v>0.71690620000000005</v>
      </c>
      <c r="AE277" s="31">
        <v>0.74</v>
      </c>
      <c r="AF277" s="26"/>
      <c r="AG277" s="26"/>
      <c r="AH277" s="26"/>
      <c r="AI277" s="26"/>
      <c r="AJ277" s="26"/>
      <c r="AK277" s="26"/>
      <c r="AL277" s="26"/>
      <c r="AM277" s="26"/>
      <c r="AN277" s="26"/>
      <c r="AO277" s="26"/>
      <c r="AP277" s="26"/>
      <c r="AQ277" s="26"/>
      <c r="AR277" s="26"/>
      <c r="AS277" s="26"/>
      <c r="AT277" s="26"/>
      <c r="AU277" s="26"/>
      <c r="AV277" s="26"/>
      <c r="AW277" s="26"/>
      <c r="AX277" s="26"/>
      <c r="AY277" s="26"/>
    </row>
    <row r="278" spans="1:51" ht="15.75" thickBot="1">
      <c r="A278" s="94"/>
      <c r="B278" s="22" t="s">
        <v>347</v>
      </c>
      <c r="C278" s="29">
        <v>7.6249999999999998E-3</v>
      </c>
      <c r="D278" s="29">
        <v>1.003125E-2</v>
      </c>
      <c r="E278" s="29">
        <v>1.2437500000000001E-2</v>
      </c>
      <c r="F278" s="29">
        <v>1.4843749999999999E-2</v>
      </c>
      <c r="G278" s="29">
        <v>1.7250000000000001E-2</v>
      </c>
      <c r="H278" s="29">
        <v>1.965625E-2</v>
      </c>
      <c r="I278" s="29">
        <v>2.2062499999999999E-2</v>
      </c>
      <c r="J278" s="29">
        <v>2.4468750000000001E-2</v>
      </c>
      <c r="K278" s="29">
        <v>2.6875E-2</v>
      </c>
      <c r="L278" s="29">
        <v>2.9281250000000002E-2</v>
      </c>
      <c r="M278" s="29">
        <v>3.16875E-2</v>
      </c>
      <c r="N278" s="29">
        <v>3.4093749999999999E-2</v>
      </c>
      <c r="O278" s="29">
        <v>3.6499999999999998E-2</v>
      </c>
      <c r="P278" s="29">
        <v>3.8906250000000003E-2</v>
      </c>
      <c r="Q278" s="29">
        <v>4.1312500000000002E-2</v>
      </c>
      <c r="R278" s="29">
        <v>4.3718750000000001E-2</v>
      </c>
      <c r="S278" s="29">
        <v>4.6124999999999999E-2</v>
      </c>
      <c r="T278" s="29">
        <v>4.8531249999999998E-2</v>
      </c>
      <c r="U278" s="29">
        <v>5.0937499999999997E-2</v>
      </c>
      <c r="V278" s="29">
        <v>5.3343750000000002E-2</v>
      </c>
      <c r="W278" s="29">
        <v>5.5750000000000001E-2</v>
      </c>
      <c r="X278" s="29">
        <v>5.815625E-2</v>
      </c>
      <c r="Y278" s="29">
        <v>6.0562499999999998E-2</v>
      </c>
      <c r="Z278" s="29">
        <v>6.2968750000000004E-2</v>
      </c>
      <c r="AA278" s="29">
        <v>6.5375000000000003E-2</v>
      </c>
      <c r="AB278" s="29">
        <v>6.7781250000000001E-2</v>
      </c>
      <c r="AC278" s="29">
        <v>7.01875E-2</v>
      </c>
      <c r="AD278" s="29">
        <v>7.2593749999999999E-2</v>
      </c>
      <c r="AE278" s="29">
        <v>7.4999999999999997E-2</v>
      </c>
      <c r="AF278" s="26"/>
      <c r="AG278" s="26"/>
      <c r="AH278" s="26"/>
      <c r="AI278" s="26"/>
      <c r="AJ278" s="26"/>
      <c r="AK278" s="26"/>
      <c r="AL278" s="26"/>
      <c r="AM278" s="26"/>
      <c r="AN278" s="26"/>
      <c r="AO278" s="26"/>
      <c r="AP278" s="26"/>
      <c r="AQ278" s="26"/>
      <c r="AR278" s="26"/>
      <c r="AS278" s="26"/>
      <c r="AT278" s="26"/>
      <c r="AU278" s="26"/>
      <c r="AV278" s="26"/>
      <c r="AW278" s="26"/>
      <c r="AX278" s="26"/>
      <c r="AY278" s="26"/>
    </row>
    <row r="279" spans="1:51" ht="15.75" thickBot="1">
      <c r="A279" s="94"/>
      <c r="B279" s="22" t="s">
        <v>348</v>
      </c>
      <c r="C279" s="31">
        <v>8.7500000000000002E-4</v>
      </c>
      <c r="D279" s="31">
        <v>8.4374999999999999E-4</v>
      </c>
      <c r="E279" s="31">
        <v>8.1249999999999996E-4</v>
      </c>
      <c r="F279" s="31">
        <v>7.8125000000000004E-4</v>
      </c>
      <c r="G279" s="31">
        <v>7.5000000000000002E-4</v>
      </c>
      <c r="H279" s="31">
        <v>7.1874999999999999E-4</v>
      </c>
      <c r="I279" s="31">
        <v>6.8749999999999996E-4</v>
      </c>
      <c r="J279" s="31">
        <v>6.5625000000000004E-4</v>
      </c>
      <c r="K279" s="31">
        <v>6.2500000000000001E-4</v>
      </c>
      <c r="L279" s="31">
        <v>5.9374999999999999E-4</v>
      </c>
      <c r="M279" s="31">
        <v>5.6249999999999996E-4</v>
      </c>
      <c r="N279" s="31">
        <v>5.3125000000000004E-4</v>
      </c>
      <c r="O279" s="31">
        <v>5.0000000000000001E-4</v>
      </c>
      <c r="P279" s="31">
        <v>4.6874999999999998E-4</v>
      </c>
      <c r="Q279" s="31">
        <v>4.3750000000000001E-4</v>
      </c>
      <c r="R279" s="31">
        <v>4.0624999999999998E-4</v>
      </c>
      <c r="S279" s="31">
        <v>3.7500000000000001E-4</v>
      </c>
      <c r="T279" s="31">
        <v>3.4374999999999998E-4</v>
      </c>
      <c r="U279" s="31">
        <v>3.1250000000000001E-4</v>
      </c>
      <c r="V279" s="31">
        <v>2.8124999999999998E-4</v>
      </c>
      <c r="W279" s="31">
        <v>2.5000000000000001E-4</v>
      </c>
      <c r="X279" s="31">
        <v>2.1875E-4</v>
      </c>
      <c r="Y279" s="31">
        <v>1.875E-4</v>
      </c>
      <c r="Z279" s="31">
        <v>1.5625E-4</v>
      </c>
      <c r="AA279" s="31">
        <v>1.25E-4</v>
      </c>
      <c r="AB279" s="31">
        <v>9.3750000000000002E-5</v>
      </c>
      <c r="AC279" s="31">
        <v>6.2500000000000001E-5</v>
      </c>
      <c r="AD279" s="31">
        <v>3.1250000000000001E-5</v>
      </c>
      <c r="AE279" s="31">
        <v>0</v>
      </c>
      <c r="AF279" s="26"/>
      <c r="AG279" s="26"/>
      <c r="AH279" s="26"/>
      <c r="AI279" s="26"/>
      <c r="AJ279" s="26"/>
      <c r="AK279" s="26"/>
      <c r="AL279" s="26"/>
      <c r="AM279" s="26"/>
      <c r="AN279" s="26"/>
      <c r="AO279" s="26"/>
      <c r="AP279" s="26"/>
      <c r="AQ279" s="26"/>
      <c r="AR279" s="26"/>
      <c r="AS279" s="26"/>
      <c r="AT279" s="26"/>
      <c r="AU279" s="26"/>
      <c r="AV279" s="26"/>
      <c r="AW279" s="26"/>
      <c r="AX279" s="26"/>
      <c r="AY279" s="26"/>
    </row>
    <row r="280" spans="1:51" ht="15.75" thickBot="1">
      <c r="A280" s="94"/>
      <c r="B280" s="22" t="s">
        <v>349</v>
      </c>
      <c r="C280" s="29">
        <v>0.89875000000000005</v>
      </c>
      <c r="D280" s="29">
        <v>0.87343749999999998</v>
      </c>
      <c r="E280" s="29">
        <v>0.84812500000000002</v>
      </c>
      <c r="F280" s="29">
        <v>0.82281249999999995</v>
      </c>
      <c r="G280" s="29">
        <v>0.79749999999999999</v>
      </c>
      <c r="H280" s="29">
        <v>0.77218750000000003</v>
      </c>
      <c r="I280" s="29">
        <v>0.74687499999999996</v>
      </c>
      <c r="J280" s="29">
        <v>0.7215625</v>
      </c>
      <c r="K280" s="29">
        <v>0.69625000000000004</v>
      </c>
      <c r="L280" s="29">
        <v>0.67093749999999996</v>
      </c>
      <c r="M280" s="29">
        <v>0.645625</v>
      </c>
      <c r="N280" s="29">
        <v>0.62031250000000004</v>
      </c>
      <c r="O280" s="29">
        <v>0.59499999999999997</v>
      </c>
      <c r="P280" s="29">
        <v>0.56968750000000001</v>
      </c>
      <c r="Q280" s="29">
        <v>0.54437500000000005</v>
      </c>
      <c r="R280" s="29">
        <v>0.51906249999999998</v>
      </c>
      <c r="S280" s="29">
        <v>0.49375000000000002</v>
      </c>
      <c r="T280" s="29">
        <v>0.46843750000000001</v>
      </c>
      <c r="U280" s="29">
        <v>0.44312499999999999</v>
      </c>
      <c r="V280" s="29">
        <v>0.41781249999999998</v>
      </c>
      <c r="W280" s="29">
        <v>0.39250000000000002</v>
      </c>
      <c r="X280" s="29">
        <v>0.3671875</v>
      </c>
      <c r="Y280" s="29">
        <v>0.34187499999999998</v>
      </c>
      <c r="Z280" s="29">
        <v>0.31656250000000002</v>
      </c>
      <c r="AA280" s="29">
        <v>0.29125000000000001</v>
      </c>
      <c r="AB280" s="29">
        <v>0.26593749999999999</v>
      </c>
      <c r="AC280" s="29">
        <v>0.24062500000000001</v>
      </c>
      <c r="AD280" s="29">
        <v>0.21531249999999999</v>
      </c>
      <c r="AE280" s="29">
        <v>0.19</v>
      </c>
      <c r="AF280" s="26"/>
      <c r="AG280" s="26"/>
      <c r="AH280" s="26"/>
      <c r="AI280" s="26"/>
      <c r="AJ280" s="26"/>
      <c r="AK280" s="26"/>
      <c r="AL280" s="26"/>
      <c r="AM280" s="26"/>
      <c r="AN280" s="26"/>
      <c r="AO280" s="26"/>
      <c r="AP280" s="26"/>
      <c r="AQ280" s="26"/>
      <c r="AR280" s="26"/>
      <c r="AS280" s="26"/>
      <c r="AT280" s="26"/>
      <c r="AU280" s="26"/>
      <c r="AV280" s="26"/>
      <c r="AW280" s="26"/>
      <c r="AX280" s="26"/>
      <c r="AY280" s="26"/>
    </row>
    <row r="281" spans="1:51" ht="15.75" thickBot="1">
      <c r="A281" s="94"/>
      <c r="B281" s="22" t="s">
        <v>350</v>
      </c>
      <c r="C281" s="31">
        <v>9.5875000000000002E-2</v>
      </c>
      <c r="D281" s="31">
        <v>0.1195937</v>
      </c>
      <c r="E281" s="31">
        <v>0.14331250000000001</v>
      </c>
      <c r="F281" s="31">
        <v>0.16703119999999999</v>
      </c>
      <c r="G281" s="31">
        <v>0.19075</v>
      </c>
      <c r="H281" s="31">
        <v>0.21446870000000001</v>
      </c>
      <c r="I281" s="31">
        <v>0.2381875</v>
      </c>
      <c r="J281" s="31">
        <v>0.26190619999999998</v>
      </c>
      <c r="K281" s="31">
        <v>0.28562500000000002</v>
      </c>
      <c r="L281" s="31">
        <v>0.3093438</v>
      </c>
      <c r="M281" s="31">
        <v>0.33306249999999998</v>
      </c>
      <c r="N281" s="31">
        <v>0.35678120000000002</v>
      </c>
      <c r="O281" s="31">
        <v>0.3805</v>
      </c>
      <c r="P281" s="31">
        <v>0.40421879999999999</v>
      </c>
      <c r="Q281" s="31">
        <v>0.42793750000000003</v>
      </c>
      <c r="R281" s="31">
        <v>0.45165630000000001</v>
      </c>
      <c r="S281" s="31">
        <v>0.47537499999999999</v>
      </c>
      <c r="T281" s="31">
        <v>0.49909369999999997</v>
      </c>
      <c r="U281" s="31">
        <v>0.52281250000000001</v>
      </c>
      <c r="V281" s="31">
        <v>0.54653130000000005</v>
      </c>
      <c r="W281" s="31">
        <v>0.57025000000000003</v>
      </c>
      <c r="X281" s="31">
        <v>0.59396870000000002</v>
      </c>
      <c r="Y281" s="31">
        <v>0.61768749999999994</v>
      </c>
      <c r="Z281" s="31">
        <v>0.64140620000000004</v>
      </c>
      <c r="AA281" s="31">
        <v>0.66512499999999997</v>
      </c>
      <c r="AB281" s="31">
        <v>0.68884369999999995</v>
      </c>
      <c r="AC281" s="31">
        <v>0.71256249999999999</v>
      </c>
      <c r="AD281" s="31">
        <v>0.73628130000000003</v>
      </c>
      <c r="AE281" s="31">
        <v>0.76</v>
      </c>
      <c r="AF281" s="26"/>
      <c r="AG281" s="26"/>
      <c r="AH281" s="26"/>
      <c r="AI281" s="26"/>
      <c r="AJ281" s="26"/>
      <c r="AK281" s="26"/>
      <c r="AL281" s="26"/>
      <c r="AM281" s="26"/>
      <c r="AN281" s="26"/>
      <c r="AO281" s="26"/>
      <c r="AP281" s="26"/>
      <c r="AQ281" s="26"/>
      <c r="AR281" s="26"/>
      <c r="AS281" s="26"/>
      <c r="AT281" s="26"/>
      <c r="AU281" s="26"/>
      <c r="AV281" s="26"/>
      <c r="AW281" s="26"/>
      <c r="AX281" s="26"/>
      <c r="AY281" s="26"/>
    </row>
    <row r="282" spans="1:51" ht="15.75" thickBot="1">
      <c r="A282" s="94"/>
      <c r="B282" s="22" t="s">
        <v>351</v>
      </c>
      <c r="C282" s="29">
        <v>4.4999999999999997E-3</v>
      </c>
      <c r="D282" s="29">
        <v>6.1250000000000002E-3</v>
      </c>
      <c r="E282" s="29">
        <v>7.7499999999999999E-3</v>
      </c>
      <c r="F282" s="29">
        <v>9.3749999999999997E-3</v>
      </c>
      <c r="G282" s="29">
        <v>1.0999999999999999E-2</v>
      </c>
      <c r="H282" s="29">
        <v>1.2625000000000001E-2</v>
      </c>
      <c r="I282" s="29">
        <v>1.4250000000000001E-2</v>
      </c>
      <c r="J282" s="29">
        <v>1.5875E-2</v>
      </c>
      <c r="K282" s="29">
        <v>1.7500000000000002E-2</v>
      </c>
      <c r="L282" s="29">
        <v>1.9125E-2</v>
      </c>
      <c r="M282" s="29">
        <v>2.0750000000000001E-2</v>
      </c>
      <c r="N282" s="29">
        <v>2.2374999999999999E-2</v>
      </c>
      <c r="O282" s="29">
        <v>2.4E-2</v>
      </c>
      <c r="P282" s="29">
        <v>2.5624999999999998E-2</v>
      </c>
      <c r="Q282" s="29">
        <v>2.725E-2</v>
      </c>
      <c r="R282" s="29">
        <v>2.8875000000000001E-2</v>
      </c>
      <c r="S282" s="29">
        <v>3.0499999999999999E-2</v>
      </c>
      <c r="T282" s="29">
        <v>3.2125000000000001E-2</v>
      </c>
      <c r="U282" s="29">
        <v>3.3750000000000002E-2</v>
      </c>
      <c r="V282" s="29">
        <v>3.5374999999999997E-2</v>
      </c>
      <c r="W282" s="29">
        <v>3.6999999999999998E-2</v>
      </c>
      <c r="X282" s="29">
        <v>3.8625E-2</v>
      </c>
      <c r="Y282" s="29">
        <v>4.0250000000000001E-2</v>
      </c>
      <c r="Z282" s="29">
        <v>4.1875000000000002E-2</v>
      </c>
      <c r="AA282" s="29">
        <v>4.3499999999999997E-2</v>
      </c>
      <c r="AB282" s="29">
        <v>4.5124999999999998E-2</v>
      </c>
      <c r="AC282" s="29">
        <v>4.675E-2</v>
      </c>
      <c r="AD282" s="29">
        <v>4.8375000000000001E-2</v>
      </c>
      <c r="AE282" s="29">
        <v>0.05</v>
      </c>
      <c r="AF282" s="26"/>
      <c r="AG282" s="26"/>
      <c r="AH282" s="26"/>
      <c r="AI282" s="26"/>
      <c r="AJ282" s="26"/>
      <c r="AK282" s="26"/>
      <c r="AL282" s="26"/>
      <c r="AM282" s="26"/>
      <c r="AN282" s="26"/>
      <c r="AO282" s="26"/>
      <c r="AP282" s="26"/>
      <c r="AQ282" s="26"/>
      <c r="AR282" s="26"/>
      <c r="AS282" s="26"/>
      <c r="AT282" s="26"/>
      <c r="AU282" s="26"/>
      <c r="AV282" s="26"/>
      <c r="AW282" s="26"/>
      <c r="AX282" s="26"/>
      <c r="AY282" s="26"/>
    </row>
    <row r="283" spans="1:51" ht="15.75" thickBot="1">
      <c r="A283" s="94"/>
      <c r="B283" s="22" t="s">
        <v>352</v>
      </c>
      <c r="C283" s="31">
        <v>8.7500000000000002E-4</v>
      </c>
      <c r="D283" s="31">
        <v>8.4374999999999999E-4</v>
      </c>
      <c r="E283" s="31">
        <v>8.1249999999999996E-4</v>
      </c>
      <c r="F283" s="31">
        <v>7.8125000000000004E-4</v>
      </c>
      <c r="G283" s="31">
        <v>7.5000000000000002E-4</v>
      </c>
      <c r="H283" s="31">
        <v>7.1874999999999999E-4</v>
      </c>
      <c r="I283" s="31">
        <v>6.8749999999999996E-4</v>
      </c>
      <c r="J283" s="31">
        <v>6.5625000000000004E-4</v>
      </c>
      <c r="K283" s="31">
        <v>6.2500000000000001E-4</v>
      </c>
      <c r="L283" s="31">
        <v>5.9374999999999999E-4</v>
      </c>
      <c r="M283" s="31">
        <v>5.6249999999999996E-4</v>
      </c>
      <c r="N283" s="31">
        <v>5.3125000000000004E-4</v>
      </c>
      <c r="O283" s="31">
        <v>5.0000000000000001E-4</v>
      </c>
      <c r="P283" s="31">
        <v>4.6874999999999998E-4</v>
      </c>
      <c r="Q283" s="31">
        <v>4.3750000000000001E-4</v>
      </c>
      <c r="R283" s="31">
        <v>4.0624999999999998E-4</v>
      </c>
      <c r="S283" s="31">
        <v>3.7500000000000001E-4</v>
      </c>
      <c r="T283" s="31">
        <v>3.4374999999999998E-4</v>
      </c>
      <c r="U283" s="31">
        <v>3.1250000000000001E-4</v>
      </c>
      <c r="V283" s="31">
        <v>2.8124999999999998E-4</v>
      </c>
      <c r="W283" s="31">
        <v>2.5000000000000001E-4</v>
      </c>
      <c r="X283" s="31">
        <v>2.1875E-4</v>
      </c>
      <c r="Y283" s="31">
        <v>1.875E-4</v>
      </c>
      <c r="Z283" s="31">
        <v>1.5625E-4</v>
      </c>
      <c r="AA283" s="31">
        <v>1.25E-4</v>
      </c>
      <c r="AB283" s="31">
        <v>9.3750000000000002E-5</v>
      </c>
      <c r="AC283" s="31">
        <v>6.2500000000000001E-5</v>
      </c>
      <c r="AD283" s="31">
        <v>3.1250000000000001E-5</v>
      </c>
      <c r="AE283" s="31">
        <v>0</v>
      </c>
      <c r="AF283" s="26"/>
      <c r="AG283" s="26"/>
      <c r="AH283" s="26"/>
      <c r="AI283" s="26"/>
      <c r="AJ283" s="26"/>
      <c r="AK283" s="26"/>
      <c r="AL283" s="26"/>
      <c r="AM283" s="26"/>
      <c r="AN283" s="26"/>
      <c r="AO283" s="26"/>
      <c r="AP283" s="26"/>
      <c r="AQ283" s="26"/>
      <c r="AR283" s="26"/>
      <c r="AS283" s="26"/>
      <c r="AT283" s="26"/>
      <c r="AU283" s="26"/>
      <c r="AV283" s="26"/>
      <c r="AW283" s="26"/>
      <c r="AX283" s="26"/>
      <c r="AY283" s="26"/>
    </row>
    <row r="284" spans="1:51" ht="15.75" thickBot="1">
      <c r="A284" s="94"/>
      <c r="B284" s="22" t="s">
        <v>353</v>
      </c>
      <c r="C284" s="29">
        <v>0.88231250000000006</v>
      </c>
      <c r="D284" s="29">
        <v>0.85289060000000005</v>
      </c>
      <c r="E284" s="29">
        <v>0.82346870000000005</v>
      </c>
      <c r="F284" s="29">
        <v>0.7940469</v>
      </c>
      <c r="G284" s="29">
        <v>0.764625</v>
      </c>
      <c r="H284" s="29">
        <v>0.7352031</v>
      </c>
      <c r="I284" s="29">
        <v>0.7057812</v>
      </c>
      <c r="J284" s="29">
        <v>0.67635940000000006</v>
      </c>
      <c r="K284" s="29">
        <v>0.64693750000000005</v>
      </c>
      <c r="L284" s="29">
        <v>0.61751560000000005</v>
      </c>
      <c r="M284" s="29">
        <v>0.5880938</v>
      </c>
      <c r="N284" s="29">
        <v>0.5586719</v>
      </c>
      <c r="O284" s="29">
        <v>0.52925</v>
      </c>
      <c r="P284" s="29">
        <v>0.4998281</v>
      </c>
      <c r="Q284" s="29">
        <v>0.4704063</v>
      </c>
      <c r="R284" s="29">
        <v>0.4409844</v>
      </c>
      <c r="S284" s="29">
        <v>0.4115625</v>
      </c>
      <c r="T284" s="29">
        <v>0.3821406</v>
      </c>
      <c r="U284" s="29">
        <v>0.3527187</v>
      </c>
      <c r="V284" s="29">
        <v>0.3232969</v>
      </c>
      <c r="W284" s="29">
        <v>0.293875</v>
      </c>
      <c r="X284" s="29">
        <v>0.2644531</v>
      </c>
      <c r="Y284" s="29">
        <v>0.2350312</v>
      </c>
      <c r="Z284" s="29">
        <v>0.2056094</v>
      </c>
      <c r="AA284" s="29">
        <v>0.1761875</v>
      </c>
      <c r="AB284" s="29">
        <v>0.1467656</v>
      </c>
      <c r="AC284" s="29">
        <v>0.1173438</v>
      </c>
      <c r="AD284" s="29">
        <v>8.7921869999999999E-2</v>
      </c>
      <c r="AE284" s="29">
        <v>5.8500000000000003E-2</v>
      </c>
      <c r="AF284" s="26"/>
      <c r="AG284" s="26"/>
      <c r="AH284" s="26"/>
      <c r="AI284" s="26"/>
      <c r="AJ284" s="26"/>
      <c r="AK284" s="26"/>
      <c r="AL284" s="26"/>
      <c r="AM284" s="26"/>
      <c r="AN284" s="26"/>
      <c r="AO284" s="26"/>
      <c r="AP284" s="26"/>
      <c r="AQ284" s="26"/>
      <c r="AR284" s="26"/>
      <c r="AS284" s="26"/>
      <c r="AT284" s="26"/>
      <c r="AU284" s="26"/>
      <c r="AV284" s="26"/>
      <c r="AW284" s="26"/>
      <c r="AX284" s="26"/>
      <c r="AY284" s="26"/>
    </row>
    <row r="285" spans="1:51" ht="15.75" thickBot="1">
      <c r="A285" s="94"/>
      <c r="B285" s="22" t="s">
        <v>354</v>
      </c>
      <c r="C285" s="31">
        <v>3.8374999999999999E-2</v>
      </c>
      <c r="D285" s="31">
        <v>4.7718749999999997E-2</v>
      </c>
      <c r="E285" s="31">
        <v>5.7062500000000002E-2</v>
      </c>
      <c r="F285" s="31">
        <v>6.640625E-2</v>
      </c>
      <c r="G285" s="31">
        <v>7.5749999999999998E-2</v>
      </c>
      <c r="H285" s="31">
        <v>8.5093749999999996E-2</v>
      </c>
      <c r="I285" s="31">
        <v>9.4437499999999994E-2</v>
      </c>
      <c r="J285" s="31">
        <v>0.10378130000000001</v>
      </c>
      <c r="K285" s="31">
        <v>0.113125</v>
      </c>
      <c r="L285" s="31">
        <v>0.1224687</v>
      </c>
      <c r="M285" s="31">
        <v>0.1318125</v>
      </c>
      <c r="N285" s="31">
        <v>0.14115630000000001</v>
      </c>
      <c r="O285" s="31">
        <v>0.15049999999999999</v>
      </c>
      <c r="P285" s="31">
        <v>0.15984370000000001</v>
      </c>
      <c r="Q285" s="31">
        <v>0.16918749999999999</v>
      </c>
      <c r="R285" s="31">
        <v>0.1785312</v>
      </c>
      <c r="S285" s="31">
        <v>0.18787499999999999</v>
      </c>
      <c r="T285" s="31">
        <v>0.1972187</v>
      </c>
      <c r="U285" s="31">
        <v>0.20656250000000001</v>
      </c>
      <c r="V285" s="31">
        <v>0.21590619999999999</v>
      </c>
      <c r="W285" s="31">
        <v>0.22525000000000001</v>
      </c>
      <c r="X285" s="31">
        <v>0.23459369999999999</v>
      </c>
      <c r="Y285" s="31">
        <v>0.2439375</v>
      </c>
      <c r="Z285" s="31">
        <v>0.25328119999999998</v>
      </c>
      <c r="AA285" s="31">
        <v>0.262625</v>
      </c>
      <c r="AB285" s="31">
        <v>0.27196880000000001</v>
      </c>
      <c r="AC285" s="31">
        <v>0.28131250000000002</v>
      </c>
      <c r="AD285" s="31">
        <v>0.29065619999999998</v>
      </c>
      <c r="AE285" s="31">
        <v>0.3</v>
      </c>
      <c r="AF285" s="26"/>
      <c r="AG285" s="26"/>
      <c r="AH285" s="26"/>
      <c r="AI285" s="26"/>
      <c r="AJ285" s="26"/>
      <c r="AK285" s="26"/>
      <c r="AL285" s="26"/>
      <c r="AM285" s="26"/>
      <c r="AN285" s="26"/>
      <c r="AO285" s="26"/>
      <c r="AP285" s="26"/>
      <c r="AQ285" s="26"/>
      <c r="AR285" s="26"/>
      <c r="AS285" s="26"/>
      <c r="AT285" s="26"/>
      <c r="AU285" s="26"/>
      <c r="AV285" s="26"/>
      <c r="AW285" s="26"/>
      <c r="AX285" s="26"/>
      <c r="AY285" s="26"/>
    </row>
    <row r="286" spans="1:51" ht="15.75" thickBot="1">
      <c r="A286" s="94"/>
      <c r="B286" s="22" t="s">
        <v>355</v>
      </c>
      <c r="C286" s="29">
        <v>4.9187500000000002E-2</v>
      </c>
      <c r="D286" s="29">
        <v>6.1984379999999999E-2</v>
      </c>
      <c r="E286" s="29">
        <v>7.4781249999999994E-2</v>
      </c>
      <c r="F286" s="29">
        <v>8.7578130000000004E-2</v>
      </c>
      <c r="G286" s="29">
        <v>0.10037500000000001</v>
      </c>
      <c r="H286" s="29">
        <v>0.11317190000000001</v>
      </c>
      <c r="I286" s="29">
        <v>0.12596879999999999</v>
      </c>
      <c r="J286" s="29">
        <v>0.13876559999999999</v>
      </c>
      <c r="K286" s="29">
        <v>0.15156249999999999</v>
      </c>
      <c r="L286" s="29">
        <v>0.16435939999999999</v>
      </c>
      <c r="M286" s="29">
        <v>0.17715629999999999</v>
      </c>
      <c r="N286" s="29">
        <v>0.18995310000000001</v>
      </c>
      <c r="O286" s="29">
        <v>0.20275000000000001</v>
      </c>
      <c r="P286" s="29">
        <v>0.2055469</v>
      </c>
      <c r="Q286" s="29">
        <v>0.21565110000000001</v>
      </c>
      <c r="R286" s="29">
        <v>0.22503029999999999</v>
      </c>
      <c r="S286" s="29">
        <v>0.23348930000000001</v>
      </c>
      <c r="T286" s="29">
        <v>0.2407802</v>
      </c>
      <c r="U286" s="29">
        <v>0.24658859999999999</v>
      </c>
      <c r="V286" s="29">
        <v>0.25051519999999999</v>
      </c>
      <c r="W286" s="29">
        <v>0.25205339999999998</v>
      </c>
      <c r="X286" s="29">
        <v>0.25056</v>
      </c>
      <c r="Y286" s="29">
        <v>0.24521879999999999</v>
      </c>
      <c r="Z286" s="29">
        <v>0.2349937</v>
      </c>
      <c r="AA286" s="29">
        <v>0.2185696</v>
      </c>
      <c r="AB286" s="29">
        <v>0.19427739999999999</v>
      </c>
      <c r="AC286" s="29">
        <v>0.15999840000000001</v>
      </c>
      <c r="AD286" s="29">
        <v>0.1130437</v>
      </c>
      <c r="AE286" s="29">
        <v>0.05</v>
      </c>
      <c r="AF286" s="26"/>
      <c r="AG286" s="26"/>
      <c r="AH286" s="26"/>
      <c r="AI286" s="26"/>
      <c r="AJ286" s="26"/>
      <c r="AK286" s="26"/>
      <c r="AL286" s="26"/>
      <c r="AM286" s="26"/>
      <c r="AN286" s="26"/>
      <c r="AO286" s="26"/>
      <c r="AP286" s="26"/>
      <c r="AQ286" s="26"/>
      <c r="AR286" s="26"/>
      <c r="AS286" s="26"/>
      <c r="AT286" s="26"/>
      <c r="AU286" s="26"/>
      <c r="AV286" s="26"/>
      <c r="AW286" s="26"/>
      <c r="AX286" s="26"/>
      <c r="AY286" s="26"/>
    </row>
    <row r="287" spans="1:51" ht="15.75" thickBot="1">
      <c r="A287" s="94"/>
      <c r="B287" s="22" t="s">
        <v>356</v>
      </c>
      <c r="C287" s="31">
        <v>3.0124999999999999E-2</v>
      </c>
      <c r="D287" s="31">
        <v>3.7406250000000002E-2</v>
      </c>
      <c r="E287" s="31">
        <v>4.4687499999999998E-2</v>
      </c>
      <c r="F287" s="31">
        <v>5.1968750000000001E-2</v>
      </c>
      <c r="G287" s="31">
        <v>5.9249999999999997E-2</v>
      </c>
      <c r="H287" s="31">
        <v>6.653125E-2</v>
      </c>
      <c r="I287" s="31">
        <v>7.3812500000000003E-2</v>
      </c>
      <c r="J287" s="31">
        <v>8.1093750000000006E-2</v>
      </c>
      <c r="K287" s="31">
        <v>8.8374999999999995E-2</v>
      </c>
      <c r="L287" s="31">
        <v>9.5656249999999998E-2</v>
      </c>
      <c r="M287" s="31">
        <v>0.1029375</v>
      </c>
      <c r="N287" s="31">
        <v>0.1102187</v>
      </c>
      <c r="O287" s="31">
        <v>0.11749999999999999</v>
      </c>
      <c r="P287" s="31">
        <v>0.1247813</v>
      </c>
      <c r="Q287" s="31">
        <v>0.1320625</v>
      </c>
      <c r="R287" s="31">
        <v>0.13934379999999999</v>
      </c>
      <c r="S287" s="31">
        <v>0.14662500000000001</v>
      </c>
      <c r="T287" s="31">
        <v>0.1539063</v>
      </c>
      <c r="U287" s="31">
        <v>0.16118750000000001</v>
      </c>
      <c r="V287" s="31">
        <v>0.1684687</v>
      </c>
      <c r="W287" s="31">
        <v>0.17574999999999999</v>
      </c>
      <c r="X287" s="31">
        <v>0.18303120000000001</v>
      </c>
      <c r="Y287" s="31">
        <v>0.1903125</v>
      </c>
      <c r="Z287" s="31">
        <v>0.19759370000000001</v>
      </c>
      <c r="AA287" s="31">
        <v>0.204875</v>
      </c>
      <c r="AB287" s="31">
        <v>0.21215629999999999</v>
      </c>
      <c r="AC287" s="31">
        <v>0.21943750000000001</v>
      </c>
      <c r="AD287" s="31">
        <v>0.2267188</v>
      </c>
      <c r="AE287" s="31">
        <v>0.23400000000000001</v>
      </c>
      <c r="AF287" s="26"/>
      <c r="AG287" s="26"/>
      <c r="AH287" s="26"/>
      <c r="AI287" s="26"/>
      <c r="AJ287" s="26"/>
      <c r="AK287" s="26"/>
      <c r="AL287" s="26"/>
      <c r="AM287" s="26"/>
      <c r="AN287" s="26"/>
      <c r="AO287" s="26"/>
      <c r="AP287" s="26"/>
      <c r="AQ287" s="26"/>
      <c r="AR287" s="26"/>
      <c r="AS287" s="26"/>
      <c r="AT287" s="26"/>
      <c r="AU287" s="26"/>
      <c r="AV287" s="26"/>
      <c r="AW287" s="26"/>
      <c r="AX287" s="26"/>
      <c r="AY287" s="26"/>
    </row>
    <row r="288" spans="1:51" ht="15.75" thickBot="1">
      <c r="A288" s="94"/>
      <c r="B288" s="22" t="s">
        <v>357</v>
      </c>
      <c r="C288" s="29">
        <v>0.88231250000000006</v>
      </c>
      <c r="D288" s="29">
        <v>0.85289060000000005</v>
      </c>
      <c r="E288" s="29">
        <v>0.82346870000000005</v>
      </c>
      <c r="F288" s="29">
        <v>0.7940469</v>
      </c>
      <c r="G288" s="29">
        <v>0.764625</v>
      </c>
      <c r="H288" s="29">
        <v>0.7352031</v>
      </c>
      <c r="I288" s="29">
        <v>0.7057812</v>
      </c>
      <c r="J288" s="29">
        <v>0.67635940000000006</v>
      </c>
      <c r="K288" s="29">
        <v>0.64693750000000005</v>
      </c>
      <c r="L288" s="29">
        <v>0.61751560000000005</v>
      </c>
      <c r="M288" s="29">
        <v>0.5880938</v>
      </c>
      <c r="N288" s="29">
        <v>0.5586719</v>
      </c>
      <c r="O288" s="29">
        <v>0.52925</v>
      </c>
      <c r="P288" s="29">
        <v>0.4998281</v>
      </c>
      <c r="Q288" s="29">
        <v>0.4704063</v>
      </c>
      <c r="R288" s="29">
        <v>0.4409844</v>
      </c>
      <c r="S288" s="29">
        <v>0.4115625</v>
      </c>
      <c r="T288" s="29">
        <v>0.3821406</v>
      </c>
      <c r="U288" s="29">
        <v>0.3527187</v>
      </c>
      <c r="V288" s="29">
        <v>0.3232969</v>
      </c>
      <c r="W288" s="29">
        <v>0.293875</v>
      </c>
      <c r="X288" s="29">
        <v>0.2644531</v>
      </c>
      <c r="Y288" s="29">
        <v>0.2350312</v>
      </c>
      <c r="Z288" s="29">
        <v>0.2056094</v>
      </c>
      <c r="AA288" s="29">
        <v>0.1761875</v>
      </c>
      <c r="AB288" s="29">
        <v>0.1467656</v>
      </c>
      <c r="AC288" s="29">
        <v>0.1173438</v>
      </c>
      <c r="AD288" s="29">
        <v>8.7921869999999999E-2</v>
      </c>
      <c r="AE288" s="29">
        <v>5.8500000000000003E-2</v>
      </c>
      <c r="AF288" s="26"/>
      <c r="AG288" s="26"/>
      <c r="AH288" s="26"/>
      <c r="AI288" s="26"/>
      <c r="AJ288" s="26"/>
      <c r="AK288" s="26"/>
      <c r="AL288" s="26"/>
      <c r="AM288" s="26"/>
      <c r="AN288" s="26"/>
      <c r="AO288" s="26"/>
      <c r="AP288" s="26"/>
      <c r="AQ288" s="26"/>
      <c r="AR288" s="26"/>
      <c r="AS288" s="26"/>
      <c r="AT288" s="26"/>
      <c r="AU288" s="26"/>
      <c r="AV288" s="26"/>
      <c r="AW288" s="26"/>
      <c r="AX288" s="26"/>
      <c r="AY288" s="26"/>
    </row>
    <row r="289" spans="1:51" ht="15.75" thickBot="1">
      <c r="A289" s="94"/>
      <c r="B289" s="22" t="s">
        <v>358</v>
      </c>
      <c r="C289" s="31">
        <v>3.8374999999999999E-2</v>
      </c>
      <c r="D289" s="31">
        <v>4.7718749999999997E-2</v>
      </c>
      <c r="E289" s="31">
        <v>5.7062500000000002E-2</v>
      </c>
      <c r="F289" s="31">
        <v>6.640625E-2</v>
      </c>
      <c r="G289" s="31">
        <v>7.5749999999999998E-2</v>
      </c>
      <c r="H289" s="31">
        <v>8.5093749999999996E-2</v>
      </c>
      <c r="I289" s="31">
        <v>9.4437499999999994E-2</v>
      </c>
      <c r="J289" s="31">
        <v>0.10378130000000001</v>
      </c>
      <c r="K289" s="31">
        <v>0.113125</v>
      </c>
      <c r="L289" s="31">
        <v>0.1224687</v>
      </c>
      <c r="M289" s="31">
        <v>0.1318125</v>
      </c>
      <c r="N289" s="31">
        <v>0.14115630000000001</v>
      </c>
      <c r="O289" s="31">
        <v>0.15049999999999999</v>
      </c>
      <c r="P289" s="31">
        <v>0.15984370000000001</v>
      </c>
      <c r="Q289" s="31">
        <v>0.16918749999999999</v>
      </c>
      <c r="R289" s="31">
        <v>0.1785312</v>
      </c>
      <c r="S289" s="31">
        <v>0.18787499999999999</v>
      </c>
      <c r="T289" s="31">
        <v>0.1972187</v>
      </c>
      <c r="U289" s="31">
        <v>0.20656250000000001</v>
      </c>
      <c r="V289" s="31">
        <v>0.21590619999999999</v>
      </c>
      <c r="W289" s="31">
        <v>0.22525000000000001</v>
      </c>
      <c r="X289" s="31">
        <v>0.23459369999999999</v>
      </c>
      <c r="Y289" s="31">
        <v>0.2439375</v>
      </c>
      <c r="Z289" s="31">
        <v>0.25328119999999998</v>
      </c>
      <c r="AA289" s="31">
        <v>0.262625</v>
      </c>
      <c r="AB289" s="31">
        <v>0.27196880000000001</v>
      </c>
      <c r="AC289" s="31">
        <v>0.28131250000000002</v>
      </c>
      <c r="AD289" s="31">
        <v>0.29065619999999998</v>
      </c>
      <c r="AE289" s="31">
        <v>0.3</v>
      </c>
      <c r="AF289" s="26"/>
      <c r="AG289" s="26"/>
      <c r="AH289" s="26"/>
      <c r="AI289" s="26"/>
      <c r="AJ289" s="26"/>
      <c r="AK289" s="26"/>
      <c r="AL289" s="26"/>
      <c r="AM289" s="26"/>
      <c r="AN289" s="26"/>
      <c r="AO289" s="26"/>
      <c r="AP289" s="26"/>
      <c r="AQ289" s="26"/>
      <c r="AR289" s="26"/>
      <c r="AS289" s="26"/>
      <c r="AT289" s="26"/>
      <c r="AU289" s="26"/>
      <c r="AV289" s="26"/>
      <c r="AW289" s="26"/>
      <c r="AX289" s="26"/>
      <c r="AY289" s="26"/>
    </row>
    <row r="290" spans="1:51" ht="15.75" thickBot="1">
      <c r="A290" s="94"/>
      <c r="B290" s="22" t="s">
        <v>359</v>
      </c>
      <c r="C290" s="29">
        <v>4.9187500000000002E-2</v>
      </c>
      <c r="D290" s="29">
        <v>6.1984379999999999E-2</v>
      </c>
      <c r="E290" s="29">
        <v>7.4781249999999994E-2</v>
      </c>
      <c r="F290" s="29">
        <v>8.7578130000000004E-2</v>
      </c>
      <c r="G290" s="29">
        <v>0.10037500000000001</v>
      </c>
      <c r="H290" s="29">
        <v>0.11317190000000001</v>
      </c>
      <c r="I290" s="29">
        <v>0.12596879999999999</v>
      </c>
      <c r="J290" s="29">
        <v>0.13876559999999999</v>
      </c>
      <c r="K290" s="29">
        <v>0.15156249999999999</v>
      </c>
      <c r="L290" s="29">
        <v>0.16435939999999999</v>
      </c>
      <c r="M290" s="29">
        <v>0.17715629999999999</v>
      </c>
      <c r="N290" s="29">
        <v>0.18995310000000001</v>
      </c>
      <c r="O290" s="29">
        <v>0.20275000000000001</v>
      </c>
      <c r="P290" s="29">
        <v>0.2055469</v>
      </c>
      <c r="Q290" s="29">
        <v>0.21565110000000001</v>
      </c>
      <c r="R290" s="29">
        <v>0.22503029999999999</v>
      </c>
      <c r="S290" s="29">
        <v>0.23348930000000001</v>
      </c>
      <c r="T290" s="29">
        <v>0.2407802</v>
      </c>
      <c r="U290" s="29">
        <v>0.24658859999999999</v>
      </c>
      <c r="V290" s="29">
        <v>0.25051519999999999</v>
      </c>
      <c r="W290" s="29">
        <v>0.25205339999999998</v>
      </c>
      <c r="X290" s="29">
        <v>0.25056</v>
      </c>
      <c r="Y290" s="29">
        <v>0.24521879999999999</v>
      </c>
      <c r="Z290" s="29">
        <v>0.2349937</v>
      </c>
      <c r="AA290" s="29">
        <v>0.2185696</v>
      </c>
      <c r="AB290" s="29">
        <v>0.19427739999999999</v>
      </c>
      <c r="AC290" s="29">
        <v>0.15999840000000001</v>
      </c>
      <c r="AD290" s="29">
        <v>0.1130437</v>
      </c>
      <c r="AE290" s="29">
        <v>0.05</v>
      </c>
      <c r="AF290" s="26"/>
      <c r="AG290" s="26"/>
      <c r="AH290" s="26"/>
      <c r="AI290" s="26"/>
      <c r="AJ290" s="26"/>
      <c r="AK290" s="26"/>
      <c r="AL290" s="26"/>
      <c r="AM290" s="26"/>
      <c r="AN290" s="26"/>
      <c r="AO290" s="26"/>
      <c r="AP290" s="26"/>
      <c r="AQ290" s="26"/>
      <c r="AR290" s="26"/>
      <c r="AS290" s="26"/>
      <c r="AT290" s="26"/>
      <c r="AU290" s="26"/>
      <c r="AV290" s="26"/>
      <c r="AW290" s="26"/>
      <c r="AX290" s="26"/>
      <c r="AY290" s="26"/>
    </row>
    <row r="291" spans="1:51" ht="15.75" thickBot="1">
      <c r="A291" s="94"/>
      <c r="B291" s="22" t="s">
        <v>360</v>
      </c>
      <c r="C291" s="31">
        <v>3.0124999999999999E-2</v>
      </c>
      <c r="D291" s="31">
        <v>3.7406250000000002E-2</v>
      </c>
      <c r="E291" s="31">
        <v>4.4687499999999998E-2</v>
      </c>
      <c r="F291" s="31">
        <v>5.1968750000000001E-2</v>
      </c>
      <c r="G291" s="31">
        <v>5.9249999999999997E-2</v>
      </c>
      <c r="H291" s="31">
        <v>6.653125E-2</v>
      </c>
      <c r="I291" s="31">
        <v>7.3812500000000003E-2</v>
      </c>
      <c r="J291" s="31">
        <v>8.1093750000000006E-2</v>
      </c>
      <c r="K291" s="31">
        <v>8.8374999999999995E-2</v>
      </c>
      <c r="L291" s="31">
        <v>9.5656249999999998E-2</v>
      </c>
      <c r="M291" s="31">
        <v>0.1029375</v>
      </c>
      <c r="N291" s="31">
        <v>0.1102187</v>
      </c>
      <c r="O291" s="31">
        <v>0.11749999999999999</v>
      </c>
      <c r="P291" s="31">
        <v>0.1247813</v>
      </c>
      <c r="Q291" s="31">
        <v>0.1320625</v>
      </c>
      <c r="R291" s="31">
        <v>0.13934379999999999</v>
      </c>
      <c r="S291" s="31">
        <v>0.14662500000000001</v>
      </c>
      <c r="T291" s="31">
        <v>0.1539063</v>
      </c>
      <c r="U291" s="31">
        <v>0.16118750000000001</v>
      </c>
      <c r="V291" s="31">
        <v>0.1684687</v>
      </c>
      <c r="W291" s="31">
        <v>0.17574999999999999</v>
      </c>
      <c r="X291" s="31">
        <v>0.18303120000000001</v>
      </c>
      <c r="Y291" s="31">
        <v>0.1903125</v>
      </c>
      <c r="Z291" s="31">
        <v>0.19759370000000001</v>
      </c>
      <c r="AA291" s="31">
        <v>0.204875</v>
      </c>
      <c r="AB291" s="31">
        <v>0.21215629999999999</v>
      </c>
      <c r="AC291" s="31">
        <v>0.21943750000000001</v>
      </c>
      <c r="AD291" s="31">
        <v>0.2267188</v>
      </c>
      <c r="AE291" s="31">
        <v>0.23400000000000001</v>
      </c>
      <c r="AF291" s="26"/>
      <c r="AG291" s="26"/>
      <c r="AH291" s="26"/>
      <c r="AI291" s="26"/>
      <c r="AJ291" s="26"/>
      <c r="AK291" s="26"/>
      <c r="AL291" s="26"/>
      <c r="AM291" s="26"/>
      <c r="AN291" s="26"/>
      <c r="AO291" s="26"/>
      <c r="AP291" s="26"/>
      <c r="AQ291" s="26"/>
      <c r="AR291" s="26"/>
      <c r="AS291" s="26"/>
      <c r="AT291" s="26"/>
      <c r="AU291" s="26"/>
      <c r="AV291" s="26"/>
      <c r="AW291" s="26"/>
      <c r="AX291" s="26"/>
      <c r="AY291" s="26"/>
    </row>
    <row r="292" spans="1:51" ht="15.75" thickBot="1">
      <c r="A292" s="94"/>
      <c r="B292" s="22" t="s">
        <v>361</v>
      </c>
      <c r="C292" s="29">
        <v>0.88231250000000006</v>
      </c>
      <c r="D292" s="29">
        <v>0.85289060000000005</v>
      </c>
      <c r="E292" s="29">
        <v>0.82346870000000005</v>
      </c>
      <c r="F292" s="29">
        <v>0.7940469</v>
      </c>
      <c r="G292" s="29">
        <v>0.764625</v>
      </c>
      <c r="H292" s="29">
        <v>0.7352031</v>
      </c>
      <c r="I292" s="29">
        <v>0.7057812</v>
      </c>
      <c r="J292" s="29">
        <v>0.67635940000000006</v>
      </c>
      <c r="K292" s="29">
        <v>0.64693750000000005</v>
      </c>
      <c r="L292" s="29">
        <v>0.61751560000000005</v>
      </c>
      <c r="M292" s="29">
        <v>0.5880938</v>
      </c>
      <c r="N292" s="29">
        <v>0.5586719</v>
      </c>
      <c r="O292" s="29">
        <v>0.52925</v>
      </c>
      <c r="P292" s="29">
        <v>0.4998281</v>
      </c>
      <c r="Q292" s="29">
        <v>0.4704063</v>
      </c>
      <c r="R292" s="29">
        <v>0.4409844</v>
      </c>
      <c r="S292" s="29">
        <v>0.4115625</v>
      </c>
      <c r="T292" s="29">
        <v>0.3821406</v>
      </c>
      <c r="U292" s="29">
        <v>0.3527187</v>
      </c>
      <c r="V292" s="29">
        <v>0.3232969</v>
      </c>
      <c r="W292" s="29">
        <v>0.293875</v>
      </c>
      <c r="X292" s="29">
        <v>0.2644531</v>
      </c>
      <c r="Y292" s="29">
        <v>0.2350312</v>
      </c>
      <c r="Z292" s="29">
        <v>0.2056094</v>
      </c>
      <c r="AA292" s="29">
        <v>0.1761875</v>
      </c>
      <c r="AB292" s="29">
        <v>0.1467656</v>
      </c>
      <c r="AC292" s="29">
        <v>0.1173438</v>
      </c>
      <c r="AD292" s="29">
        <v>8.7921869999999999E-2</v>
      </c>
      <c r="AE292" s="29">
        <v>5.8500000000000003E-2</v>
      </c>
      <c r="AF292" s="26"/>
      <c r="AG292" s="26"/>
      <c r="AH292" s="26"/>
      <c r="AI292" s="26"/>
      <c r="AJ292" s="26"/>
      <c r="AK292" s="26"/>
      <c r="AL292" s="26"/>
      <c r="AM292" s="26"/>
      <c r="AN292" s="26"/>
      <c r="AO292" s="26"/>
      <c r="AP292" s="26"/>
      <c r="AQ292" s="26"/>
      <c r="AR292" s="26"/>
      <c r="AS292" s="26"/>
      <c r="AT292" s="26"/>
      <c r="AU292" s="26"/>
      <c r="AV292" s="26"/>
      <c r="AW292" s="26"/>
      <c r="AX292" s="26"/>
      <c r="AY292" s="26"/>
    </row>
    <row r="293" spans="1:51" ht="15.75" thickBot="1">
      <c r="A293" s="94"/>
      <c r="B293" s="22" t="s">
        <v>362</v>
      </c>
      <c r="C293" s="31">
        <v>3.8374999999999999E-2</v>
      </c>
      <c r="D293" s="31">
        <v>4.7718749999999997E-2</v>
      </c>
      <c r="E293" s="31">
        <v>5.7062500000000002E-2</v>
      </c>
      <c r="F293" s="31">
        <v>6.640625E-2</v>
      </c>
      <c r="G293" s="31">
        <v>7.5749999999999998E-2</v>
      </c>
      <c r="H293" s="31">
        <v>8.5093749999999996E-2</v>
      </c>
      <c r="I293" s="31">
        <v>9.4437499999999994E-2</v>
      </c>
      <c r="J293" s="31">
        <v>0.10378130000000001</v>
      </c>
      <c r="K293" s="31">
        <v>0.113125</v>
      </c>
      <c r="L293" s="31">
        <v>0.1224687</v>
      </c>
      <c r="M293" s="31">
        <v>0.1318125</v>
      </c>
      <c r="N293" s="31">
        <v>0.14115630000000001</v>
      </c>
      <c r="O293" s="31">
        <v>0.15049999999999999</v>
      </c>
      <c r="P293" s="31">
        <v>0.15984370000000001</v>
      </c>
      <c r="Q293" s="31">
        <v>0.16918749999999999</v>
      </c>
      <c r="R293" s="31">
        <v>0.1785312</v>
      </c>
      <c r="S293" s="31">
        <v>0.18787499999999999</v>
      </c>
      <c r="T293" s="31">
        <v>0.1972187</v>
      </c>
      <c r="U293" s="31">
        <v>0.20656250000000001</v>
      </c>
      <c r="V293" s="31">
        <v>0.21590619999999999</v>
      </c>
      <c r="W293" s="31">
        <v>0.22525000000000001</v>
      </c>
      <c r="X293" s="31">
        <v>0.23459369999999999</v>
      </c>
      <c r="Y293" s="31">
        <v>0.2439375</v>
      </c>
      <c r="Z293" s="31">
        <v>0.25328119999999998</v>
      </c>
      <c r="AA293" s="31">
        <v>0.262625</v>
      </c>
      <c r="AB293" s="31">
        <v>0.27196880000000001</v>
      </c>
      <c r="AC293" s="31">
        <v>0.28131250000000002</v>
      </c>
      <c r="AD293" s="31">
        <v>0.29065619999999998</v>
      </c>
      <c r="AE293" s="31">
        <v>0.3</v>
      </c>
      <c r="AF293" s="26"/>
      <c r="AG293" s="26"/>
      <c r="AH293" s="26"/>
      <c r="AI293" s="26"/>
      <c r="AJ293" s="26"/>
      <c r="AK293" s="26"/>
      <c r="AL293" s="26"/>
      <c r="AM293" s="26"/>
      <c r="AN293" s="26"/>
      <c r="AO293" s="26"/>
      <c r="AP293" s="26"/>
      <c r="AQ293" s="26"/>
      <c r="AR293" s="26"/>
      <c r="AS293" s="26"/>
      <c r="AT293" s="26"/>
      <c r="AU293" s="26"/>
      <c r="AV293" s="26"/>
      <c r="AW293" s="26"/>
      <c r="AX293" s="26"/>
      <c r="AY293" s="26"/>
    </row>
    <row r="294" spans="1:51" ht="15.75" thickBot="1">
      <c r="A294" s="94"/>
      <c r="B294" s="22" t="s">
        <v>363</v>
      </c>
      <c r="C294" s="29">
        <v>4.9187500000000002E-2</v>
      </c>
      <c r="D294" s="29">
        <v>6.1984379999999999E-2</v>
      </c>
      <c r="E294" s="29">
        <v>7.4781249999999994E-2</v>
      </c>
      <c r="F294" s="29">
        <v>8.7578130000000004E-2</v>
      </c>
      <c r="G294" s="29">
        <v>0.10037500000000001</v>
      </c>
      <c r="H294" s="29">
        <v>0.11317190000000001</v>
      </c>
      <c r="I294" s="29">
        <v>0.12596879999999999</v>
      </c>
      <c r="J294" s="29">
        <v>0.13876559999999999</v>
      </c>
      <c r="K294" s="29">
        <v>0.15156249999999999</v>
      </c>
      <c r="L294" s="29">
        <v>0.16435939999999999</v>
      </c>
      <c r="M294" s="29">
        <v>0.17715629999999999</v>
      </c>
      <c r="N294" s="29">
        <v>0.18995310000000001</v>
      </c>
      <c r="O294" s="29">
        <v>0.20275000000000001</v>
      </c>
      <c r="P294" s="29">
        <v>0.2055469</v>
      </c>
      <c r="Q294" s="29">
        <v>0.21565110000000001</v>
      </c>
      <c r="R294" s="29">
        <v>0.22503029999999999</v>
      </c>
      <c r="S294" s="29">
        <v>0.23348930000000001</v>
      </c>
      <c r="T294" s="29">
        <v>0.2407802</v>
      </c>
      <c r="U294" s="29">
        <v>0.24658859999999999</v>
      </c>
      <c r="V294" s="29">
        <v>0.25051519999999999</v>
      </c>
      <c r="W294" s="29">
        <v>0.25205339999999998</v>
      </c>
      <c r="X294" s="29">
        <v>0.25056</v>
      </c>
      <c r="Y294" s="29">
        <v>0.24521879999999999</v>
      </c>
      <c r="Z294" s="29">
        <v>0.2349937</v>
      </c>
      <c r="AA294" s="29">
        <v>0.2185696</v>
      </c>
      <c r="AB294" s="29">
        <v>0.19427739999999999</v>
      </c>
      <c r="AC294" s="29">
        <v>0.15999840000000001</v>
      </c>
      <c r="AD294" s="29">
        <v>0.1130437</v>
      </c>
      <c r="AE294" s="29">
        <v>0.05</v>
      </c>
      <c r="AF294" s="26"/>
      <c r="AG294" s="26"/>
      <c r="AH294" s="26"/>
      <c r="AI294" s="26"/>
      <c r="AJ294" s="26"/>
      <c r="AK294" s="26"/>
      <c r="AL294" s="26"/>
      <c r="AM294" s="26"/>
      <c r="AN294" s="26"/>
      <c r="AO294" s="26"/>
      <c r="AP294" s="26"/>
      <c r="AQ294" s="26"/>
      <c r="AR294" s="26"/>
      <c r="AS294" s="26"/>
      <c r="AT294" s="26"/>
      <c r="AU294" s="26"/>
      <c r="AV294" s="26"/>
      <c r="AW294" s="26"/>
      <c r="AX294" s="26"/>
      <c r="AY294" s="26"/>
    </row>
    <row r="295" spans="1:51" ht="15.75" thickBot="1">
      <c r="A295" s="94"/>
      <c r="B295" s="22" t="s">
        <v>364</v>
      </c>
      <c r="C295" s="31">
        <v>3.0124999999999999E-2</v>
      </c>
      <c r="D295" s="31">
        <v>3.7406250000000002E-2</v>
      </c>
      <c r="E295" s="31">
        <v>4.4687499999999998E-2</v>
      </c>
      <c r="F295" s="31">
        <v>5.1968750000000001E-2</v>
      </c>
      <c r="G295" s="31">
        <v>5.9249999999999997E-2</v>
      </c>
      <c r="H295" s="31">
        <v>6.653125E-2</v>
      </c>
      <c r="I295" s="31">
        <v>7.3812500000000003E-2</v>
      </c>
      <c r="J295" s="31">
        <v>8.1093750000000006E-2</v>
      </c>
      <c r="K295" s="31">
        <v>8.8374999999999995E-2</v>
      </c>
      <c r="L295" s="31">
        <v>9.5656249999999998E-2</v>
      </c>
      <c r="M295" s="31">
        <v>0.1029375</v>
      </c>
      <c r="N295" s="31">
        <v>0.1102187</v>
      </c>
      <c r="O295" s="31">
        <v>0.11749999999999999</v>
      </c>
      <c r="P295" s="31">
        <v>0.1247813</v>
      </c>
      <c r="Q295" s="31">
        <v>0.1320625</v>
      </c>
      <c r="R295" s="31">
        <v>0.13934379999999999</v>
      </c>
      <c r="S295" s="31">
        <v>0.14662500000000001</v>
      </c>
      <c r="T295" s="31">
        <v>0.1539063</v>
      </c>
      <c r="U295" s="31">
        <v>0.16118750000000001</v>
      </c>
      <c r="V295" s="31">
        <v>0.1684687</v>
      </c>
      <c r="W295" s="31">
        <v>0.17574999999999999</v>
      </c>
      <c r="X295" s="31">
        <v>0.18303120000000001</v>
      </c>
      <c r="Y295" s="31">
        <v>0.1903125</v>
      </c>
      <c r="Z295" s="31">
        <v>0.19759370000000001</v>
      </c>
      <c r="AA295" s="31">
        <v>0.204875</v>
      </c>
      <c r="AB295" s="31">
        <v>0.21215629999999999</v>
      </c>
      <c r="AC295" s="31">
        <v>0.21943750000000001</v>
      </c>
      <c r="AD295" s="31">
        <v>0.2267188</v>
      </c>
      <c r="AE295" s="31">
        <v>0.23400000000000001</v>
      </c>
      <c r="AF295" s="26"/>
      <c r="AG295" s="26"/>
      <c r="AH295" s="26"/>
      <c r="AI295" s="26"/>
      <c r="AJ295" s="26"/>
      <c r="AK295" s="26"/>
      <c r="AL295" s="26"/>
      <c r="AM295" s="26"/>
      <c r="AN295" s="26"/>
      <c r="AO295" s="26"/>
      <c r="AP295" s="26"/>
      <c r="AQ295" s="26"/>
      <c r="AR295" s="26"/>
      <c r="AS295" s="26"/>
      <c r="AT295" s="26"/>
      <c r="AU295" s="26"/>
      <c r="AV295" s="26"/>
      <c r="AW295" s="26"/>
      <c r="AX295" s="26"/>
      <c r="AY295" s="26"/>
    </row>
    <row r="296" spans="1:51" ht="15.75" thickBot="1">
      <c r="A296" s="94"/>
      <c r="B296" s="22" t="s">
        <v>365</v>
      </c>
      <c r="C296" s="31">
        <v>0</v>
      </c>
      <c r="D296" s="31">
        <v>0</v>
      </c>
      <c r="E296" s="31">
        <v>0</v>
      </c>
      <c r="F296" s="31">
        <v>0</v>
      </c>
      <c r="G296" s="31">
        <v>0</v>
      </c>
      <c r="H296" s="31">
        <v>0</v>
      </c>
      <c r="I296" s="31">
        <v>0</v>
      </c>
      <c r="J296" s="31">
        <v>0</v>
      </c>
      <c r="K296" s="31">
        <v>0</v>
      </c>
      <c r="L296" s="31">
        <v>0</v>
      </c>
      <c r="M296" s="31">
        <v>0</v>
      </c>
      <c r="N296" s="31">
        <v>0</v>
      </c>
      <c r="O296" s="31">
        <v>0</v>
      </c>
      <c r="P296" s="31">
        <v>0.01</v>
      </c>
      <c r="Q296" s="31">
        <v>1.269263E-2</v>
      </c>
      <c r="R296" s="31">
        <v>1.6110289999999999E-2</v>
      </c>
      <c r="S296" s="31">
        <v>2.0448210000000001E-2</v>
      </c>
      <c r="T296" s="31">
        <v>2.595416E-2</v>
      </c>
      <c r="U296" s="31">
        <v>3.2942659999999999E-2</v>
      </c>
      <c r="V296" s="31">
        <v>4.1812910000000002E-2</v>
      </c>
      <c r="W296" s="31">
        <v>5.3071599999999997E-2</v>
      </c>
      <c r="X296" s="31">
        <v>6.7361829999999998E-2</v>
      </c>
      <c r="Y296" s="31">
        <v>8.5499909999999998E-2</v>
      </c>
      <c r="Z296" s="31">
        <v>0.1085219</v>
      </c>
      <c r="AA296" s="31">
        <v>0.1377429</v>
      </c>
      <c r="AB296" s="31">
        <v>0.17483199999999999</v>
      </c>
      <c r="AC296" s="31">
        <v>0.22190779999999999</v>
      </c>
      <c r="AD296" s="31">
        <v>0.2816594</v>
      </c>
      <c r="AE296" s="31">
        <v>0.35749999999999998</v>
      </c>
      <c r="AF296" s="26"/>
      <c r="AG296" s="26"/>
      <c r="AH296" s="26"/>
      <c r="AI296" s="26"/>
      <c r="AJ296" s="26"/>
      <c r="AK296" s="26"/>
      <c r="AL296" s="26"/>
      <c r="AM296" s="26"/>
      <c r="AN296" s="26"/>
      <c r="AO296" s="26"/>
      <c r="AP296" s="26"/>
      <c r="AQ296" s="26"/>
      <c r="AR296" s="26"/>
      <c r="AS296" s="26"/>
      <c r="AT296" s="26"/>
      <c r="AU296" s="26"/>
      <c r="AV296" s="26"/>
      <c r="AW296" s="26"/>
      <c r="AX296" s="26"/>
      <c r="AY296" s="26"/>
    </row>
    <row r="297" spans="1:51">
      <c r="A297" s="94"/>
      <c r="B297" s="10" t="s">
        <v>366</v>
      </c>
      <c r="C297" s="26"/>
      <c r="D297" s="26"/>
      <c r="E297" s="26"/>
      <c r="F297" s="26"/>
      <c r="G297" s="26"/>
      <c r="H297" s="26"/>
      <c r="I297" s="26"/>
      <c r="J297" s="26"/>
      <c r="K297" s="26"/>
      <c r="L297" s="26"/>
      <c r="M297" s="26"/>
      <c r="N297" s="26"/>
      <c r="O297" s="26"/>
      <c r="P297" s="26"/>
      <c r="Q297" s="26"/>
      <c r="R297" s="26"/>
      <c r="S297" s="26"/>
      <c r="T297" s="26"/>
      <c r="U297" s="26"/>
      <c r="V297" s="26"/>
      <c r="W297" s="26"/>
      <c r="X297" s="26"/>
      <c r="Y297" s="26"/>
      <c r="Z297" s="26"/>
      <c r="AA297" s="26"/>
      <c r="AB297" s="26"/>
      <c r="AC297" s="26"/>
      <c r="AD297" s="26"/>
      <c r="AE297" s="26"/>
      <c r="AF297" s="26"/>
      <c r="AG297" s="26"/>
      <c r="AH297" s="26"/>
      <c r="AI297" s="26"/>
      <c r="AJ297" s="26"/>
      <c r="AK297" s="26"/>
      <c r="AL297" s="26"/>
      <c r="AM297" s="26"/>
      <c r="AN297" s="26"/>
      <c r="AO297" s="26"/>
      <c r="AP297" s="26"/>
      <c r="AQ297" s="26"/>
      <c r="AR297" s="26"/>
      <c r="AS297" s="26"/>
      <c r="AT297" s="26"/>
      <c r="AU297" s="26"/>
      <c r="AV297" s="26"/>
      <c r="AW297" s="26"/>
      <c r="AX297" s="26"/>
      <c r="AY297" s="26"/>
    </row>
    <row r="298" spans="1:51">
      <c r="A298" s="94"/>
      <c r="B298" s="26"/>
      <c r="C298" s="26"/>
      <c r="D298" s="26"/>
      <c r="E298" s="26"/>
      <c r="F298" s="26"/>
      <c r="G298" s="26"/>
      <c r="H298" s="26"/>
      <c r="I298" s="26"/>
      <c r="J298" s="26"/>
      <c r="K298" s="26"/>
      <c r="L298" s="26"/>
      <c r="M298" s="26"/>
      <c r="N298" s="26"/>
      <c r="O298" s="26"/>
      <c r="P298" s="26"/>
      <c r="Q298" s="26"/>
      <c r="R298" s="26"/>
      <c r="S298" s="26"/>
      <c r="T298" s="26"/>
      <c r="U298" s="26"/>
      <c r="V298" s="26"/>
      <c r="W298" s="26"/>
      <c r="X298" s="26"/>
      <c r="Y298" s="26"/>
      <c r="Z298" s="26"/>
      <c r="AA298" s="26"/>
      <c r="AB298" s="26"/>
      <c r="AC298" s="26"/>
      <c r="AD298" s="26"/>
      <c r="AE298" s="26"/>
      <c r="AF298" s="26"/>
      <c r="AG298" s="26"/>
      <c r="AH298" s="26"/>
      <c r="AI298" s="26"/>
      <c r="AJ298" s="26"/>
      <c r="AK298" s="26"/>
      <c r="AL298" s="26"/>
      <c r="AM298" s="26"/>
      <c r="AN298" s="26"/>
      <c r="AO298" s="26"/>
      <c r="AP298" s="26"/>
      <c r="AQ298" s="26"/>
      <c r="AR298" s="26"/>
      <c r="AS298" s="26"/>
      <c r="AT298" s="26"/>
      <c r="AU298" s="26"/>
      <c r="AV298" s="26"/>
      <c r="AW298" s="26"/>
      <c r="AX298" s="26"/>
      <c r="AY298" s="26"/>
    </row>
    <row r="299" spans="1:51" ht="20.25" thickBot="1">
      <c r="A299" s="94"/>
      <c r="B299" s="44" t="s">
        <v>367</v>
      </c>
      <c r="C299" s="26"/>
      <c r="D299" s="26"/>
      <c r="E299" s="26"/>
      <c r="F299" s="26"/>
      <c r="G299" s="26"/>
      <c r="H299" s="26"/>
      <c r="I299" s="26"/>
      <c r="J299" s="26"/>
      <c r="K299" s="26"/>
      <c r="L299" s="26"/>
      <c r="M299" s="26"/>
      <c r="N299" s="26"/>
      <c r="O299" s="26"/>
      <c r="P299" s="26"/>
      <c r="Q299" s="26"/>
      <c r="R299" s="26"/>
      <c r="S299" s="26"/>
      <c r="T299" s="26"/>
      <c r="U299" s="26"/>
      <c r="V299" s="26"/>
      <c r="W299" s="26"/>
      <c r="X299" s="26"/>
      <c r="Y299" s="26"/>
      <c r="Z299" s="26"/>
      <c r="AA299" s="26"/>
      <c r="AB299" s="26"/>
      <c r="AC299" s="26"/>
      <c r="AD299" s="26"/>
      <c r="AE299" s="26"/>
      <c r="AF299" s="26"/>
      <c r="AG299" s="26"/>
      <c r="AH299" s="26"/>
      <c r="AI299" s="26"/>
      <c r="AJ299" s="26"/>
      <c r="AK299" s="26"/>
      <c r="AL299" s="26"/>
      <c r="AM299" s="26"/>
      <c r="AN299" s="26"/>
      <c r="AO299" s="26"/>
      <c r="AP299" s="26"/>
      <c r="AQ299" s="26"/>
      <c r="AR299" s="26"/>
      <c r="AS299" s="26"/>
      <c r="AT299" s="26"/>
      <c r="AU299" s="26"/>
      <c r="AV299" s="26"/>
      <c r="AW299" s="26"/>
      <c r="AX299" s="26"/>
      <c r="AY299" s="26"/>
    </row>
    <row r="300" spans="1:51" ht="13.5" thickTop="1">
      <c r="A300" s="94"/>
      <c r="B300" s="10" t="s">
        <v>368</v>
      </c>
      <c r="C300" s="26"/>
      <c r="D300" s="26"/>
      <c r="E300" s="26"/>
      <c r="F300" s="26"/>
      <c r="G300" s="26"/>
      <c r="H300" s="26"/>
      <c r="I300" s="26"/>
      <c r="J300" s="26"/>
      <c r="K300" s="26"/>
      <c r="L300" s="26"/>
      <c r="M300" s="26"/>
      <c r="N300" s="26"/>
      <c r="O300" s="26"/>
      <c r="P300" s="26"/>
      <c r="Q300" s="26"/>
      <c r="R300" s="26"/>
      <c r="S300" s="26"/>
      <c r="T300" s="26"/>
      <c r="U300" s="26"/>
      <c r="V300" s="26"/>
      <c r="W300" s="26"/>
      <c r="X300" s="26"/>
      <c r="Y300" s="26"/>
      <c r="Z300" s="26"/>
      <c r="AA300" s="26"/>
      <c r="AB300" s="26"/>
      <c r="AC300" s="26"/>
      <c r="AD300" s="26"/>
      <c r="AE300" s="26"/>
      <c r="AF300" s="26"/>
      <c r="AG300" s="26"/>
      <c r="AH300" s="26"/>
      <c r="AI300" s="26"/>
      <c r="AJ300" s="26"/>
      <c r="AK300" s="26"/>
      <c r="AL300" s="26"/>
      <c r="AM300" s="26"/>
      <c r="AN300" s="26"/>
      <c r="AO300" s="26"/>
      <c r="AP300" s="26"/>
      <c r="AQ300" s="26"/>
      <c r="AR300" s="26"/>
      <c r="AS300" s="26"/>
      <c r="AT300" s="26"/>
      <c r="AU300" s="26"/>
      <c r="AV300" s="26"/>
      <c r="AW300" s="26"/>
      <c r="AX300" s="26"/>
      <c r="AY300" s="26"/>
    </row>
    <row r="301" spans="1:51" ht="15">
      <c r="A301" s="94"/>
      <c r="B301" s="1"/>
      <c r="C301" s="26"/>
      <c r="D301" s="26"/>
      <c r="E301" s="26"/>
      <c r="F301" s="26"/>
      <c r="G301" s="26"/>
      <c r="H301" s="26"/>
      <c r="I301" s="26"/>
      <c r="J301" s="26"/>
      <c r="K301" s="26"/>
      <c r="L301" s="26"/>
      <c r="M301" s="26"/>
      <c r="N301" s="26"/>
      <c r="O301" s="26"/>
      <c r="P301" s="26"/>
      <c r="Q301" s="26"/>
      <c r="R301" s="26"/>
      <c r="S301" s="26"/>
      <c r="T301" s="26"/>
      <c r="U301" s="26"/>
      <c r="V301" s="26"/>
      <c r="W301" s="26"/>
      <c r="X301" s="26"/>
      <c r="Y301" s="26"/>
      <c r="Z301" s="26"/>
      <c r="AA301" s="26"/>
      <c r="AB301" s="26"/>
      <c r="AC301" s="26"/>
      <c r="AD301" s="26"/>
      <c r="AE301" s="26"/>
      <c r="AF301" s="26"/>
      <c r="AG301" s="26"/>
      <c r="AH301" s="26"/>
      <c r="AI301" s="26"/>
      <c r="AJ301" s="26"/>
      <c r="AK301" s="26"/>
      <c r="AL301" s="26"/>
      <c r="AM301" s="26"/>
      <c r="AN301" s="26"/>
      <c r="AO301" s="26"/>
      <c r="AP301" s="26"/>
      <c r="AQ301" s="26"/>
      <c r="AR301" s="26"/>
      <c r="AS301" s="26"/>
      <c r="AT301" s="26"/>
      <c r="AU301" s="26"/>
      <c r="AV301" s="26"/>
      <c r="AW301" s="26"/>
      <c r="AX301" s="26"/>
      <c r="AY301" s="26"/>
    </row>
    <row r="302" spans="1:51" ht="15.75" thickBot="1">
      <c r="A302" s="94"/>
      <c r="B302" s="59" t="s">
        <v>369</v>
      </c>
      <c r="C302" s="26"/>
      <c r="D302" s="26"/>
      <c r="E302" s="26"/>
      <c r="F302" s="26"/>
      <c r="G302" s="26"/>
      <c r="H302" s="26"/>
      <c r="I302" s="26"/>
      <c r="J302" s="26"/>
      <c r="K302" s="26"/>
      <c r="L302" s="26"/>
      <c r="M302" s="26"/>
      <c r="N302" s="26"/>
      <c r="O302" s="26"/>
      <c r="P302" s="26"/>
      <c r="Q302" s="26"/>
      <c r="R302" s="26"/>
      <c r="S302" s="26"/>
      <c r="T302" s="26"/>
      <c r="U302" s="26"/>
      <c r="V302" s="26"/>
      <c r="W302" s="26"/>
      <c r="X302" s="26"/>
      <c r="Y302" s="26"/>
      <c r="Z302" s="26"/>
      <c r="AA302" s="26"/>
      <c r="AB302" s="26"/>
      <c r="AC302" s="26"/>
      <c r="AD302" s="26"/>
      <c r="AE302" s="26"/>
      <c r="AF302" s="26"/>
      <c r="AG302" s="26"/>
      <c r="AH302" s="26"/>
      <c r="AI302" s="26"/>
      <c r="AJ302" s="26"/>
      <c r="AK302" s="26"/>
      <c r="AL302" s="26"/>
      <c r="AM302" s="26"/>
      <c r="AN302" s="26"/>
      <c r="AO302" s="26"/>
      <c r="AP302" s="26"/>
      <c r="AQ302" s="26"/>
      <c r="AR302" s="26"/>
      <c r="AS302" s="26"/>
      <c r="AT302" s="26"/>
      <c r="AU302" s="26"/>
      <c r="AV302" s="26"/>
      <c r="AW302" s="26"/>
      <c r="AX302" s="26"/>
      <c r="AY302" s="26"/>
    </row>
    <row r="303" spans="1:51" ht="15.75" thickBot="1">
      <c r="A303" s="94"/>
      <c r="B303" s="3"/>
      <c r="C303" s="363" t="s">
        <v>221</v>
      </c>
      <c r="D303" s="363" t="s">
        <v>222</v>
      </c>
      <c r="E303" s="363" t="s">
        <v>223</v>
      </c>
      <c r="F303" s="363" t="s">
        <v>224</v>
      </c>
      <c r="G303" s="363" t="s">
        <v>225</v>
      </c>
      <c r="H303" s="363" t="s">
        <v>226</v>
      </c>
      <c r="I303" s="363" t="s">
        <v>227</v>
      </c>
      <c r="J303" s="363" t="s">
        <v>228</v>
      </c>
      <c r="K303" s="363" t="s">
        <v>229</v>
      </c>
      <c r="L303" s="363" t="s">
        <v>262</v>
      </c>
      <c r="M303" s="363" t="s">
        <v>263</v>
      </c>
      <c r="N303" s="363" t="s">
        <v>264</v>
      </c>
      <c r="O303" s="363" t="s">
        <v>265</v>
      </c>
      <c r="P303" s="363" t="s">
        <v>266</v>
      </c>
      <c r="Q303" s="363" t="s">
        <v>267</v>
      </c>
      <c r="R303" s="363" t="s">
        <v>268</v>
      </c>
      <c r="S303" s="363" t="s">
        <v>269</v>
      </c>
      <c r="T303" s="363" t="s">
        <v>270</v>
      </c>
      <c r="U303" s="363" t="s">
        <v>271</v>
      </c>
      <c r="V303" s="363" t="s">
        <v>272</v>
      </c>
      <c r="W303" s="363" t="s">
        <v>273</v>
      </c>
      <c r="X303" s="363" t="s">
        <v>274</v>
      </c>
      <c r="Y303" s="363" t="s">
        <v>275</v>
      </c>
      <c r="Z303" s="363" t="s">
        <v>276</v>
      </c>
      <c r="AA303" s="363" t="s">
        <v>277</v>
      </c>
      <c r="AB303" s="363" t="s">
        <v>278</v>
      </c>
      <c r="AC303" s="363" t="s">
        <v>279</v>
      </c>
      <c r="AD303" s="363" t="s">
        <v>280</v>
      </c>
      <c r="AE303" s="363" t="s">
        <v>281</v>
      </c>
      <c r="AF303" s="26"/>
      <c r="AG303" s="26"/>
      <c r="AH303" s="26"/>
      <c r="AI303" s="26"/>
      <c r="AJ303" s="26"/>
      <c r="AK303" s="26"/>
      <c r="AL303" s="26"/>
      <c r="AM303" s="26"/>
      <c r="AN303" s="26"/>
      <c r="AO303" s="26"/>
      <c r="AP303" s="26"/>
      <c r="AQ303" s="26"/>
      <c r="AR303" s="26"/>
      <c r="AS303" s="26"/>
      <c r="AT303" s="26"/>
      <c r="AU303" s="26"/>
      <c r="AV303" s="26"/>
      <c r="AW303" s="26"/>
      <c r="AX303" s="26"/>
      <c r="AY303" s="26"/>
    </row>
    <row r="304" spans="1:51" ht="15.75" thickBot="1">
      <c r="A304" s="94"/>
      <c r="B304" s="22" t="s">
        <v>61</v>
      </c>
      <c r="C304" s="29">
        <v>0</v>
      </c>
      <c r="D304" s="29">
        <v>0</v>
      </c>
      <c r="E304" s="29">
        <v>0</v>
      </c>
      <c r="F304" s="29">
        <v>0</v>
      </c>
      <c r="G304" s="29">
        <v>0</v>
      </c>
      <c r="H304" s="29">
        <v>0</v>
      </c>
      <c r="I304" s="29">
        <v>0</v>
      </c>
      <c r="J304" s="29">
        <v>0</v>
      </c>
      <c r="K304" s="29">
        <v>0</v>
      </c>
      <c r="L304" s="29">
        <v>0</v>
      </c>
      <c r="M304" s="29">
        <v>0</v>
      </c>
      <c r="N304" s="29">
        <v>0</v>
      </c>
      <c r="O304" s="29">
        <v>0</v>
      </c>
      <c r="P304" s="29">
        <v>0</v>
      </c>
      <c r="Q304" s="29">
        <v>0</v>
      </c>
      <c r="R304" s="29">
        <v>0</v>
      </c>
      <c r="S304" s="29">
        <v>0</v>
      </c>
      <c r="T304" s="29">
        <v>0</v>
      </c>
      <c r="U304" s="29">
        <v>0</v>
      </c>
      <c r="V304" s="29">
        <v>0</v>
      </c>
      <c r="W304" s="29">
        <v>0</v>
      </c>
      <c r="X304" s="29">
        <v>0</v>
      </c>
      <c r="Y304" s="29">
        <v>0</v>
      </c>
      <c r="Z304" s="29">
        <v>0</v>
      </c>
      <c r="AA304" s="29">
        <v>0</v>
      </c>
      <c r="AB304" s="29">
        <v>0</v>
      </c>
      <c r="AC304" s="29">
        <v>0</v>
      </c>
      <c r="AD304" s="29">
        <v>0</v>
      </c>
      <c r="AE304" s="29">
        <v>0</v>
      </c>
      <c r="AF304" s="26"/>
      <c r="AG304" s="26"/>
      <c r="AH304" s="26"/>
      <c r="AI304" s="26"/>
      <c r="AJ304" s="26"/>
      <c r="AK304" s="26"/>
      <c r="AL304" s="26"/>
      <c r="AM304" s="26"/>
      <c r="AN304" s="26"/>
      <c r="AO304" s="26"/>
      <c r="AP304" s="26"/>
      <c r="AQ304" s="26"/>
      <c r="AR304" s="26"/>
      <c r="AS304" s="26"/>
      <c r="AT304" s="26"/>
      <c r="AU304" s="26"/>
      <c r="AV304" s="26"/>
      <c r="AW304" s="26"/>
      <c r="AX304" s="26"/>
      <c r="AY304" s="26"/>
    </row>
    <row r="305" spans="1:51" ht="15.75" thickBot="1">
      <c r="A305" s="94"/>
      <c r="B305" s="22" t="s">
        <v>62</v>
      </c>
      <c r="C305" s="31">
        <v>0</v>
      </c>
      <c r="D305" s="31">
        <v>0</v>
      </c>
      <c r="E305" s="31">
        <v>0</v>
      </c>
      <c r="F305" s="31">
        <v>0</v>
      </c>
      <c r="G305" s="31">
        <v>0</v>
      </c>
      <c r="H305" s="31">
        <v>0</v>
      </c>
      <c r="I305" s="31">
        <v>0</v>
      </c>
      <c r="J305" s="31">
        <v>0</v>
      </c>
      <c r="K305" s="31">
        <v>0</v>
      </c>
      <c r="L305" s="31">
        <v>4.0000000000000036E-2</v>
      </c>
      <c r="M305" s="31">
        <v>7.999999999999996E-2</v>
      </c>
      <c r="N305" s="31">
        <v>0.12</v>
      </c>
      <c r="O305" s="31">
        <v>0.16000000000000003</v>
      </c>
      <c r="P305" s="31">
        <v>0.19999999999999996</v>
      </c>
      <c r="Q305" s="31">
        <v>0.24</v>
      </c>
      <c r="R305" s="31">
        <v>0.28000000000000003</v>
      </c>
      <c r="S305" s="31">
        <v>0.31999999999999995</v>
      </c>
      <c r="T305" s="31">
        <v>0.36</v>
      </c>
      <c r="U305" s="31">
        <v>0.4</v>
      </c>
      <c r="V305" s="31">
        <v>0.43999999999999995</v>
      </c>
      <c r="W305" s="31">
        <v>0.48</v>
      </c>
      <c r="X305" s="31">
        <v>0.52</v>
      </c>
      <c r="Y305" s="31">
        <v>0.56000000000000005</v>
      </c>
      <c r="Z305" s="31">
        <v>0.6</v>
      </c>
      <c r="AA305" s="31">
        <v>0.64</v>
      </c>
      <c r="AB305" s="31">
        <v>0.67999999999999994</v>
      </c>
      <c r="AC305" s="31">
        <v>0.72</v>
      </c>
      <c r="AD305" s="31">
        <v>0.76</v>
      </c>
      <c r="AE305" s="31">
        <v>0.8</v>
      </c>
      <c r="AF305" s="26"/>
      <c r="AG305" s="26"/>
      <c r="AH305" s="26"/>
      <c r="AI305" s="26"/>
      <c r="AJ305" s="26"/>
      <c r="AK305" s="26"/>
      <c r="AL305" s="26"/>
      <c r="AM305" s="26"/>
      <c r="AN305" s="26"/>
      <c r="AO305" s="26"/>
      <c r="AP305" s="26"/>
      <c r="AQ305" s="26"/>
      <c r="AR305" s="26"/>
      <c r="AS305" s="26"/>
      <c r="AT305" s="26"/>
      <c r="AU305" s="26"/>
      <c r="AV305" s="26"/>
      <c r="AW305" s="26"/>
      <c r="AX305" s="26"/>
      <c r="AY305" s="26"/>
    </row>
    <row r="306" spans="1:51" ht="15.75" thickBot="1">
      <c r="A306" s="94"/>
      <c r="B306" s="22" t="s">
        <v>285</v>
      </c>
      <c r="C306" s="29">
        <v>0</v>
      </c>
      <c r="D306" s="29">
        <v>0</v>
      </c>
      <c r="E306" s="29">
        <v>0</v>
      </c>
      <c r="F306" s="29">
        <v>0</v>
      </c>
      <c r="G306" s="29">
        <v>0</v>
      </c>
      <c r="H306" s="29">
        <v>0</v>
      </c>
      <c r="I306" s="29">
        <v>0</v>
      </c>
      <c r="J306" s="29">
        <v>0</v>
      </c>
      <c r="K306" s="29">
        <v>0</v>
      </c>
      <c r="L306" s="29">
        <v>4.0000000000000036E-2</v>
      </c>
      <c r="M306" s="29">
        <v>7.999999999999996E-2</v>
      </c>
      <c r="N306" s="29">
        <v>0.12</v>
      </c>
      <c r="O306" s="29">
        <v>0.16000000000000003</v>
      </c>
      <c r="P306" s="29">
        <v>0.19999999999999996</v>
      </c>
      <c r="Q306" s="29">
        <v>0.24</v>
      </c>
      <c r="R306" s="29">
        <v>0.28000000000000003</v>
      </c>
      <c r="S306" s="29">
        <v>0.31999999999999995</v>
      </c>
      <c r="T306" s="29">
        <v>0.36</v>
      </c>
      <c r="U306" s="29">
        <v>0.4</v>
      </c>
      <c r="V306" s="29">
        <v>0.43999999999999995</v>
      </c>
      <c r="W306" s="29">
        <v>0.48</v>
      </c>
      <c r="X306" s="29">
        <v>0.52</v>
      </c>
      <c r="Y306" s="29">
        <v>0.56000000000000005</v>
      </c>
      <c r="Z306" s="29">
        <v>0.6</v>
      </c>
      <c r="AA306" s="29">
        <v>0.64</v>
      </c>
      <c r="AB306" s="29">
        <v>0.67999999999999994</v>
      </c>
      <c r="AC306" s="29">
        <v>0.72</v>
      </c>
      <c r="AD306" s="29">
        <v>0.76</v>
      </c>
      <c r="AE306" s="29">
        <v>0.8</v>
      </c>
      <c r="AF306" s="26"/>
      <c r="AG306" s="26"/>
      <c r="AH306" s="26"/>
      <c r="AI306" s="26"/>
      <c r="AJ306" s="26"/>
      <c r="AK306" s="26"/>
      <c r="AL306" s="26"/>
      <c r="AM306" s="26"/>
      <c r="AN306" s="26"/>
      <c r="AO306" s="26"/>
      <c r="AP306" s="26"/>
      <c r="AQ306" s="26"/>
      <c r="AR306" s="26"/>
      <c r="AS306" s="26"/>
      <c r="AT306" s="26"/>
      <c r="AU306" s="26"/>
      <c r="AV306" s="26"/>
      <c r="AW306" s="26"/>
      <c r="AX306" s="26"/>
      <c r="AY306" s="26"/>
    </row>
    <row r="307" spans="1:51" ht="15.75" thickBot="1">
      <c r="A307" s="94"/>
      <c r="B307" s="22" t="s">
        <v>64</v>
      </c>
      <c r="C307" s="31">
        <v>0</v>
      </c>
      <c r="D307" s="31">
        <v>0</v>
      </c>
      <c r="E307" s="31">
        <v>0</v>
      </c>
      <c r="F307" s="31">
        <v>0</v>
      </c>
      <c r="G307" s="31">
        <v>0</v>
      </c>
      <c r="H307" s="31">
        <v>0</v>
      </c>
      <c r="I307" s="31">
        <v>0</v>
      </c>
      <c r="J307" s="31">
        <v>0</v>
      </c>
      <c r="K307" s="31">
        <v>0</v>
      </c>
      <c r="L307" s="31">
        <v>5.0000000000000044E-2</v>
      </c>
      <c r="M307" s="31">
        <v>9.9999999999999978E-2</v>
      </c>
      <c r="N307" s="31">
        <v>0.15000000000000002</v>
      </c>
      <c r="O307" s="31">
        <v>0.19999999999999996</v>
      </c>
      <c r="P307" s="31">
        <v>0.25</v>
      </c>
      <c r="Q307" s="31">
        <v>0.30000000000000004</v>
      </c>
      <c r="R307" s="31">
        <v>0.35</v>
      </c>
      <c r="S307" s="31">
        <v>0.4</v>
      </c>
      <c r="T307" s="31">
        <v>0.44999999999999996</v>
      </c>
      <c r="U307" s="31">
        <v>0.5</v>
      </c>
      <c r="V307" s="31">
        <v>0.55000000000000004</v>
      </c>
      <c r="W307" s="31">
        <v>0.6</v>
      </c>
      <c r="X307" s="31">
        <v>0.65</v>
      </c>
      <c r="Y307" s="31">
        <v>0.7</v>
      </c>
      <c r="Z307" s="31">
        <v>0.75</v>
      </c>
      <c r="AA307" s="31">
        <v>0.8</v>
      </c>
      <c r="AB307" s="31">
        <v>0.85</v>
      </c>
      <c r="AC307" s="31">
        <v>0.9</v>
      </c>
      <c r="AD307" s="31">
        <v>0.95</v>
      </c>
      <c r="AE307" s="31">
        <v>1</v>
      </c>
      <c r="AF307" s="26"/>
      <c r="AG307" s="26"/>
      <c r="AH307" s="26"/>
      <c r="AI307" s="26"/>
      <c r="AJ307" s="26"/>
      <c r="AK307" s="26"/>
      <c r="AL307" s="26"/>
      <c r="AM307" s="26"/>
      <c r="AN307" s="26"/>
      <c r="AO307" s="26"/>
      <c r="AP307" s="26"/>
      <c r="AQ307" s="26"/>
      <c r="AR307" s="26"/>
      <c r="AS307" s="26"/>
      <c r="AT307" s="26"/>
      <c r="AU307" s="26"/>
      <c r="AV307" s="26"/>
      <c r="AW307" s="26"/>
      <c r="AX307" s="26"/>
      <c r="AY307" s="26"/>
    </row>
    <row r="308" spans="1:51" ht="15.75" thickBot="1">
      <c r="A308" s="94"/>
      <c r="B308" s="22" t="s">
        <v>65</v>
      </c>
      <c r="C308" s="29">
        <v>0</v>
      </c>
      <c r="D308" s="29">
        <v>0</v>
      </c>
      <c r="E308" s="29">
        <v>0</v>
      </c>
      <c r="F308" s="29">
        <v>0</v>
      </c>
      <c r="G308" s="29">
        <v>0</v>
      </c>
      <c r="H308" s="29">
        <v>0</v>
      </c>
      <c r="I308" s="29">
        <v>0</v>
      </c>
      <c r="J308" s="29">
        <v>0</v>
      </c>
      <c r="K308" s="29">
        <v>0</v>
      </c>
      <c r="L308" s="29">
        <v>5.0000000000000044E-2</v>
      </c>
      <c r="M308" s="29">
        <v>9.9999999999999978E-2</v>
      </c>
      <c r="N308" s="29">
        <v>0.15000000000000002</v>
      </c>
      <c r="O308" s="29">
        <v>0.19999999999999996</v>
      </c>
      <c r="P308" s="29">
        <v>0.25</v>
      </c>
      <c r="Q308" s="29">
        <v>0.30000000000000004</v>
      </c>
      <c r="R308" s="29">
        <v>0.35</v>
      </c>
      <c r="S308" s="29">
        <v>0.4</v>
      </c>
      <c r="T308" s="29">
        <v>0.44999999999999996</v>
      </c>
      <c r="U308" s="29">
        <v>0.5</v>
      </c>
      <c r="V308" s="29">
        <v>0.55000000000000004</v>
      </c>
      <c r="W308" s="29">
        <v>0.6</v>
      </c>
      <c r="X308" s="29">
        <v>0.65</v>
      </c>
      <c r="Y308" s="29">
        <v>0.7</v>
      </c>
      <c r="Z308" s="29">
        <v>0.75</v>
      </c>
      <c r="AA308" s="29">
        <v>0.8</v>
      </c>
      <c r="AB308" s="29">
        <v>0.85</v>
      </c>
      <c r="AC308" s="29">
        <v>0.9</v>
      </c>
      <c r="AD308" s="29">
        <v>0.95</v>
      </c>
      <c r="AE308" s="29">
        <v>1</v>
      </c>
      <c r="AF308" s="26"/>
      <c r="AG308" s="26"/>
      <c r="AH308" s="26"/>
      <c r="AI308" s="26"/>
      <c r="AJ308" s="26"/>
      <c r="AK308" s="26"/>
      <c r="AL308" s="26"/>
      <c r="AM308" s="26"/>
      <c r="AN308" s="26"/>
      <c r="AO308" s="26"/>
      <c r="AP308" s="26"/>
      <c r="AQ308" s="26"/>
      <c r="AR308" s="26"/>
      <c r="AS308" s="26"/>
      <c r="AT308" s="26"/>
      <c r="AU308" s="26"/>
      <c r="AV308" s="26"/>
      <c r="AW308" s="26"/>
      <c r="AX308" s="26"/>
      <c r="AY308" s="26"/>
    </row>
    <row r="309" spans="1:51" ht="15">
      <c r="A309" s="94"/>
      <c r="B309" s="1"/>
      <c r="C309" s="26"/>
      <c r="D309" s="26"/>
      <c r="E309" s="26"/>
      <c r="F309" s="26"/>
      <c r="G309" s="26"/>
      <c r="H309" s="26"/>
      <c r="I309" s="26"/>
      <c r="J309" s="26"/>
      <c r="K309" s="26"/>
      <c r="L309" s="26"/>
      <c r="M309" s="26"/>
      <c r="N309" s="26"/>
      <c r="O309" s="26"/>
      <c r="P309" s="26"/>
      <c r="Q309" s="26"/>
      <c r="R309" s="26"/>
      <c r="S309" s="26"/>
      <c r="T309" s="26"/>
      <c r="U309" s="26"/>
      <c r="V309" s="26"/>
      <c r="W309" s="26"/>
      <c r="X309" s="26"/>
      <c r="Y309" s="26"/>
      <c r="Z309" s="26"/>
      <c r="AA309" s="26"/>
      <c r="AB309" s="26"/>
      <c r="AC309" s="26"/>
      <c r="AD309" s="26"/>
      <c r="AE309" s="26"/>
      <c r="AF309" s="26"/>
      <c r="AG309" s="26"/>
      <c r="AH309" s="26"/>
      <c r="AI309" s="26"/>
      <c r="AJ309" s="26"/>
      <c r="AK309" s="26"/>
      <c r="AL309" s="26"/>
      <c r="AM309" s="26"/>
      <c r="AN309" s="26"/>
      <c r="AO309" s="26"/>
      <c r="AP309" s="26"/>
      <c r="AQ309" s="26"/>
      <c r="AR309" s="26"/>
      <c r="AS309" s="26"/>
      <c r="AT309" s="26"/>
      <c r="AU309" s="26"/>
      <c r="AV309" s="26"/>
      <c r="AW309" s="26"/>
      <c r="AX309" s="26"/>
      <c r="AY309" s="26"/>
    </row>
    <row r="310" spans="1:51" ht="15.75" thickBot="1">
      <c r="A310" s="94"/>
      <c r="B310" s="59" t="s">
        <v>370</v>
      </c>
      <c r="C310" s="26"/>
      <c r="D310" s="26"/>
      <c r="E310" s="26"/>
      <c r="F310" s="26"/>
      <c r="G310" s="26"/>
      <c r="H310" s="26"/>
      <c r="I310" s="26"/>
      <c r="J310" s="26"/>
      <c r="K310" s="26"/>
      <c r="L310" s="26"/>
      <c r="M310" s="26"/>
      <c r="N310" s="26"/>
      <c r="O310" s="26"/>
      <c r="P310" s="26"/>
      <c r="Q310" s="26"/>
      <c r="R310" s="26"/>
      <c r="S310" s="26"/>
      <c r="T310" s="26"/>
      <c r="U310" s="26"/>
      <c r="V310" s="26"/>
      <c r="W310" s="26"/>
      <c r="X310" s="26"/>
      <c r="Y310" s="26"/>
      <c r="Z310" s="26"/>
      <c r="AA310" s="26"/>
      <c r="AB310" s="26"/>
      <c r="AC310" s="26"/>
      <c r="AD310" s="26"/>
      <c r="AE310" s="26"/>
      <c r="AF310" s="26"/>
      <c r="AG310" s="26"/>
      <c r="AH310" s="26"/>
      <c r="AI310" s="26"/>
      <c r="AJ310" s="26"/>
      <c r="AK310" s="26"/>
      <c r="AL310" s="26"/>
      <c r="AM310" s="26"/>
      <c r="AN310" s="26"/>
      <c r="AO310" s="26"/>
      <c r="AP310" s="26"/>
      <c r="AQ310" s="26"/>
      <c r="AR310" s="26"/>
      <c r="AS310" s="26"/>
      <c r="AT310" s="26"/>
      <c r="AU310" s="26"/>
      <c r="AV310" s="26"/>
      <c r="AW310" s="26"/>
      <c r="AX310" s="26"/>
      <c r="AY310" s="26"/>
    </row>
    <row r="311" spans="1:51" ht="15.75" thickBot="1">
      <c r="A311" s="94"/>
      <c r="B311" s="3"/>
      <c r="C311" s="363" t="s">
        <v>221</v>
      </c>
      <c r="D311" s="363" t="s">
        <v>222</v>
      </c>
      <c r="E311" s="363" t="s">
        <v>223</v>
      </c>
      <c r="F311" s="363" t="s">
        <v>224</v>
      </c>
      <c r="G311" s="363" t="s">
        <v>225</v>
      </c>
      <c r="H311" s="363" t="s">
        <v>226</v>
      </c>
      <c r="I311" s="363" t="s">
        <v>227</v>
      </c>
      <c r="J311" s="363" t="s">
        <v>228</v>
      </c>
      <c r="K311" s="363" t="s">
        <v>229</v>
      </c>
      <c r="L311" s="363" t="s">
        <v>262</v>
      </c>
      <c r="M311" s="363" t="s">
        <v>263</v>
      </c>
      <c r="N311" s="363" t="s">
        <v>264</v>
      </c>
      <c r="O311" s="363" t="s">
        <v>265</v>
      </c>
      <c r="P311" s="363" t="s">
        <v>266</v>
      </c>
      <c r="Q311" s="363" t="s">
        <v>267</v>
      </c>
      <c r="R311" s="363" t="s">
        <v>268</v>
      </c>
      <c r="S311" s="363" t="s">
        <v>269</v>
      </c>
      <c r="T311" s="363" t="s">
        <v>270</v>
      </c>
      <c r="U311" s="363" t="s">
        <v>271</v>
      </c>
      <c r="V311" s="363" t="s">
        <v>272</v>
      </c>
      <c r="W311" s="363" t="s">
        <v>273</v>
      </c>
      <c r="X311" s="363" t="s">
        <v>274</v>
      </c>
      <c r="Y311" s="363" t="s">
        <v>275</v>
      </c>
      <c r="Z311" s="363" t="s">
        <v>276</v>
      </c>
      <c r="AA311" s="363" t="s">
        <v>277</v>
      </c>
      <c r="AB311" s="363" t="s">
        <v>278</v>
      </c>
      <c r="AC311" s="363" t="s">
        <v>279</v>
      </c>
      <c r="AD311" s="363" t="s">
        <v>280</v>
      </c>
      <c r="AE311" s="363" t="s">
        <v>281</v>
      </c>
      <c r="AF311" s="26"/>
      <c r="AG311" s="26"/>
      <c r="AH311" s="26"/>
      <c r="AI311" s="26"/>
      <c r="AJ311" s="26"/>
      <c r="AK311" s="26"/>
      <c r="AL311" s="26"/>
      <c r="AM311" s="26"/>
      <c r="AN311" s="26"/>
      <c r="AO311" s="26"/>
      <c r="AP311" s="26"/>
      <c r="AQ311" s="26"/>
      <c r="AR311" s="26"/>
      <c r="AS311" s="26"/>
      <c r="AT311" s="26"/>
      <c r="AU311" s="26"/>
      <c r="AV311" s="26"/>
      <c r="AW311" s="26"/>
      <c r="AX311" s="26"/>
      <c r="AY311" s="26"/>
    </row>
    <row r="312" spans="1:51" ht="15.75" thickBot="1">
      <c r="A312" s="94"/>
      <c r="B312" s="22" t="s">
        <v>61</v>
      </c>
      <c r="C312" s="29">
        <v>0</v>
      </c>
      <c r="D312" s="29">
        <v>0</v>
      </c>
      <c r="E312" s="29">
        <v>0</v>
      </c>
      <c r="F312" s="29">
        <v>0</v>
      </c>
      <c r="G312" s="29">
        <v>0</v>
      </c>
      <c r="H312" s="29">
        <v>0</v>
      </c>
      <c r="I312" s="29">
        <v>0</v>
      </c>
      <c r="J312" s="29">
        <v>0</v>
      </c>
      <c r="K312" s="29">
        <v>0</v>
      </c>
      <c r="L312" s="29">
        <v>0</v>
      </c>
      <c r="M312" s="29">
        <v>0</v>
      </c>
      <c r="N312" s="29">
        <v>0</v>
      </c>
      <c r="O312" s="29">
        <v>0</v>
      </c>
      <c r="P312" s="29">
        <v>0</v>
      </c>
      <c r="Q312" s="29">
        <v>0</v>
      </c>
      <c r="R312" s="29">
        <v>0</v>
      </c>
      <c r="S312" s="29">
        <v>0</v>
      </c>
      <c r="T312" s="29">
        <v>0</v>
      </c>
      <c r="U312" s="29">
        <v>0</v>
      </c>
      <c r="V312" s="29">
        <v>0</v>
      </c>
      <c r="W312" s="29">
        <v>0</v>
      </c>
      <c r="X312" s="29">
        <v>0</v>
      </c>
      <c r="Y312" s="29">
        <v>0</v>
      </c>
      <c r="Z312" s="29">
        <v>0</v>
      </c>
      <c r="AA312" s="29">
        <v>0</v>
      </c>
      <c r="AB312" s="29">
        <v>0</v>
      </c>
      <c r="AC312" s="29">
        <v>0</v>
      </c>
      <c r="AD312" s="29">
        <v>0</v>
      </c>
      <c r="AE312" s="29">
        <v>0</v>
      </c>
      <c r="AF312" s="26"/>
      <c r="AG312" s="26"/>
      <c r="AH312" s="26"/>
      <c r="AI312" s="26"/>
      <c r="AJ312" s="26"/>
      <c r="AK312" s="26"/>
      <c r="AL312" s="26"/>
      <c r="AM312" s="26"/>
      <c r="AN312" s="26"/>
      <c r="AO312" s="26"/>
      <c r="AP312" s="26"/>
      <c r="AQ312" s="26"/>
      <c r="AR312" s="26"/>
      <c r="AS312" s="26"/>
      <c r="AT312" s="26"/>
      <c r="AU312" s="26"/>
      <c r="AV312" s="26"/>
      <c r="AW312" s="26"/>
      <c r="AX312" s="26"/>
      <c r="AY312" s="26"/>
    </row>
    <row r="313" spans="1:51" ht="15.75" thickBot="1">
      <c r="A313" s="94"/>
      <c r="B313" s="22" t="s">
        <v>62</v>
      </c>
      <c r="C313" s="31">
        <v>0</v>
      </c>
      <c r="D313" s="31">
        <v>0</v>
      </c>
      <c r="E313" s="31">
        <v>0</v>
      </c>
      <c r="F313" s="31">
        <v>0</v>
      </c>
      <c r="G313" s="31">
        <v>0</v>
      </c>
      <c r="H313" s="31">
        <v>0</v>
      </c>
      <c r="I313" s="31">
        <v>0</v>
      </c>
      <c r="J313" s="31">
        <v>0</v>
      </c>
      <c r="K313" s="31">
        <v>0</v>
      </c>
      <c r="L313" s="31">
        <v>3.0000000000000027E-2</v>
      </c>
      <c r="M313" s="31">
        <v>6.0000000000000053E-2</v>
      </c>
      <c r="N313" s="31">
        <v>8.9999999999999969E-2</v>
      </c>
      <c r="O313" s="31">
        <v>0.12</v>
      </c>
      <c r="P313" s="31">
        <v>0.15000000000000002</v>
      </c>
      <c r="Q313" s="31">
        <v>0.18000000000000005</v>
      </c>
      <c r="R313" s="31">
        <v>0.20999999999999996</v>
      </c>
      <c r="S313" s="31">
        <v>0.24</v>
      </c>
      <c r="T313" s="31">
        <v>0.27</v>
      </c>
      <c r="U313" s="31">
        <v>0.30000000000000004</v>
      </c>
      <c r="V313" s="31">
        <v>0.32999999999999996</v>
      </c>
      <c r="W313" s="31">
        <v>0.36</v>
      </c>
      <c r="X313" s="31">
        <v>0.39</v>
      </c>
      <c r="Y313" s="31">
        <v>0.42000000000000004</v>
      </c>
      <c r="Z313" s="31">
        <v>0.44999999999999996</v>
      </c>
      <c r="AA313" s="31">
        <v>0.48</v>
      </c>
      <c r="AB313" s="31">
        <v>0.51</v>
      </c>
      <c r="AC313" s="31">
        <v>0.54</v>
      </c>
      <c r="AD313" s="31">
        <v>0.57000000000000006</v>
      </c>
      <c r="AE313" s="31">
        <v>0.6</v>
      </c>
      <c r="AF313" s="26"/>
      <c r="AG313" s="26"/>
      <c r="AH313" s="26"/>
      <c r="AI313" s="26"/>
      <c r="AJ313" s="26"/>
      <c r="AK313" s="26"/>
      <c r="AL313" s="26"/>
      <c r="AM313" s="26"/>
      <c r="AN313" s="26"/>
      <c r="AO313" s="26"/>
      <c r="AP313" s="26"/>
      <c r="AQ313" s="26"/>
      <c r="AR313" s="26"/>
      <c r="AS313" s="26"/>
      <c r="AT313" s="26"/>
      <c r="AU313" s="26"/>
      <c r="AV313" s="26"/>
      <c r="AW313" s="26"/>
      <c r="AX313" s="26"/>
      <c r="AY313" s="26"/>
    </row>
    <row r="314" spans="1:51" ht="15.75" thickBot="1">
      <c r="A314" s="94"/>
      <c r="B314" s="22" t="s">
        <v>285</v>
      </c>
      <c r="C314" s="29">
        <v>0</v>
      </c>
      <c r="D314" s="29">
        <v>0</v>
      </c>
      <c r="E314" s="29">
        <v>0</v>
      </c>
      <c r="F314" s="29">
        <v>0</v>
      </c>
      <c r="G314" s="29">
        <v>0</v>
      </c>
      <c r="H314" s="29">
        <v>0</v>
      </c>
      <c r="I314" s="29">
        <v>0</v>
      </c>
      <c r="J314" s="29">
        <v>0</v>
      </c>
      <c r="K314" s="29">
        <v>0</v>
      </c>
      <c r="L314" s="29">
        <v>3.0000000000000027E-2</v>
      </c>
      <c r="M314" s="29">
        <v>6.0000000000000053E-2</v>
      </c>
      <c r="N314" s="29">
        <v>8.9999999999999969E-2</v>
      </c>
      <c r="O314" s="29">
        <v>0.12</v>
      </c>
      <c r="P314" s="29">
        <v>0.15000000000000002</v>
      </c>
      <c r="Q314" s="29">
        <v>0.18000000000000005</v>
      </c>
      <c r="R314" s="29">
        <v>0.20999999999999996</v>
      </c>
      <c r="S314" s="29">
        <v>0.24</v>
      </c>
      <c r="T314" s="29">
        <v>0.27</v>
      </c>
      <c r="U314" s="29">
        <v>0.30000000000000004</v>
      </c>
      <c r="V314" s="29">
        <v>0.32999999999999996</v>
      </c>
      <c r="W314" s="29">
        <v>0.36</v>
      </c>
      <c r="X314" s="29">
        <v>0.39</v>
      </c>
      <c r="Y314" s="29">
        <v>0.42000000000000004</v>
      </c>
      <c r="Z314" s="29">
        <v>0.44999999999999996</v>
      </c>
      <c r="AA314" s="29">
        <v>0.48</v>
      </c>
      <c r="AB314" s="29">
        <v>0.51</v>
      </c>
      <c r="AC314" s="29">
        <v>0.54</v>
      </c>
      <c r="AD314" s="29">
        <v>0.57000000000000006</v>
      </c>
      <c r="AE314" s="29">
        <v>0.6</v>
      </c>
      <c r="AF314" s="26"/>
      <c r="AG314" s="26"/>
      <c r="AH314" s="26"/>
      <c r="AI314" s="26"/>
      <c r="AJ314" s="26"/>
      <c r="AK314" s="26"/>
      <c r="AL314" s="26"/>
      <c r="AM314" s="26"/>
      <c r="AN314" s="26"/>
      <c r="AO314" s="26"/>
      <c r="AP314" s="26"/>
      <c r="AQ314" s="26"/>
      <c r="AR314" s="26"/>
      <c r="AS314" s="26"/>
      <c r="AT314" s="26"/>
      <c r="AU314" s="26"/>
      <c r="AV314" s="26"/>
      <c r="AW314" s="26"/>
      <c r="AX314" s="26"/>
      <c r="AY314" s="26"/>
    </row>
    <row r="315" spans="1:51" ht="15.75" thickBot="1">
      <c r="A315" s="94"/>
      <c r="B315" s="22" t="s">
        <v>64</v>
      </c>
      <c r="C315" s="31">
        <v>0</v>
      </c>
      <c r="D315" s="31">
        <v>0</v>
      </c>
      <c r="E315" s="31">
        <v>0</v>
      </c>
      <c r="F315" s="31">
        <v>0</v>
      </c>
      <c r="G315" s="31">
        <v>0</v>
      </c>
      <c r="H315" s="31">
        <v>0</v>
      </c>
      <c r="I315" s="31">
        <v>0</v>
      </c>
      <c r="J315" s="31">
        <v>0</v>
      </c>
      <c r="K315" s="31">
        <v>0</v>
      </c>
      <c r="L315" s="31">
        <v>5.0000000000000044E-2</v>
      </c>
      <c r="M315" s="31">
        <v>9.9999999999999978E-2</v>
      </c>
      <c r="N315" s="31">
        <v>0.15000000000000002</v>
      </c>
      <c r="O315" s="31">
        <v>0.19999999999999996</v>
      </c>
      <c r="P315" s="31">
        <v>0.25</v>
      </c>
      <c r="Q315" s="31">
        <v>0.30000000000000004</v>
      </c>
      <c r="R315" s="31">
        <v>0.35</v>
      </c>
      <c r="S315" s="31">
        <v>0.4</v>
      </c>
      <c r="T315" s="31">
        <v>0.44999999999999996</v>
      </c>
      <c r="U315" s="31">
        <v>0.5</v>
      </c>
      <c r="V315" s="31">
        <v>0.55000000000000004</v>
      </c>
      <c r="W315" s="31">
        <v>0.6</v>
      </c>
      <c r="X315" s="31">
        <v>0.65</v>
      </c>
      <c r="Y315" s="31">
        <v>0.7</v>
      </c>
      <c r="Z315" s="31">
        <v>0.75</v>
      </c>
      <c r="AA315" s="31">
        <v>0.8</v>
      </c>
      <c r="AB315" s="31">
        <v>0.85</v>
      </c>
      <c r="AC315" s="31">
        <v>0.9</v>
      </c>
      <c r="AD315" s="31">
        <v>0.95</v>
      </c>
      <c r="AE315" s="31">
        <v>1</v>
      </c>
      <c r="AF315" s="26"/>
      <c r="AG315" s="26"/>
      <c r="AH315" s="26"/>
      <c r="AI315" s="26"/>
      <c r="AJ315" s="26"/>
      <c r="AK315" s="26"/>
      <c r="AL315" s="26"/>
      <c r="AM315" s="26"/>
      <c r="AN315" s="26"/>
      <c r="AO315" s="26"/>
      <c r="AP315" s="26"/>
      <c r="AQ315" s="26"/>
      <c r="AR315" s="26"/>
      <c r="AS315" s="26"/>
      <c r="AT315" s="26"/>
      <c r="AU315" s="26"/>
      <c r="AV315" s="26"/>
      <c r="AW315" s="26"/>
      <c r="AX315" s="26"/>
      <c r="AY315" s="26"/>
    </row>
    <row r="316" spans="1:51" ht="15.75" thickBot="1">
      <c r="A316" s="94"/>
      <c r="B316" s="22" t="s">
        <v>65</v>
      </c>
      <c r="C316" s="29">
        <v>0</v>
      </c>
      <c r="D316" s="29">
        <v>0</v>
      </c>
      <c r="E316" s="29">
        <v>0</v>
      </c>
      <c r="F316" s="29">
        <v>0</v>
      </c>
      <c r="G316" s="29">
        <v>0</v>
      </c>
      <c r="H316" s="29">
        <v>0</v>
      </c>
      <c r="I316" s="29">
        <v>0</v>
      </c>
      <c r="J316" s="29">
        <v>0</v>
      </c>
      <c r="K316" s="29">
        <v>0</v>
      </c>
      <c r="L316" s="29">
        <v>5.0000000000000044E-2</v>
      </c>
      <c r="M316" s="29">
        <v>9.9999999999999978E-2</v>
      </c>
      <c r="N316" s="29">
        <v>0.15000000000000002</v>
      </c>
      <c r="O316" s="29">
        <v>0.19999999999999996</v>
      </c>
      <c r="P316" s="29">
        <v>0.25</v>
      </c>
      <c r="Q316" s="29">
        <v>0.30000000000000004</v>
      </c>
      <c r="R316" s="29">
        <v>0.35</v>
      </c>
      <c r="S316" s="29">
        <v>0.4</v>
      </c>
      <c r="T316" s="29">
        <v>0.44999999999999996</v>
      </c>
      <c r="U316" s="29">
        <v>0.5</v>
      </c>
      <c r="V316" s="29">
        <v>0.55000000000000004</v>
      </c>
      <c r="W316" s="29">
        <v>0.6</v>
      </c>
      <c r="X316" s="29">
        <v>0.65</v>
      </c>
      <c r="Y316" s="29">
        <v>0.7</v>
      </c>
      <c r="Z316" s="29">
        <v>0.75</v>
      </c>
      <c r="AA316" s="29">
        <v>0.8</v>
      </c>
      <c r="AB316" s="29">
        <v>0.85</v>
      </c>
      <c r="AC316" s="29">
        <v>0.9</v>
      </c>
      <c r="AD316" s="29">
        <v>0.95</v>
      </c>
      <c r="AE316" s="29">
        <v>1</v>
      </c>
      <c r="AF316" s="26"/>
      <c r="AG316" s="26"/>
      <c r="AH316" s="26"/>
      <c r="AI316" s="26"/>
      <c r="AJ316" s="26"/>
      <c r="AK316" s="26"/>
      <c r="AL316" s="26"/>
      <c r="AM316" s="26"/>
      <c r="AN316" s="26"/>
      <c r="AO316" s="26"/>
      <c r="AP316" s="26"/>
      <c r="AQ316" s="26"/>
      <c r="AR316" s="26"/>
      <c r="AS316" s="26"/>
      <c r="AT316" s="26"/>
      <c r="AU316" s="26"/>
      <c r="AV316" s="26"/>
      <c r="AW316" s="26"/>
      <c r="AX316" s="26"/>
      <c r="AY316" s="26"/>
    </row>
    <row r="317" spans="1:51">
      <c r="A317" s="94"/>
      <c r="B317" s="26"/>
      <c r="C317" s="26"/>
      <c r="D317" s="26"/>
      <c r="E317" s="26"/>
      <c r="F317" s="26"/>
      <c r="G317" s="26"/>
      <c r="H317" s="26"/>
      <c r="I317" s="26"/>
      <c r="J317" s="26"/>
      <c r="K317" s="26"/>
      <c r="L317" s="26"/>
      <c r="M317" s="26"/>
      <c r="N317" s="26"/>
      <c r="O317" s="26"/>
      <c r="P317" s="26"/>
      <c r="Q317" s="26"/>
      <c r="R317" s="26"/>
      <c r="S317" s="26"/>
      <c r="T317" s="26"/>
      <c r="U317" s="26"/>
      <c r="V317" s="26"/>
      <c r="W317" s="26"/>
      <c r="X317" s="26"/>
      <c r="Y317" s="26"/>
      <c r="Z317" s="26"/>
      <c r="AA317" s="26"/>
      <c r="AB317" s="26"/>
      <c r="AC317" s="26"/>
      <c r="AD317" s="26"/>
      <c r="AE317" s="26"/>
      <c r="AF317" s="26"/>
      <c r="AG317" s="26"/>
      <c r="AH317" s="26"/>
      <c r="AI317" s="26"/>
      <c r="AJ317" s="26"/>
      <c r="AK317" s="26"/>
      <c r="AL317" s="26"/>
      <c r="AM317" s="26"/>
      <c r="AN317" s="26"/>
      <c r="AO317" s="26"/>
      <c r="AP317" s="26"/>
      <c r="AQ317" s="26"/>
      <c r="AR317" s="26"/>
      <c r="AS317" s="26"/>
      <c r="AT317" s="26"/>
      <c r="AU317" s="26"/>
      <c r="AV317" s="26"/>
      <c r="AW317" s="26"/>
      <c r="AX317" s="26"/>
      <c r="AY317" s="26"/>
    </row>
    <row r="318" spans="1:51">
      <c r="A318" s="94"/>
      <c r="B318" s="26"/>
      <c r="C318" s="26"/>
      <c r="D318" s="26"/>
      <c r="E318" s="26"/>
      <c r="F318" s="26"/>
      <c r="G318" s="26"/>
      <c r="H318" s="26"/>
      <c r="I318" s="26"/>
      <c r="J318" s="26"/>
      <c r="K318" s="26"/>
      <c r="L318" s="26"/>
      <c r="M318" s="26"/>
      <c r="N318" s="26"/>
      <c r="O318" s="26"/>
      <c r="P318" s="26"/>
      <c r="Q318" s="26"/>
      <c r="R318" s="26"/>
      <c r="S318" s="26"/>
      <c r="T318" s="26"/>
      <c r="U318" s="26"/>
      <c r="V318" s="26"/>
      <c r="W318" s="26"/>
      <c r="X318" s="26"/>
      <c r="Y318" s="26"/>
      <c r="Z318" s="26"/>
      <c r="AA318" s="26"/>
      <c r="AB318" s="26"/>
      <c r="AC318" s="26"/>
      <c r="AD318" s="26"/>
      <c r="AE318" s="26"/>
      <c r="AF318" s="26"/>
      <c r="AG318" s="26"/>
      <c r="AH318" s="26"/>
      <c r="AI318" s="26"/>
      <c r="AJ318" s="26"/>
      <c r="AK318" s="26"/>
      <c r="AL318" s="26"/>
      <c r="AM318" s="26"/>
      <c r="AN318" s="26"/>
      <c r="AO318" s="26"/>
      <c r="AP318" s="26"/>
      <c r="AQ318" s="26"/>
      <c r="AR318" s="26"/>
      <c r="AS318" s="26"/>
      <c r="AT318" s="26"/>
      <c r="AU318" s="26"/>
      <c r="AV318" s="26"/>
      <c r="AW318" s="26"/>
      <c r="AX318" s="26"/>
      <c r="AY318" s="26"/>
    </row>
    <row r="319" spans="1:51" ht="22.5" thickBot="1">
      <c r="A319" s="94"/>
      <c r="B319" s="44" t="s">
        <v>371</v>
      </c>
      <c r="C319" s="44"/>
      <c r="D319" s="44"/>
      <c r="E319" s="26"/>
      <c r="F319" s="26"/>
      <c r="G319" s="26"/>
      <c r="H319" s="26"/>
      <c r="I319" s="26"/>
      <c r="J319" s="26"/>
      <c r="K319" s="26"/>
      <c r="L319" s="26"/>
      <c r="M319" s="26"/>
      <c r="N319" s="26"/>
      <c r="O319" s="26"/>
      <c r="P319" s="26"/>
      <c r="Q319" s="26"/>
      <c r="R319" s="26"/>
      <c r="S319" s="26"/>
      <c r="T319" s="26"/>
      <c r="U319" s="26"/>
      <c r="V319" s="26"/>
      <c r="W319" s="26"/>
      <c r="X319" s="26"/>
      <c r="Y319" s="26"/>
      <c r="Z319" s="26"/>
      <c r="AA319" s="26"/>
      <c r="AB319" s="26"/>
      <c r="AC319" s="26"/>
      <c r="AD319" s="26"/>
      <c r="AE319" s="26"/>
      <c r="AF319" s="26"/>
      <c r="AG319" s="26"/>
      <c r="AH319" s="26"/>
      <c r="AI319" s="26"/>
      <c r="AJ319" s="26"/>
      <c r="AK319" s="26"/>
      <c r="AL319" s="26"/>
      <c r="AM319" s="26"/>
      <c r="AN319" s="26"/>
      <c r="AO319" s="26"/>
      <c r="AP319" s="26"/>
      <c r="AQ319" s="26"/>
      <c r="AR319" s="26"/>
      <c r="AS319" s="26"/>
      <c r="AT319" s="26"/>
      <c r="AU319" s="26"/>
      <c r="AV319" s="26"/>
      <c r="AW319" s="26"/>
      <c r="AX319" s="26"/>
      <c r="AY319" s="26"/>
    </row>
    <row r="320" spans="1:51" ht="13.5" thickTop="1">
      <c r="A320" s="94"/>
      <c r="B320" s="45" t="s">
        <v>372</v>
      </c>
      <c r="C320" s="26"/>
      <c r="D320" s="26"/>
      <c r="E320" s="26"/>
      <c r="F320" s="26"/>
      <c r="G320" s="26"/>
      <c r="H320" s="26"/>
      <c r="I320" s="26"/>
      <c r="J320" s="26"/>
      <c r="K320" s="26"/>
      <c r="L320" s="26"/>
      <c r="M320" s="26"/>
      <c r="N320" s="26"/>
      <c r="O320" s="26"/>
      <c r="P320" s="26"/>
      <c r="Q320" s="26"/>
      <c r="R320" s="26"/>
      <c r="S320" s="26"/>
      <c r="T320" s="26"/>
      <c r="U320" s="26"/>
      <c r="V320" s="26"/>
      <c r="W320" s="26"/>
      <c r="X320" s="26"/>
      <c r="Y320" s="26"/>
      <c r="Z320" s="26"/>
      <c r="AA320" s="26"/>
      <c r="AB320" s="26"/>
      <c r="AC320" s="26"/>
      <c r="AD320" s="26"/>
      <c r="AE320" s="26"/>
      <c r="AF320" s="26"/>
      <c r="AG320" s="26"/>
      <c r="AH320" s="26"/>
      <c r="AI320" s="26"/>
      <c r="AJ320" s="26"/>
      <c r="AK320" s="26"/>
      <c r="AL320" s="26"/>
      <c r="AM320" s="26"/>
      <c r="AN320" s="26"/>
      <c r="AO320" s="26"/>
      <c r="AP320" s="26"/>
      <c r="AQ320" s="26"/>
      <c r="AR320" s="26"/>
      <c r="AS320" s="26"/>
      <c r="AT320" s="26"/>
      <c r="AU320" s="26"/>
      <c r="AV320" s="26"/>
      <c r="AW320" s="26"/>
      <c r="AX320" s="26"/>
      <c r="AY320" s="26"/>
    </row>
    <row r="321" spans="1:51">
      <c r="A321" s="94"/>
      <c r="B321" s="26"/>
      <c r="C321" s="26"/>
      <c r="D321" s="26"/>
      <c r="E321" s="26"/>
      <c r="F321" s="26"/>
      <c r="G321" s="26"/>
      <c r="H321" s="26"/>
      <c r="I321" s="26"/>
      <c r="J321" s="26"/>
      <c r="K321" s="26"/>
      <c r="L321" s="26"/>
      <c r="M321" s="26"/>
      <c r="N321" s="26"/>
      <c r="O321" s="26"/>
      <c r="P321" s="26"/>
      <c r="Q321" s="26"/>
      <c r="R321" s="26"/>
      <c r="S321" s="26"/>
      <c r="T321" s="26"/>
      <c r="U321" s="26"/>
      <c r="V321" s="26"/>
      <c r="W321" s="26"/>
      <c r="X321" s="26"/>
      <c r="Y321" s="26"/>
      <c r="Z321" s="26"/>
      <c r="AA321" s="26"/>
      <c r="AB321" s="26"/>
      <c r="AC321" s="26"/>
      <c r="AD321" s="26"/>
      <c r="AE321" s="26"/>
      <c r="AF321" s="26"/>
      <c r="AG321" s="26"/>
      <c r="AH321" s="26"/>
      <c r="AI321" s="26"/>
      <c r="AJ321" s="26"/>
      <c r="AK321" s="26"/>
      <c r="AL321" s="26"/>
      <c r="AM321" s="26"/>
      <c r="AN321" s="26"/>
      <c r="AO321" s="26"/>
      <c r="AP321" s="26"/>
      <c r="AQ321" s="26"/>
      <c r="AR321" s="26"/>
      <c r="AS321" s="26"/>
      <c r="AT321" s="26"/>
      <c r="AU321" s="26"/>
      <c r="AV321" s="26"/>
      <c r="AW321" s="26"/>
      <c r="AX321" s="26"/>
      <c r="AY321" s="26"/>
    </row>
    <row r="322" spans="1:51" ht="15.75" thickBot="1">
      <c r="A322" s="94"/>
      <c r="B322" s="59" t="s">
        <v>313</v>
      </c>
      <c r="C322" s="26"/>
      <c r="D322" s="26"/>
      <c r="E322" s="26"/>
      <c r="F322" s="26"/>
      <c r="G322" s="26"/>
      <c r="H322" s="26"/>
      <c r="I322" s="26"/>
      <c r="J322" s="26"/>
      <c r="K322" s="26"/>
      <c r="L322" s="26"/>
      <c r="M322" s="26"/>
      <c r="N322" s="26"/>
      <c r="O322" s="26"/>
      <c r="P322" s="26"/>
      <c r="Q322" s="26"/>
      <c r="R322" s="26"/>
      <c r="S322" s="26"/>
      <c r="T322" s="26"/>
      <c r="U322" s="26"/>
      <c r="V322" s="26"/>
      <c r="W322" s="26"/>
      <c r="X322" s="26"/>
      <c r="Y322" s="26"/>
      <c r="Z322" s="26"/>
      <c r="AA322" s="26"/>
      <c r="AB322" s="26"/>
      <c r="AC322" s="26"/>
      <c r="AD322" s="26"/>
      <c r="AE322" s="26"/>
      <c r="AF322" s="26"/>
      <c r="AG322" s="26"/>
      <c r="AH322" s="26"/>
      <c r="AI322" s="26"/>
      <c r="AJ322" s="26"/>
      <c r="AK322" s="26"/>
      <c r="AL322" s="26"/>
      <c r="AM322" s="26"/>
      <c r="AN322" s="26"/>
      <c r="AO322" s="26"/>
      <c r="AP322" s="26"/>
      <c r="AQ322" s="26"/>
      <c r="AR322" s="26"/>
      <c r="AS322" s="26"/>
      <c r="AT322" s="26"/>
      <c r="AU322" s="26"/>
      <c r="AV322" s="26"/>
      <c r="AW322" s="26"/>
      <c r="AX322" s="26"/>
      <c r="AY322" s="26"/>
    </row>
    <row r="323" spans="1:51" ht="15.75" thickBot="1">
      <c r="A323" s="94"/>
      <c r="B323" s="3"/>
      <c r="C323" s="100">
        <v>0</v>
      </c>
      <c r="D323" s="100">
        <v>2.0833333333333332E-2</v>
      </c>
      <c r="E323" s="100">
        <v>4.1666666666666699E-2</v>
      </c>
      <c r="F323" s="100">
        <v>6.25E-2</v>
      </c>
      <c r="G323" s="100">
        <v>8.3333333333333301E-2</v>
      </c>
      <c r="H323" s="100">
        <v>0.104166666666667</v>
      </c>
      <c r="I323" s="100">
        <v>0.125</v>
      </c>
      <c r="J323" s="100">
        <v>0.14583333333333301</v>
      </c>
      <c r="K323" s="100">
        <v>0.16666666666666699</v>
      </c>
      <c r="L323" s="100">
        <v>0.1875</v>
      </c>
      <c r="M323" s="100">
        <v>0.20833333333333301</v>
      </c>
      <c r="N323" s="100">
        <v>0.22916666666666699</v>
      </c>
      <c r="O323" s="100">
        <v>0.25</v>
      </c>
      <c r="P323" s="100">
        <v>0.27083333333333298</v>
      </c>
      <c r="Q323" s="100">
        <v>0.29166666666666702</v>
      </c>
      <c r="R323" s="100">
        <v>0.3125</v>
      </c>
      <c r="S323" s="100">
        <v>0.33333333333333298</v>
      </c>
      <c r="T323" s="100">
        <v>0.35416666666666702</v>
      </c>
      <c r="U323" s="100">
        <v>0.375</v>
      </c>
      <c r="V323" s="100">
        <v>0.39583333333333298</v>
      </c>
      <c r="W323" s="100">
        <v>0.41666666666666702</v>
      </c>
      <c r="X323" s="100">
        <v>0.4375</v>
      </c>
      <c r="Y323" s="100">
        <v>0.45833333333333298</v>
      </c>
      <c r="Z323" s="100">
        <v>0.47916666666666702</v>
      </c>
      <c r="AA323" s="100">
        <v>0.5</v>
      </c>
      <c r="AB323" s="100">
        <v>0.52083333333333304</v>
      </c>
      <c r="AC323" s="100">
        <v>0.54166666666666696</v>
      </c>
      <c r="AD323" s="100">
        <v>0.5625</v>
      </c>
      <c r="AE323" s="100">
        <v>0.58333333333333304</v>
      </c>
      <c r="AF323" s="100">
        <v>0.60416666666666696</v>
      </c>
      <c r="AG323" s="100">
        <v>0.625</v>
      </c>
      <c r="AH323" s="100">
        <v>0.64583333333333304</v>
      </c>
      <c r="AI323" s="100">
        <v>0.66666666666666696</v>
      </c>
      <c r="AJ323" s="100">
        <v>0.6875</v>
      </c>
      <c r="AK323" s="100">
        <v>0.70833333333333304</v>
      </c>
      <c r="AL323" s="100">
        <v>0.72916666666666696</v>
      </c>
      <c r="AM323" s="100">
        <v>0.75</v>
      </c>
      <c r="AN323" s="100">
        <v>0.77083333333333304</v>
      </c>
      <c r="AO323" s="100">
        <v>0.79166666666666696</v>
      </c>
      <c r="AP323" s="100">
        <v>0.8125</v>
      </c>
      <c r="AQ323" s="100">
        <v>0.83333333333333304</v>
      </c>
      <c r="AR323" s="100">
        <v>0.85416666666666696</v>
      </c>
      <c r="AS323" s="100">
        <v>0.875</v>
      </c>
      <c r="AT323" s="100">
        <v>0.89583333333333304</v>
      </c>
      <c r="AU323" s="100">
        <v>0.91666666666666696</v>
      </c>
      <c r="AV323" s="100">
        <v>0.9375</v>
      </c>
      <c r="AW323" s="100">
        <v>0.95833333333333304</v>
      </c>
      <c r="AX323" s="100">
        <v>0.97916666666666696</v>
      </c>
      <c r="AY323" s="26"/>
    </row>
    <row r="324" spans="1:51" ht="15.75" thickBot="1">
      <c r="A324" s="94"/>
      <c r="B324" s="22" t="s">
        <v>329</v>
      </c>
      <c r="C324" s="101">
        <v>3.196406620407465</v>
      </c>
      <c r="D324" s="101">
        <v>3.8356879444889613</v>
      </c>
      <c r="E324" s="101">
        <v>4.4749692685704501</v>
      </c>
      <c r="F324" s="101">
        <v>5.1142505926519366</v>
      </c>
      <c r="G324" s="101">
        <v>5.4338912546926981</v>
      </c>
      <c r="H324" s="101">
        <v>5.7535319167334249</v>
      </c>
      <c r="I324" s="101">
        <v>5.689603784325266</v>
      </c>
      <c r="J324" s="101">
        <v>5.6256756519171311</v>
      </c>
      <c r="K324" s="101">
        <v>5.6001043989538664</v>
      </c>
      <c r="L324" s="101">
        <v>5.5745331459906158</v>
      </c>
      <c r="M324" s="101">
        <v>5.548961893027351</v>
      </c>
      <c r="N324" s="101">
        <v>5.5233906400641013</v>
      </c>
      <c r="O324" s="101">
        <v>5.4978193871008143</v>
      </c>
      <c r="P324" s="101">
        <v>5.4722481341375948</v>
      </c>
      <c r="Q324" s="101">
        <v>5.4466768811743123</v>
      </c>
      <c r="R324" s="101">
        <v>5.4211056282110555</v>
      </c>
      <c r="S324" s="101">
        <v>5.3955343752477924</v>
      </c>
      <c r="T324" s="101">
        <v>5.3699631222845552</v>
      </c>
      <c r="U324" s="101">
        <v>5.2421068574682357</v>
      </c>
      <c r="V324" s="101">
        <v>5.1142505926519366</v>
      </c>
      <c r="W324" s="101">
        <v>4.7946099306111956</v>
      </c>
      <c r="X324" s="101">
        <v>4.4749692685704501</v>
      </c>
      <c r="Y324" s="101">
        <v>4.1553286065297135</v>
      </c>
      <c r="Z324" s="101">
        <v>3.8356879444889613</v>
      </c>
      <c r="AA324" s="101">
        <v>3.675867613468581</v>
      </c>
      <c r="AB324" s="101">
        <v>3.5160472824482158</v>
      </c>
      <c r="AC324" s="101">
        <v>3.4840832162441333</v>
      </c>
      <c r="AD324" s="101">
        <v>3.4521191500400561</v>
      </c>
      <c r="AE324" s="101">
        <v>3.8356879444889613</v>
      </c>
      <c r="AF324" s="101">
        <v>4.2192567389378555</v>
      </c>
      <c r="AG324" s="101">
        <v>4.1872926727337729</v>
      </c>
      <c r="AH324" s="101">
        <v>4.1553286065297135</v>
      </c>
      <c r="AI324" s="101">
        <v>4.0914004741215475</v>
      </c>
      <c r="AJ324" s="101">
        <v>4.0274723417133895</v>
      </c>
      <c r="AK324" s="101">
        <v>3.9315801431011801</v>
      </c>
      <c r="AL324" s="101">
        <v>3.8356879444889613</v>
      </c>
      <c r="AM324" s="101">
        <v>3.675867613468581</v>
      </c>
      <c r="AN324" s="101">
        <v>3.5160472824482158</v>
      </c>
      <c r="AO324" s="101">
        <v>3.356226951427824</v>
      </c>
      <c r="AP324" s="101">
        <v>3.196406620407465</v>
      </c>
      <c r="AQ324" s="101">
        <v>2.8767659583667125</v>
      </c>
      <c r="AR324" s="101">
        <v>2.5571252963259683</v>
      </c>
      <c r="AS324" s="101">
        <v>2.3653408991015294</v>
      </c>
      <c r="AT324" s="101">
        <v>2.1735565018770791</v>
      </c>
      <c r="AU324" s="101">
        <v>2.2055205680811518</v>
      </c>
      <c r="AV324" s="101">
        <v>2.2374846342852219</v>
      </c>
      <c r="AW324" s="101">
        <v>2.3973049653056004</v>
      </c>
      <c r="AX324" s="101">
        <v>2.5571252963259683</v>
      </c>
      <c r="AY324" s="26"/>
    </row>
    <row r="325" spans="1:51" ht="15.75" thickBot="1">
      <c r="A325" s="94"/>
      <c r="B325" s="22" t="s">
        <v>330</v>
      </c>
      <c r="C325" s="102">
        <v>2.2686298527235076</v>
      </c>
      <c r="D325" s="102">
        <v>3.8356879444889613</v>
      </c>
      <c r="E325" s="102">
        <v>4.4749692685704501</v>
      </c>
      <c r="F325" s="102">
        <v>5.1142505926519366</v>
      </c>
      <c r="G325" s="102">
        <v>5.4338912546926981</v>
      </c>
      <c r="H325" s="102">
        <v>5.7535319167334249</v>
      </c>
      <c r="I325" s="102">
        <v>5.689603784325266</v>
      </c>
      <c r="J325" s="102">
        <v>5.6256756519171311</v>
      </c>
      <c r="K325" s="102">
        <v>5.6001043989538664</v>
      </c>
      <c r="L325" s="102">
        <v>5.5745331459906158</v>
      </c>
      <c r="M325" s="102">
        <v>5.548961893027351</v>
      </c>
      <c r="N325" s="102">
        <v>5.5233906400641013</v>
      </c>
      <c r="O325" s="102">
        <v>3.2718057448859943</v>
      </c>
      <c r="P325" s="102">
        <v>1.0202208497078926</v>
      </c>
      <c r="Q325" s="102">
        <v>0.97756981687601441</v>
      </c>
      <c r="R325" s="102">
        <v>0.93491878404413276</v>
      </c>
      <c r="S325" s="102">
        <v>1.0517836320496534</v>
      </c>
      <c r="T325" s="102">
        <v>1.1686484800551731</v>
      </c>
      <c r="U325" s="102">
        <v>2.1350324198024411</v>
      </c>
      <c r="V325" s="102">
        <v>3.101416359549698</v>
      </c>
      <c r="W325" s="102">
        <v>5.6859299925077735</v>
      </c>
      <c r="X325" s="102">
        <v>8.2704436254658606</v>
      </c>
      <c r="Y325" s="102">
        <v>9.8211518052406959</v>
      </c>
      <c r="Z325" s="102">
        <v>11.371859985015547</v>
      </c>
      <c r="AA325" s="102">
        <v>12.147214074902966</v>
      </c>
      <c r="AB325" s="102">
        <v>12.922568164790386</v>
      </c>
      <c r="AC325" s="102">
        <v>12.147214074902966</v>
      </c>
      <c r="AD325" s="102">
        <v>11.371859985015547</v>
      </c>
      <c r="AE325" s="102">
        <v>9.8211518052406959</v>
      </c>
      <c r="AF325" s="102">
        <v>8.2704436254658606</v>
      </c>
      <c r="AG325" s="102">
        <v>5.6859299925077735</v>
      </c>
      <c r="AH325" s="102">
        <v>3.101416359549698</v>
      </c>
      <c r="AI325" s="102">
        <v>2.0433164782166653</v>
      </c>
      <c r="AJ325" s="102">
        <v>0.98521659688362095</v>
      </c>
      <c r="AK325" s="102">
        <v>0.98521659688362095</v>
      </c>
      <c r="AL325" s="102">
        <v>0.98521659688362095</v>
      </c>
      <c r="AM325" s="102">
        <v>0.98521659688362095</v>
      </c>
      <c r="AN325" s="102">
        <v>0.98521659688362095</v>
      </c>
      <c r="AO325" s="102">
        <v>0.98521659688362095</v>
      </c>
      <c r="AP325" s="102">
        <v>0.98521659688362095</v>
      </c>
      <c r="AQ325" s="102">
        <v>0.98521659688362095</v>
      </c>
      <c r="AR325" s="102">
        <v>0.98521659688362095</v>
      </c>
      <c r="AS325" s="102">
        <v>0.98521659688362095</v>
      </c>
      <c r="AT325" s="102">
        <v>0.98521659688362095</v>
      </c>
      <c r="AU325" s="102">
        <v>0.98521659688362095</v>
      </c>
      <c r="AV325" s="102">
        <v>0.98521659688362095</v>
      </c>
      <c r="AW325" s="102">
        <v>0.84339417892083202</v>
      </c>
      <c r="AX325" s="102">
        <v>0.70157176095804319</v>
      </c>
      <c r="AY325" s="26"/>
    </row>
    <row r="326" spans="1:51" ht="15.75" thickBot="1">
      <c r="A326" s="94"/>
      <c r="B326" s="22" t="s">
        <v>331</v>
      </c>
      <c r="C326" s="101">
        <v>0.85996823498875963</v>
      </c>
      <c r="D326" s="101">
        <v>0.57331215665917346</v>
      </c>
      <c r="E326" s="101">
        <v>0.57331215665917346</v>
      </c>
      <c r="F326" s="101">
        <v>0.57331215665917346</v>
      </c>
      <c r="G326" s="101">
        <v>0.31532168616254402</v>
      </c>
      <c r="H326" s="101">
        <v>5.7331215665917139E-2</v>
      </c>
      <c r="I326" s="101">
        <v>5.7331215665917139E-2</v>
      </c>
      <c r="J326" s="101">
        <v>5.7331215665917139E-2</v>
      </c>
      <c r="K326" s="101">
        <v>5.7331215665917139E-2</v>
      </c>
      <c r="L326" s="101">
        <v>5.7331215665917139E-2</v>
      </c>
      <c r="M326" s="101">
        <v>5.7331215665917139E-2</v>
      </c>
      <c r="N326" s="101">
        <v>5.7331215665917139E-2</v>
      </c>
      <c r="O326" s="101">
        <v>0.60197776449213247</v>
      </c>
      <c r="P326" s="101">
        <v>1.1466243133183471</v>
      </c>
      <c r="Q326" s="101">
        <v>1.7199364699775159</v>
      </c>
      <c r="R326" s="101">
        <v>2.2932486266366952</v>
      </c>
      <c r="S326" s="101">
        <v>3.4398729399550456</v>
      </c>
      <c r="T326" s="101">
        <v>4.586497253273385</v>
      </c>
      <c r="U326" s="101">
        <v>5.7331215665917243</v>
      </c>
      <c r="V326" s="101">
        <v>6.8797458799100744</v>
      </c>
      <c r="W326" s="101">
        <v>8.0263701932284111</v>
      </c>
      <c r="X326" s="101">
        <v>9.1729945065467771</v>
      </c>
      <c r="Y326" s="101">
        <v>8.5996823498875621</v>
      </c>
      <c r="Z326" s="101">
        <v>8.0263701932284111</v>
      </c>
      <c r="AA326" s="101">
        <v>8.0263701932284111</v>
      </c>
      <c r="AB326" s="101">
        <v>8.0263701932284111</v>
      </c>
      <c r="AC326" s="101">
        <v>7.7397141148988293</v>
      </c>
      <c r="AD326" s="101">
        <v>7.4530580365692458</v>
      </c>
      <c r="AE326" s="101">
        <v>7.7397141148988293</v>
      </c>
      <c r="AF326" s="101">
        <v>8.0263701932284111</v>
      </c>
      <c r="AG326" s="101">
        <v>8.0263701932284111</v>
      </c>
      <c r="AH326" s="101">
        <v>8.0263701932284111</v>
      </c>
      <c r="AI326" s="101">
        <v>8.0263701932284111</v>
      </c>
      <c r="AJ326" s="101">
        <v>8.0263701932284111</v>
      </c>
      <c r="AK326" s="101">
        <v>7.7397141148988293</v>
      </c>
      <c r="AL326" s="101">
        <v>7.4530580365692458</v>
      </c>
      <c r="AM326" s="101">
        <v>6.0197776449213238</v>
      </c>
      <c r="AN326" s="101">
        <v>4.586497253273385</v>
      </c>
      <c r="AO326" s="101">
        <v>4.2998411749437793</v>
      </c>
      <c r="AP326" s="101">
        <v>4.0131850966142055</v>
      </c>
      <c r="AQ326" s="101">
        <v>4.0131850966142055</v>
      </c>
      <c r="AR326" s="101">
        <v>4.0131850966142055</v>
      </c>
      <c r="AS326" s="101">
        <v>3.7265290182846229</v>
      </c>
      <c r="AT326" s="101">
        <v>3.4398729399550456</v>
      </c>
      <c r="AU326" s="101">
        <v>3.1532168616254359</v>
      </c>
      <c r="AV326" s="101">
        <v>2.8665607832958622</v>
      </c>
      <c r="AW326" s="101">
        <v>2.0065925483071134</v>
      </c>
      <c r="AX326" s="101">
        <v>1.1466243133183471</v>
      </c>
      <c r="AY326" s="26"/>
    </row>
    <row r="327" spans="1:51" ht="15.75" thickBot="1">
      <c r="A327" s="94"/>
      <c r="B327" s="22" t="s">
        <v>332</v>
      </c>
      <c r="C327" s="102">
        <v>2.5018202017121234</v>
      </c>
      <c r="D327" s="102">
        <v>3.4693652256286605</v>
      </c>
      <c r="E327" s="102">
        <v>6.5050592978765165</v>
      </c>
      <c r="F327" s="102">
        <v>9.5407533701243672</v>
      </c>
      <c r="G327" s="102">
        <v>9.5407533701243672</v>
      </c>
      <c r="H327" s="102">
        <v>9.5407533701243672</v>
      </c>
      <c r="I327" s="102">
        <v>9.5407533701243672</v>
      </c>
      <c r="J327" s="102">
        <v>9.5407533701243672</v>
      </c>
      <c r="K327" s="102">
        <v>9.5407533701243672</v>
      </c>
      <c r="L327" s="102">
        <v>9.5407533701243672</v>
      </c>
      <c r="M327" s="102">
        <v>9.5407533701243672</v>
      </c>
      <c r="N327" s="102">
        <v>9.5407533701243672</v>
      </c>
      <c r="O327" s="102">
        <v>7.3724003314597457</v>
      </c>
      <c r="P327" s="102">
        <v>5.204047292795126</v>
      </c>
      <c r="Q327" s="102">
        <v>5.204047292795126</v>
      </c>
      <c r="R327" s="102">
        <v>5.204047292795126</v>
      </c>
      <c r="S327" s="102">
        <v>5.204047292795126</v>
      </c>
      <c r="T327" s="102">
        <v>5.204047292795126</v>
      </c>
      <c r="U327" s="102">
        <v>4.7703766850621836</v>
      </c>
      <c r="V327" s="102">
        <v>4.3367060773292687</v>
      </c>
      <c r="W327" s="102">
        <v>3.9030354695963312</v>
      </c>
      <c r="X327" s="102">
        <v>3.4693648618634234</v>
      </c>
      <c r="Y327" s="102">
        <v>2.8853888142783934</v>
      </c>
      <c r="Z327" s="102">
        <v>2.3014127666933715</v>
      </c>
      <c r="AA327" s="102">
        <v>2.2055205680811518</v>
      </c>
      <c r="AB327" s="102">
        <v>2.1096283694689246</v>
      </c>
      <c r="AC327" s="102">
        <v>2.0904499297464847</v>
      </c>
      <c r="AD327" s="102">
        <v>2.0712714900240292</v>
      </c>
      <c r="AE327" s="102">
        <v>2.3014127666933715</v>
      </c>
      <c r="AF327" s="102">
        <v>2.5315540433627057</v>
      </c>
      <c r="AG327" s="102">
        <v>2.5123756036402711</v>
      </c>
      <c r="AH327" s="102">
        <v>2.4931971639178179</v>
      </c>
      <c r="AI327" s="102">
        <v>2.4548402844729242</v>
      </c>
      <c r="AJ327" s="102">
        <v>2.4164834050280501</v>
      </c>
      <c r="AK327" s="102">
        <v>2.3589480858607095</v>
      </c>
      <c r="AL327" s="102">
        <v>2.3014127666933715</v>
      </c>
      <c r="AM327" s="102">
        <v>2.2055205680811518</v>
      </c>
      <c r="AN327" s="102">
        <v>2.1096283694689246</v>
      </c>
      <c r="AO327" s="102">
        <v>2.0137361708566948</v>
      </c>
      <c r="AP327" s="102">
        <v>1.9178439722444738</v>
      </c>
      <c r="AQ327" s="102">
        <v>1.7260595750200167</v>
      </c>
      <c r="AR327" s="102">
        <v>1.534275177795579</v>
      </c>
      <c r="AS327" s="102">
        <v>1.4192045394609185</v>
      </c>
      <c r="AT327" s="102">
        <v>1.3041339011262516</v>
      </c>
      <c r="AU327" s="102">
        <v>1.3233123408486867</v>
      </c>
      <c r="AV327" s="102">
        <v>1.3424907805711443</v>
      </c>
      <c r="AW327" s="102">
        <v>1.4383829791833562</v>
      </c>
      <c r="AX327" s="102">
        <v>1.534275177795579</v>
      </c>
      <c r="AY327" s="26"/>
    </row>
    <row r="328" spans="1:51" ht="15.75" thickBot="1">
      <c r="A328" s="94"/>
      <c r="B328" s="22" t="s">
        <v>333</v>
      </c>
      <c r="C328" s="101">
        <v>13.251835639051897</v>
      </c>
      <c r="D328" s="101">
        <v>15.902202766862279</v>
      </c>
      <c r="E328" s="101">
        <v>18.552569894672693</v>
      </c>
      <c r="F328" s="101">
        <v>21.202937022483034</v>
      </c>
      <c r="G328" s="101">
        <v>22.528120586388269</v>
      </c>
      <c r="H328" s="101">
        <v>23.853304150293546</v>
      </c>
      <c r="I328" s="101">
        <v>23.588267437512439</v>
      </c>
      <c r="J328" s="101">
        <v>23.323230724731378</v>
      </c>
      <c r="K328" s="101">
        <v>23.217216039618982</v>
      </c>
      <c r="L328" s="101">
        <v>23.111201354506658</v>
      </c>
      <c r="M328" s="101">
        <v>23.005186669394153</v>
      </c>
      <c r="N328" s="101">
        <v>22.899171984281764</v>
      </c>
      <c r="O328" s="101">
        <v>22.793157299169266</v>
      </c>
      <c r="P328" s="101">
        <v>22.687142614056889</v>
      </c>
      <c r="Q328" s="101">
        <v>22.581127928944539</v>
      </c>
      <c r="R328" s="101">
        <v>22.475113243832041</v>
      </c>
      <c r="S328" s="101">
        <v>22.369098558719653</v>
      </c>
      <c r="T328" s="101">
        <v>22.263083873607243</v>
      </c>
      <c r="U328" s="101">
        <v>21.733010448045135</v>
      </c>
      <c r="V328" s="101">
        <v>21.202937022483034</v>
      </c>
      <c r="W328" s="101">
        <v>19.877753458577935</v>
      </c>
      <c r="X328" s="101">
        <v>18.552569894672693</v>
      </c>
      <c r="Y328" s="101">
        <v>17.227386330767551</v>
      </c>
      <c r="Z328" s="101">
        <v>15.902202766862279</v>
      </c>
      <c r="AA328" s="101">
        <v>15.239610984909724</v>
      </c>
      <c r="AB328" s="101">
        <v>14.577019202957095</v>
      </c>
      <c r="AC328" s="101">
        <v>14.444500846566559</v>
      </c>
      <c r="AD328" s="101">
        <v>14.311982490176048</v>
      </c>
      <c r="AE328" s="101">
        <v>15.902202766862279</v>
      </c>
      <c r="AF328" s="101">
        <v>17.492423043548598</v>
      </c>
      <c r="AG328" s="101">
        <v>17.359904687157961</v>
      </c>
      <c r="AH328" s="101">
        <v>17.227386330767551</v>
      </c>
      <c r="AI328" s="101">
        <v>16.962349617986426</v>
      </c>
      <c r="AJ328" s="101">
        <v>16.697312905205386</v>
      </c>
      <c r="AK328" s="101">
        <v>16.299757836033905</v>
      </c>
      <c r="AL328" s="101">
        <v>15.902202766862279</v>
      </c>
      <c r="AM328" s="101">
        <v>15.239610984909724</v>
      </c>
      <c r="AN328" s="101">
        <v>14.577019202957095</v>
      </c>
      <c r="AO328" s="101">
        <v>13.914427421004499</v>
      </c>
      <c r="AP328" s="101">
        <v>13.251835639051897</v>
      </c>
      <c r="AQ328" s="101">
        <v>11.926652075146817</v>
      </c>
      <c r="AR328" s="101">
        <v>10.601468511241606</v>
      </c>
      <c r="AS328" s="101">
        <v>9.8063583728984085</v>
      </c>
      <c r="AT328" s="101">
        <v>9.0112482345553211</v>
      </c>
      <c r="AU328" s="101">
        <v>9.1437665909458445</v>
      </c>
      <c r="AV328" s="101">
        <v>9.2762849473363378</v>
      </c>
      <c r="AW328" s="101">
        <v>9.9388767292889106</v>
      </c>
      <c r="AX328" s="101">
        <v>10.601468511241606</v>
      </c>
      <c r="AY328" s="26"/>
    </row>
    <row r="329" spans="1:51" ht="15.75" thickBot="1">
      <c r="A329" s="94"/>
      <c r="B329" s="22" t="s">
        <v>334</v>
      </c>
      <c r="C329" s="102">
        <v>9.4987098858033168</v>
      </c>
      <c r="D329" s="102">
        <v>16.090718771131559</v>
      </c>
      <c r="E329" s="102">
        <v>18.646827896807267</v>
      </c>
      <c r="F329" s="102">
        <v>21.202937022483034</v>
      </c>
      <c r="G329" s="102">
        <v>22.528120586388269</v>
      </c>
      <c r="H329" s="102">
        <v>23.853304150293546</v>
      </c>
      <c r="I329" s="102">
        <v>23.588267437512439</v>
      </c>
      <c r="J329" s="102">
        <v>23.323230724731378</v>
      </c>
      <c r="K329" s="102">
        <v>23.217216039618982</v>
      </c>
      <c r="L329" s="102">
        <v>23.111201354506658</v>
      </c>
      <c r="M329" s="102">
        <v>23.005186669394153</v>
      </c>
      <c r="N329" s="102">
        <v>22.899171984281764</v>
      </c>
      <c r="O329" s="102">
        <v>13.563038335563261</v>
      </c>
      <c r="P329" s="102">
        <v>4.2269046868446978</v>
      </c>
      <c r="Q329" s="102">
        <v>4.0501960353527648</v>
      </c>
      <c r="R329" s="102">
        <v>3.8734873838608457</v>
      </c>
      <c r="S329" s="102">
        <v>4.3576733068434281</v>
      </c>
      <c r="T329" s="102">
        <v>4.8418592298260519</v>
      </c>
      <c r="U329" s="102">
        <v>8.8457107541099571</v>
      </c>
      <c r="V329" s="102">
        <v>12.849562278393851</v>
      </c>
      <c r="W329" s="102">
        <v>23.557530843722006</v>
      </c>
      <c r="X329" s="102">
        <v>34.265499409050285</v>
      </c>
      <c r="Y329" s="102">
        <v>40.690280548247181</v>
      </c>
      <c r="Z329" s="102">
        <v>47.115061687444012</v>
      </c>
      <c r="AA329" s="102">
        <v>50.327452257042374</v>
      </c>
      <c r="AB329" s="102">
        <v>53.539842826640999</v>
      </c>
      <c r="AC329" s="102">
        <v>50.327452257042374</v>
      </c>
      <c r="AD329" s="102">
        <v>47.115061687444012</v>
      </c>
      <c r="AE329" s="102">
        <v>40.690280548247181</v>
      </c>
      <c r="AF329" s="102">
        <v>34.265499409050285</v>
      </c>
      <c r="AG329" s="102">
        <v>23.557530843722006</v>
      </c>
      <c r="AH329" s="102">
        <v>12.849562278393851</v>
      </c>
      <c r="AI329" s="102">
        <v>8.4657199477484646</v>
      </c>
      <c r="AJ329" s="102">
        <v>4.0818776171031148</v>
      </c>
      <c r="AK329" s="102">
        <v>4.0818776171031148</v>
      </c>
      <c r="AL329" s="102">
        <v>4.0818776171031148</v>
      </c>
      <c r="AM329" s="102">
        <v>4.0818776171031148</v>
      </c>
      <c r="AN329" s="102">
        <v>4.0818776171031148</v>
      </c>
      <c r="AO329" s="102">
        <v>4.0818776171031148</v>
      </c>
      <c r="AP329" s="102">
        <v>4.0818776171031148</v>
      </c>
      <c r="AQ329" s="102">
        <v>4.0818776171031148</v>
      </c>
      <c r="AR329" s="102">
        <v>4.0818776171031148</v>
      </c>
      <c r="AS329" s="102">
        <v>4.0818776171031148</v>
      </c>
      <c r="AT329" s="102">
        <v>4.0818776171031148</v>
      </c>
      <c r="AU329" s="102">
        <v>4.0818776171031148</v>
      </c>
      <c r="AV329" s="102">
        <v>4.0818776171031148</v>
      </c>
      <c r="AW329" s="102">
        <v>3.4942893087890869</v>
      </c>
      <c r="AX329" s="102">
        <v>2.9067010004750751</v>
      </c>
      <c r="AY329" s="26"/>
    </row>
    <row r="330" spans="1:51" ht="15.75" thickBot="1">
      <c r="A330" s="94"/>
      <c r="B330" s="22" t="s">
        <v>335</v>
      </c>
      <c r="C330" s="101">
        <v>3.565302872331011</v>
      </c>
      <c r="D330" s="101">
        <v>2.3768685815540089</v>
      </c>
      <c r="E330" s="101">
        <v>2.3768685815540089</v>
      </c>
      <c r="F330" s="101">
        <v>2.3768685815540089</v>
      </c>
      <c r="G330" s="101">
        <v>1.307277719854699</v>
      </c>
      <c r="H330" s="101">
        <v>0.23768685815540139</v>
      </c>
      <c r="I330" s="101">
        <v>0.23768685815540139</v>
      </c>
      <c r="J330" s="101">
        <v>0.23768685815540139</v>
      </c>
      <c r="K330" s="101">
        <v>0.23768685815540139</v>
      </c>
      <c r="L330" s="101">
        <v>0.23768685815540139</v>
      </c>
      <c r="M330" s="101">
        <v>0.23768685815540139</v>
      </c>
      <c r="N330" s="101">
        <v>0.23768685815540139</v>
      </c>
      <c r="O330" s="101">
        <v>2.4957120106317143</v>
      </c>
      <c r="P330" s="101">
        <v>4.7537371631080179</v>
      </c>
      <c r="Q330" s="101">
        <v>7.1306057446620228</v>
      </c>
      <c r="R330" s="101">
        <v>9.507474326216018</v>
      </c>
      <c r="S330" s="101">
        <v>14.261211489324131</v>
      </c>
      <c r="T330" s="101">
        <v>19.014948652432075</v>
      </c>
      <c r="U330" s="101">
        <v>23.768685815540042</v>
      </c>
      <c r="V330" s="101">
        <v>28.522422978648091</v>
      </c>
      <c r="W330" s="101">
        <v>33.27616014175603</v>
      </c>
      <c r="X330" s="101">
        <v>38.029897304864072</v>
      </c>
      <c r="Y330" s="101">
        <v>35.653028723310179</v>
      </c>
      <c r="Z330" s="101">
        <v>33.27616014175603</v>
      </c>
      <c r="AA330" s="101">
        <v>33.27616014175603</v>
      </c>
      <c r="AB330" s="101">
        <v>33.27616014175603</v>
      </c>
      <c r="AC330" s="101">
        <v>32.087725850979147</v>
      </c>
      <c r="AD330" s="101">
        <v>30.899291560202172</v>
      </c>
      <c r="AE330" s="101">
        <v>32.087725850979147</v>
      </c>
      <c r="AF330" s="101">
        <v>33.27616014175603</v>
      </c>
      <c r="AG330" s="101">
        <v>33.27616014175603</v>
      </c>
      <c r="AH330" s="101">
        <v>33.27616014175603</v>
      </c>
      <c r="AI330" s="101">
        <v>33.27616014175603</v>
      </c>
      <c r="AJ330" s="101">
        <v>33.27616014175603</v>
      </c>
      <c r="AK330" s="101">
        <v>32.087725850979147</v>
      </c>
      <c r="AL330" s="101">
        <v>30.899291560202172</v>
      </c>
      <c r="AM330" s="101">
        <v>24.957120106317134</v>
      </c>
      <c r="AN330" s="101">
        <v>19.014948652432075</v>
      </c>
      <c r="AO330" s="101">
        <v>17.826514361655125</v>
      </c>
      <c r="AP330" s="101">
        <v>16.6380800708781</v>
      </c>
      <c r="AQ330" s="101">
        <v>16.6380800708781</v>
      </c>
      <c r="AR330" s="101">
        <v>16.6380800708781</v>
      </c>
      <c r="AS330" s="101">
        <v>15.449645780101122</v>
      </c>
      <c r="AT330" s="101">
        <v>14.261211489324131</v>
      </c>
      <c r="AU330" s="101">
        <v>13.072777198547</v>
      </c>
      <c r="AV330" s="101">
        <v>11.884342907769996</v>
      </c>
      <c r="AW330" s="101">
        <v>8.3190400354390093</v>
      </c>
      <c r="AX330" s="101">
        <v>4.7537371631080179</v>
      </c>
      <c r="AY330" s="26"/>
    </row>
    <row r="331" spans="1:51" ht="15.75" thickBot="1">
      <c r="A331" s="94"/>
      <c r="B331" s="22" t="s">
        <v>336</v>
      </c>
      <c r="C331" s="102">
        <v>10.372181655449866</v>
      </c>
      <c r="D331" s="102">
        <v>14.383482204154729</v>
      </c>
      <c r="E331" s="102">
        <v>26.96902705912839</v>
      </c>
      <c r="F331" s="102">
        <v>39.554571914102141</v>
      </c>
      <c r="G331" s="102">
        <v>39.554571914102141</v>
      </c>
      <c r="H331" s="102">
        <v>39.554571914102141</v>
      </c>
      <c r="I331" s="102">
        <v>39.554571914102141</v>
      </c>
      <c r="J331" s="102">
        <v>39.554571914102141</v>
      </c>
      <c r="K331" s="102">
        <v>39.554571914102141</v>
      </c>
      <c r="L331" s="102">
        <v>39.554571914102141</v>
      </c>
      <c r="M331" s="102">
        <v>39.554571914102141</v>
      </c>
      <c r="N331" s="102">
        <v>39.554571914102141</v>
      </c>
      <c r="O331" s="102">
        <v>30.564896479078854</v>
      </c>
      <c r="P331" s="102">
        <v>21.575221044055674</v>
      </c>
      <c r="Q331" s="102">
        <v>21.575221044055674</v>
      </c>
      <c r="R331" s="102">
        <v>21.575221044055674</v>
      </c>
      <c r="S331" s="102">
        <v>21.575221044055674</v>
      </c>
      <c r="T331" s="102">
        <v>21.575221044055674</v>
      </c>
      <c r="U331" s="102">
        <v>19.77728595705107</v>
      </c>
      <c r="V331" s="102">
        <v>17.979350870046439</v>
      </c>
      <c r="W331" s="102">
        <v>16.181415783041736</v>
      </c>
      <c r="X331" s="102">
        <v>14.383480696037136</v>
      </c>
      <c r="Y331" s="102">
        <v>11.962401178077188</v>
      </c>
      <c r="Z331" s="102">
        <v>9.5413216601174291</v>
      </c>
      <c r="AA331" s="102">
        <v>9.1437665909458445</v>
      </c>
      <c r="AB331" s="102">
        <v>8.7462115217742813</v>
      </c>
      <c r="AC331" s="102">
        <v>8.6667005079399502</v>
      </c>
      <c r="AD331" s="102">
        <v>8.5871894941056155</v>
      </c>
      <c r="AE331" s="102">
        <v>9.5413216601174291</v>
      </c>
      <c r="AF331" s="102">
        <v>10.495453826129149</v>
      </c>
      <c r="AG331" s="102">
        <v>10.415942812294782</v>
      </c>
      <c r="AH331" s="102">
        <v>10.336431798460508</v>
      </c>
      <c r="AI331" s="102">
        <v>10.177409770791852</v>
      </c>
      <c r="AJ331" s="102">
        <v>10.018387743123272</v>
      </c>
      <c r="AK331" s="102">
        <v>9.7798547016203319</v>
      </c>
      <c r="AL331" s="102">
        <v>9.5413216601174291</v>
      </c>
      <c r="AM331" s="102">
        <v>9.1437665909458445</v>
      </c>
      <c r="AN331" s="102">
        <v>8.7462115217742813</v>
      </c>
      <c r="AO331" s="102">
        <v>8.3486564526026932</v>
      </c>
      <c r="AP331" s="102">
        <v>7.9511013834311397</v>
      </c>
      <c r="AQ331" s="102">
        <v>7.1559912450880239</v>
      </c>
      <c r="AR331" s="102">
        <v>6.3608811067449293</v>
      </c>
      <c r="AS331" s="102">
        <v>5.8838150237390607</v>
      </c>
      <c r="AT331" s="102">
        <v>5.406748940733177</v>
      </c>
      <c r="AU331" s="102">
        <v>5.4862599545674975</v>
      </c>
      <c r="AV331" s="102">
        <v>5.5657709684018117</v>
      </c>
      <c r="AW331" s="102">
        <v>5.9633260375733874</v>
      </c>
      <c r="AX331" s="102">
        <v>6.3608811067449293</v>
      </c>
      <c r="AY331" s="26"/>
    </row>
    <row r="332" spans="1:51" ht="15.75" thickBot="1">
      <c r="A332" s="94"/>
      <c r="B332" s="22" t="s">
        <v>337</v>
      </c>
      <c r="C332" s="101">
        <v>0.1290951190225805</v>
      </c>
      <c r="D332" s="101">
        <v>0.10327609521806433</v>
      </c>
      <c r="E332" s="101">
        <v>0.10327609521806433</v>
      </c>
      <c r="F332" s="101">
        <v>0.10327609521806433</v>
      </c>
      <c r="G332" s="101">
        <v>9.036658331580652E-2</v>
      </c>
      <c r="H332" s="101">
        <v>7.7457071413548295E-2</v>
      </c>
      <c r="I332" s="101">
        <v>6.4547559511290264E-2</v>
      </c>
      <c r="J332" s="101">
        <v>5.1638047609032164E-2</v>
      </c>
      <c r="K332" s="101">
        <v>7.7457071413548295E-2</v>
      </c>
      <c r="L332" s="101">
        <v>0.10327609521806433</v>
      </c>
      <c r="M332" s="101">
        <v>0.1290951190225805</v>
      </c>
      <c r="N332" s="101">
        <v>0.15491414282709656</v>
      </c>
      <c r="O332" s="101">
        <v>0.1807331666316124</v>
      </c>
      <c r="P332" s="101">
        <v>0.20655219043612935</v>
      </c>
      <c r="Q332" s="101">
        <v>0.29691877375193509</v>
      </c>
      <c r="R332" s="101">
        <v>0.38728535706773998</v>
      </c>
      <c r="S332" s="101">
        <v>0.58092803560161488</v>
      </c>
      <c r="T332" s="101">
        <v>0.77457071413547995</v>
      </c>
      <c r="U332" s="101">
        <v>0.90366583315806237</v>
      </c>
      <c r="V332" s="101">
        <v>1.0327609521806442</v>
      </c>
      <c r="W332" s="101">
        <v>1.0843989997896766</v>
      </c>
      <c r="X332" s="101">
        <v>1.1360370473987036</v>
      </c>
      <c r="Y332" s="101">
        <v>1.187675095007739</v>
      </c>
      <c r="Z332" s="101">
        <v>1.2393131426167725</v>
      </c>
      <c r="AA332" s="101">
        <v>1.2134941188122568</v>
      </c>
      <c r="AB332" s="101">
        <v>1.187675095007739</v>
      </c>
      <c r="AC332" s="101">
        <v>1.187675095007739</v>
      </c>
      <c r="AD332" s="101">
        <v>1.187675095007739</v>
      </c>
      <c r="AE332" s="101">
        <v>1.2651321664212904</v>
      </c>
      <c r="AF332" s="101">
        <v>1.342589237834835</v>
      </c>
      <c r="AG332" s="101">
        <v>1.4458653330529001</v>
      </c>
      <c r="AH332" s="101">
        <v>1.5491414282709586</v>
      </c>
      <c r="AI332" s="101">
        <v>1.471684356857422</v>
      </c>
      <c r="AJ332" s="101">
        <v>1.3942272854438684</v>
      </c>
      <c r="AK332" s="101">
        <v>1.3167702140303155</v>
      </c>
      <c r="AL332" s="101">
        <v>1.2393131426167725</v>
      </c>
      <c r="AM332" s="101">
        <v>1.0327609521806442</v>
      </c>
      <c r="AN332" s="101">
        <v>0.82620876174451463</v>
      </c>
      <c r="AO332" s="101">
        <v>0.72293266652645005</v>
      </c>
      <c r="AP332" s="101">
        <v>0.61965657130838625</v>
      </c>
      <c r="AQ332" s="101">
        <v>0.51638047609032212</v>
      </c>
      <c r="AR332" s="101">
        <v>0.41310438087225732</v>
      </c>
      <c r="AS332" s="101">
        <v>0.33564730945870863</v>
      </c>
      <c r="AT332" s="101">
        <v>0.25819023804516106</v>
      </c>
      <c r="AU332" s="101">
        <v>0.23237121424064527</v>
      </c>
      <c r="AV332" s="101">
        <v>0.20655219043612935</v>
      </c>
      <c r="AW332" s="101">
        <v>0.1807331666316124</v>
      </c>
      <c r="AX332" s="101">
        <v>0.15491414282709656</v>
      </c>
      <c r="AY332" s="26"/>
    </row>
    <row r="333" spans="1:51" ht="15.75" thickBot="1">
      <c r="A333" s="94"/>
      <c r="B333" s="22" t="s">
        <v>338</v>
      </c>
      <c r="C333" s="102">
        <v>0.12276131215050501</v>
      </c>
      <c r="D333" s="102">
        <v>0.10327609521806427</v>
      </c>
      <c r="E333" s="102">
        <v>0.10327609521806427</v>
      </c>
      <c r="F333" s="102">
        <v>0.10327609521806427</v>
      </c>
      <c r="G333" s="102">
        <v>9.036658331580652E-2</v>
      </c>
      <c r="H333" s="102">
        <v>7.7457071413548295E-2</v>
      </c>
      <c r="I333" s="102">
        <v>6.4547559511290264E-2</v>
      </c>
      <c r="J333" s="102">
        <v>5.1638047609032164E-2</v>
      </c>
      <c r="K333" s="102">
        <v>7.7457071413548295E-2</v>
      </c>
      <c r="L333" s="102">
        <v>0.10327609521806427</v>
      </c>
      <c r="M333" s="102">
        <v>0.1290951190225805</v>
      </c>
      <c r="N333" s="102">
        <v>0.15491414282709656</v>
      </c>
      <c r="O333" s="102">
        <v>0.1807331666316124</v>
      </c>
      <c r="P333" s="102">
        <v>0.20655219043612777</v>
      </c>
      <c r="Q333" s="102">
        <v>0.29691877375193509</v>
      </c>
      <c r="R333" s="102">
        <v>0.38728535706773998</v>
      </c>
      <c r="S333" s="102">
        <v>0.58092803560161488</v>
      </c>
      <c r="T333" s="102">
        <v>0.77457071413547995</v>
      </c>
      <c r="U333" s="102">
        <v>0.90366583315806237</v>
      </c>
      <c r="V333" s="102">
        <v>1.0327609521806442</v>
      </c>
      <c r="W333" s="102">
        <v>1.3548135239742423</v>
      </c>
      <c r="X333" s="102">
        <v>1.6768660957678345</v>
      </c>
      <c r="Y333" s="102">
        <v>1.9912784887243262</v>
      </c>
      <c r="Z333" s="102">
        <v>2.3056908816807868</v>
      </c>
      <c r="AA333" s="102">
        <v>2.4628970781590174</v>
      </c>
      <c r="AB333" s="102">
        <v>2.6201032746372666</v>
      </c>
      <c r="AC333" s="102">
        <v>2.4628970781590174</v>
      </c>
      <c r="AD333" s="102">
        <v>2.3056908816807868</v>
      </c>
      <c r="AE333" s="102">
        <v>1.9912784887243262</v>
      </c>
      <c r="AF333" s="102">
        <v>1.6768660957678345</v>
      </c>
      <c r="AG333" s="102">
        <v>1.152845440840393</v>
      </c>
      <c r="AH333" s="102">
        <v>0.62882478591294277</v>
      </c>
      <c r="AI333" s="102">
        <v>0.41429072978564463</v>
      </c>
      <c r="AJ333" s="102">
        <v>0.19975667365834546</v>
      </c>
      <c r="AK333" s="102">
        <v>0.19975667365834546</v>
      </c>
      <c r="AL333" s="102">
        <v>0.19975667365834546</v>
      </c>
      <c r="AM333" s="102">
        <v>0.19975667365834546</v>
      </c>
      <c r="AN333" s="102">
        <v>0.19975667365834546</v>
      </c>
      <c r="AO333" s="102">
        <v>0.19975667365834546</v>
      </c>
      <c r="AP333" s="102">
        <v>0.19975667365834546</v>
      </c>
      <c r="AQ333" s="102">
        <v>0.19975667365834546</v>
      </c>
      <c r="AR333" s="102">
        <v>0.19975667365834546</v>
      </c>
      <c r="AS333" s="102">
        <v>0.19975667365834546</v>
      </c>
      <c r="AT333" s="102">
        <v>0.19975667365834546</v>
      </c>
      <c r="AU333" s="102">
        <v>0.19975667365834546</v>
      </c>
      <c r="AV333" s="102">
        <v>0.19975667365834546</v>
      </c>
      <c r="AW333" s="102">
        <v>0.17100160137064532</v>
      </c>
      <c r="AX333" s="102">
        <v>0.14224652908294511</v>
      </c>
      <c r="AY333" s="26"/>
    </row>
    <row r="334" spans="1:51" ht="15.75" thickBot="1">
      <c r="A334" s="94"/>
      <c r="B334" s="22" t="s">
        <v>339</v>
      </c>
      <c r="C334" s="101">
        <v>0.13468875017749246</v>
      </c>
      <c r="D334" s="101">
        <v>8.979250011832858E-2</v>
      </c>
      <c r="E334" s="101">
        <v>8.979250011832858E-2</v>
      </c>
      <c r="F334" s="101">
        <v>8.979250011832858E-2</v>
      </c>
      <c r="G334" s="101">
        <v>4.9385875065080534E-2</v>
      </c>
      <c r="H334" s="101">
        <v>8.9792500118328327E-3</v>
      </c>
      <c r="I334" s="101">
        <v>8.9792500118328327E-3</v>
      </c>
      <c r="J334" s="101">
        <v>8.9792500118328327E-3</v>
      </c>
      <c r="K334" s="101">
        <v>8.9792500118328327E-3</v>
      </c>
      <c r="L334" s="101">
        <v>8.9792500118328327E-3</v>
      </c>
      <c r="M334" s="101">
        <v>8.9792500118328327E-3</v>
      </c>
      <c r="N334" s="101">
        <v>8.9792500118328327E-3</v>
      </c>
      <c r="O334" s="101">
        <v>9.4282125124245053E-2</v>
      </c>
      <c r="P334" s="101">
        <v>0.17958500023665741</v>
      </c>
      <c r="Q334" s="101">
        <v>0.26937750035498442</v>
      </c>
      <c r="R334" s="101">
        <v>0.35917000047331388</v>
      </c>
      <c r="S334" s="101">
        <v>0.53875500070996984</v>
      </c>
      <c r="T334" s="101">
        <v>0.71834000094662775</v>
      </c>
      <c r="U334" s="101">
        <v>0.89792500118328478</v>
      </c>
      <c r="V334" s="101">
        <v>1.0775100014199395</v>
      </c>
      <c r="W334" s="101">
        <v>1.2570950016566003</v>
      </c>
      <c r="X334" s="101">
        <v>1.4366800018932524</v>
      </c>
      <c r="Y334" s="101">
        <v>1.3468875017749287</v>
      </c>
      <c r="Z334" s="101">
        <v>1.2570950016566003</v>
      </c>
      <c r="AA334" s="101">
        <v>1.2570950016566003</v>
      </c>
      <c r="AB334" s="101">
        <v>1.2570950016566003</v>
      </c>
      <c r="AC334" s="101">
        <v>1.2121987515974344</v>
      </c>
      <c r="AD334" s="101">
        <v>1.1673025015382643</v>
      </c>
      <c r="AE334" s="101">
        <v>1.2121987515974344</v>
      </c>
      <c r="AF334" s="101">
        <v>1.2570950016566003</v>
      </c>
      <c r="AG334" s="101">
        <v>1.2570950016566003</v>
      </c>
      <c r="AH334" s="101">
        <v>1.2570950016566003</v>
      </c>
      <c r="AI334" s="101">
        <v>1.2570950016566003</v>
      </c>
      <c r="AJ334" s="101">
        <v>1.2570950016566003</v>
      </c>
      <c r="AK334" s="101">
        <v>1.2121987515974344</v>
      </c>
      <c r="AL334" s="101">
        <v>1.1673025015382643</v>
      </c>
      <c r="AM334" s="101">
        <v>0.94282125124244542</v>
      </c>
      <c r="AN334" s="101">
        <v>0.71834000094662775</v>
      </c>
      <c r="AO334" s="101">
        <v>0.67344375088746433</v>
      </c>
      <c r="AP334" s="101">
        <v>0.6285475008282998</v>
      </c>
      <c r="AQ334" s="101">
        <v>0.6285475008282998</v>
      </c>
      <c r="AR334" s="101">
        <v>0.6285475008282998</v>
      </c>
      <c r="AS334" s="101">
        <v>0.58365125076913216</v>
      </c>
      <c r="AT334" s="101">
        <v>0.53875500070996984</v>
      </c>
      <c r="AU334" s="101">
        <v>0.49385875065080681</v>
      </c>
      <c r="AV334" s="101">
        <v>0.44896250059164239</v>
      </c>
      <c r="AW334" s="101">
        <v>0.31427375041415012</v>
      </c>
      <c r="AX334" s="101">
        <v>0.17958500023665741</v>
      </c>
      <c r="AY334" s="26"/>
    </row>
    <row r="335" spans="1:51" ht="15.75" thickBot="1">
      <c r="A335" s="94"/>
      <c r="B335" s="22" t="s">
        <v>340</v>
      </c>
      <c r="C335" s="102">
        <v>0.49403979117274993</v>
      </c>
      <c r="D335" s="102">
        <v>0.83316543951840294</v>
      </c>
      <c r="E335" s="102">
        <v>0.8612396968695355</v>
      </c>
      <c r="F335" s="102">
        <v>0.88931395422066883</v>
      </c>
      <c r="G335" s="102">
        <v>0.88931395422066883</v>
      </c>
      <c r="H335" s="102">
        <v>0.88931395422066883</v>
      </c>
      <c r="I335" s="102">
        <v>0.88931395422066883</v>
      </c>
      <c r="J335" s="102">
        <v>0.88931395422066883</v>
      </c>
      <c r="K335" s="102">
        <v>0.88931395422066883</v>
      </c>
      <c r="L335" s="102">
        <v>0.88931395422066883</v>
      </c>
      <c r="M335" s="102">
        <v>0.88931395422066883</v>
      </c>
      <c r="N335" s="102">
        <v>0.88931395422066883</v>
      </c>
      <c r="O335" s="102">
        <v>0.76981747225500163</v>
      </c>
      <c r="P335" s="102">
        <v>0.65032099028933721</v>
      </c>
      <c r="Q335" s="102">
        <v>0.65032099028933721</v>
      </c>
      <c r="R335" s="102">
        <v>0.65032099028933721</v>
      </c>
      <c r="S335" s="102">
        <v>0.71244585221241097</v>
      </c>
      <c r="T335" s="102">
        <v>0.77457071413547995</v>
      </c>
      <c r="U335" s="102">
        <v>0.90366583315806237</v>
      </c>
      <c r="V335" s="102">
        <v>1.0327609521806442</v>
      </c>
      <c r="W335" s="102">
        <v>1.0843989997896766</v>
      </c>
      <c r="X335" s="102">
        <v>1.1360370473987036</v>
      </c>
      <c r="Y335" s="102">
        <v>1.187675095007739</v>
      </c>
      <c r="Z335" s="102">
        <v>1.2393131426167725</v>
      </c>
      <c r="AA335" s="102">
        <v>1.2134941188122568</v>
      </c>
      <c r="AB335" s="102">
        <v>1.187675095007739</v>
      </c>
      <c r="AC335" s="102">
        <v>0.98577032885642457</v>
      </c>
      <c r="AD335" s="102">
        <v>0.78386556270510688</v>
      </c>
      <c r="AE335" s="102">
        <v>0.65060841704523864</v>
      </c>
      <c r="AF335" s="102">
        <v>0.51735127138537207</v>
      </c>
      <c r="AG335" s="102">
        <v>0.42940155524985829</v>
      </c>
      <c r="AH335" s="102">
        <v>0.34145183911434657</v>
      </c>
      <c r="AI335" s="102">
        <v>0.32437924715862781</v>
      </c>
      <c r="AJ335" s="102">
        <v>0.30730665520291095</v>
      </c>
      <c r="AK335" s="102">
        <v>0.30730665520291095</v>
      </c>
      <c r="AL335" s="102">
        <v>0.30730665520291095</v>
      </c>
      <c r="AM335" s="102">
        <v>0.30730665520291095</v>
      </c>
      <c r="AN335" s="102">
        <v>0.30730665520291095</v>
      </c>
      <c r="AO335" s="102">
        <v>0.30730665520291095</v>
      </c>
      <c r="AP335" s="102">
        <v>0.30730665520291095</v>
      </c>
      <c r="AQ335" s="102">
        <v>0.30730665520291095</v>
      </c>
      <c r="AR335" s="102">
        <v>0.30730665520291095</v>
      </c>
      <c r="AS335" s="102">
        <v>0.28274844662403537</v>
      </c>
      <c r="AT335" s="102">
        <v>0.25819023804516106</v>
      </c>
      <c r="AU335" s="102">
        <v>0.23237121424064527</v>
      </c>
      <c r="AV335" s="102">
        <v>0.20655219043612777</v>
      </c>
      <c r="AW335" s="102">
        <v>0.1807331666316124</v>
      </c>
      <c r="AX335" s="102">
        <v>0.15491414282709656</v>
      </c>
      <c r="AY335" s="26"/>
    </row>
    <row r="336" spans="1:51" ht="15.75" thickBot="1">
      <c r="A336" s="94"/>
      <c r="B336" s="22" t="s">
        <v>341</v>
      </c>
      <c r="C336" s="101">
        <v>8.817747735671691E-2</v>
      </c>
      <c r="D336" s="101">
        <v>7.0541981885373417E-2</v>
      </c>
      <c r="E336" s="101">
        <v>7.0541981885373417E-2</v>
      </c>
      <c r="F336" s="101">
        <v>7.0541981885373417E-2</v>
      </c>
      <c r="G336" s="101">
        <v>6.1724234149701601E-2</v>
      </c>
      <c r="H336" s="101">
        <v>5.2906486414030077E-2</v>
      </c>
      <c r="I336" s="101">
        <v>4.4088738678358504E-2</v>
      </c>
      <c r="J336" s="101">
        <v>3.5270990942686709E-2</v>
      </c>
      <c r="K336" s="101">
        <v>5.2906486414030077E-2</v>
      </c>
      <c r="L336" s="101">
        <v>7.0541981885373417E-2</v>
      </c>
      <c r="M336" s="101">
        <v>8.817747735671691E-2</v>
      </c>
      <c r="N336" s="101">
        <v>0.10581297282806046</v>
      </c>
      <c r="O336" s="101">
        <v>0.12344846829940354</v>
      </c>
      <c r="P336" s="101">
        <v>0.14108396377074686</v>
      </c>
      <c r="Q336" s="101">
        <v>0.20280819792044832</v>
      </c>
      <c r="R336" s="101">
        <v>0.26453243207015126</v>
      </c>
      <c r="S336" s="101">
        <v>0.39679864810522458</v>
      </c>
      <c r="T336" s="101">
        <v>0.5290648641403024</v>
      </c>
      <c r="U336" s="101">
        <v>0.61724234149701795</v>
      </c>
      <c r="V336" s="101">
        <v>0.70541981885373528</v>
      </c>
      <c r="W336" s="101">
        <v>0.74069080979642099</v>
      </c>
      <c r="X336" s="101">
        <v>0.77596180073910415</v>
      </c>
      <c r="Y336" s="101">
        <v>0.81123279168179219</v>
      </c>
      <c r="Z336" s="101">
        <v>0.84650378262448123</v>
      </c>
      <c r="AA336" s="101">
        <v>0.8288682871531412</v>
      </c>
      <c r="AB336" s="101">
        <v>0.81123279168179219</v>
      </c>
      <c r="AC336" s="101">
        <v>0.81123279168179219</v>
      </c>
      <c r="AD336" s="101">
        <v>0.81123279168179219</v>
      </c>
      <c r="AE336" s="101">
        <v>0.86413927809582425</v>
      </c>
      <c r="AF336" s="101">
        <v>0.91704576450985431</v>
      </c>
      <c r="AG336" s="101">
        <v>0.98758774639522573</v>
      </c>
      <c r="AH336" s="101">
        <v>1.0581297282806064</v>
      </c>
      <c r="AI336" s="101">
        <v>1.0052232418665645</v>
      </c>
      <c r="AJ336" s="101">
        <v>0.95231675545254357</v>
      </c>
      <c r="AK336" s="101">
        <v>0.89941026903850974</v>
      </c>
      <c r="AL336" s="101">
        <v>0.84650378262448123</v>
      </c>
      <c r="AM336" s="101">
        <v>0.70541981885373528</v>
      </c>
      <c r="AN336" s="101">
        <v>0.56433585508298734</v>
      </c>
      <c r="AO336" s="101">
        <v>0.49379387319761286</v>
      </c>
      <c r="AP336" s="101">
        <v>0.42325189131224056</v>
      </c>
      <c r="AQ336" s="101">
        <v>0.35270990942686764</v>
      </c>
      <c r="AR336" s="101">
        <v>0.28216792754149372</v>
      </c>
      <c r="AS336" s="101">
        <v>0.22926144112746252</v>
      </c>
      <c r="AT336" s="101">
        <v>0.17635495471343382</v>
      </c>
      <c r="AU336" s="101">
        <v>0.15871945924209022</v>
      </c>
      <c r="AV336" s="101">
        <v>0.14108396377074686</v>
      </c>
      <c r="AW336" s="101">
        <v>0.12344846829940354</v>
      </c>
      <c r="AX336" s="101">
        <v>0.10581297282806046</v>
      </c>
      <c r="AY336" s="26"/>
    </row>
    <row r="337" spans="1:51" ht="15.75" thickBot="1">
      <c r="A337" s="94"/>
      <c r="B337" s="22" t="s">
        <v>342</v>
      </c>
      <c r="C337" s="102">
        <v>8.3851216873184989E-2</v>
      </c>
      <c r="D337" s="102">
        <v>7.0541981885373417E-2</v>
      </c>
      <c r="E337" s="102">
        <v>7.0541981885373417E-2</v>
      </c>
      <c r="F337" s="102">
        <v>7.0541981885373417E-2</v>
      </c>
      <c r="G337" s="102">
        <v>6.1724234149701601E-2</v>
      </c>
      <c r="H337" s="102">
        <v>5.2906486414030077E-2</v>
      </c>
      <c r="I337" s="102">
        <v>4.4088738678358504E-2</v>
      </c>
      <c r="J337" s="102">
        <v>3.5270990942686709E-2</v>
      </c>
      <c r="K337" s="102">
        <v>5.2906486414030077E-2</v>
      </c>
      <c r="L337" s="102">
        <v>7.0541981885373417E-2</v>
      </c>
      <c r="M337" s="102">
        <v>8.817747735671691E-2</v>
      </c>
      <c r="N337" s="102">
        <v>0.10581297282806046</v>
      </c>
      <c r="O337" s="102">
        <v>0.12344846829940354</v>
      </c>
      <c r="P337" s="102">
        <v>0.14108396377074686</v>
      </c>
      <c r="Q337" s="102">
        <v>0.20280819792044832</v>
      </c>
      <c r="R337" s="102">
        <v>0.26453243207015126</v>
      </c>
      <c r="S337" s="102">
        <v>0.39679864810522458</v>
      </c>
      <c r="T337" s="102">
        <v>0.5290648641403024</v>
      </c>
      <c r="U337" s="102">
        <v>0.61724234149701795</v>
      </c>
      <c r="V337" s="102">
        <v>0.70541981885373528</v>
      </c>
      <c r="W337" s="102">
        <v>0.9253954737972413</v>
      </c>
      <c r="X337" s="102">
        <v>1.1453711287407575</v>
      </c>
      <c r="Y337" s="102">
        <v>1.3601282153796495</v>
      </c>
      <c r="Z337" s="102">
        <v>1.574885302018544</v>
      </c>
      <c r="AA337" s="102">
        <v>1.6822638453379875</v>
      </c>
      <c r="AB337" s="102">
        <v>1.789642388657436</v>
      </c>
      <c r="AC337" s="102">
        <v>1.6822638453379875</v>
      </c>
      <c r="AD337" s="102">
        <v>1.574885302018544</v>
      </c>
      <c r="AE337" s="102">
        <v>1.3601282153796495</v>
      </c>
      <c r="AF337" s="102">
        <v>1.1453711287407575</v>
      </c>
      <c r="AG337" s="102">
        <v>0.78744265100927202</v>
      </c>
      <c r="AH337" s="102">
        <v>0.42951417327778446</v>
      </c>
      <c r="AI337" s="102">
        <v>0.28297825449451319</v>
      </c>
      <c r="AJ337" s="102">
        <v>0.13644233571124254</v>
      </c>
      <c r="AK337" s="102">
        <v>0.13644233571124254</v>
      </c>
      <c r="AL337" s="102">
        <v>0.13644233571124254</v>
      </c>
      <c r="AM337" s="102">
        <v>0.13644233571124254</v>
      </c>
      <c r="AN337" s="102">
        <v>0.13644233571124254</v>
      </c>
      <c r="AO337" s="102">
        <v>0.13644233571124254</v>
      </c>
      <c r="AP337" s="102">
        <v>0.13644233571124254</v>
      </c>
      <c r="AQ337" s="102">
        <v>0.13644233571124254</v>
      </c>
      <c r="AR337" s="102">
        <v>0.13644233571124254</v>
      </c>
      <c r="AS337" s="102">
        <v>0.13644233571124254</v>
      </c>
      <c r="AT337" s="102">
        <v>0.13644233571124254</v>
      </c>
      <c r="AU337" s="102">
        <v>0.13644233571124254</v>
      </c>
      <c r="AV337" s="102">
        <v>0.13644233571124254</v>
      </c>
      <c r="AW337" s="102">
        <v>0.11680139378611913</v>
      </c>
      <c r="AX337" s="102">
        <v>9.716045186099595E-2</v>
      </c>
      <c r="AY337" s="26"/>
    </row>
    <row r="338" spans="1:51" ht="15.75" thickBot="1">
      <c r="A338" s="94"/>
      <c r="B338" s="22" t="s">
        <v>343</v>
      </c>
      <c r="C338" s="101">
        <v>9.1998166227361081E-2</v>
      </c>
      <c r="D338" s="101">
        <v>6.1332110818240977E-2</v>
      </c>
      <c r="E338" s="101">
        <v>6.1332110818240977E-2</v>
      </c>
      <c r="F338" s="101">
        <v>6.1332110818240977E-2</v>
      </c>
      <c r="G338" s="101">
        <v>3.3732660950032557E-2</v>
      </c>
      <c r="H338" s="101">
        <v>6.1332110818240609E-3</v>
      </c>
      <c r="I338" s="101">
        <v>6.1332110818240609E-3</v>
      </c>
      <c r="J338" s="101">
        <v>6.1332110818240609E-3</v>
      </c>
      <c r="K338" s="101">
        <v>6.1332110818240609E-3</v>
      </c>
      <c r="L338" s="101">
        <v>6.1332110818240609E-3</v>
      </c>
      <c r="M338" s="101">
        <v>6.1332110818240609E-3</v>
      </c>
      <c r="N338" s="101">
        <v>6.1332110818240609E-3</v>
      </c>
      <c r="O338" s="101">
        <v>6.4398716359153022E-2</v>
      </c>
      <c r="P338" s="101">
        <v>0.12266422163648202</v>
      </c>
      <c r="Q338" s="101">
        <v>0.18399633245472197</v>
      </c>
      <c r="R338" s="101">
        <v>0.24532844327296405</v>
      </c>
      <c r="S338" s="101">
        <v>0.36799266490944516</v>
      </c>
      <c r="T338" s="101">
        <v>0.49065688654592782</v>
      </c>
      <c r="U338" s="101">
        <v>0.61332110818240682</v>
      </c>
      <c r="V338" s="101">
        <v>0.73598532981888865</v>
      </c>
      <c r="W338" s="101">
        <v>0.85864955145537269</v>
      </c>
      <c r="X338" s="101">
        <v>0.98131377309185563</v>
      </c>
      <c r="Y338" s="101">
        <v>0.91998166227361122</v>
      </c>
      <c r="Z338" s="101">
        <v>0.85864955145537269</v>
      </c>
      <c r="AA338" s="101">
        <v>0.85864955145537269</v>
      </c>
      <c r="AB338" s="101">
        <v>0.85864955145537269</v>
      </c>
      <c r="AC338" s="101">
        <v>0.82798349604625121</v>
      </c>
      <c r="AD338" s="101">
        <v>0.79731744063713084</v>
      </c>
      <c r="AE338" s="101">
        <v>0.82798349604625121</v>
      </c>
      <c r="AF338" s="101">
        <v>0.85864955145537269</v>
      </c>
      <c r="AG338" s="101">
        <v>0.85864955145537269</v>
      </c>
      <c r="AH338" s="101">
        <v>0.85864955145537269</v>
      </c>
      <c r="AI338" s="101">
        <v>0.85864955145537269</v>
      </c>
      <c r="AJ338" s="101">
        <v>0.85864955145537269</v>
      </c>
      <c r="AK338" s="101">
        <v>0.82798349604625121</v>
      </c>
      <c r="AL338" s="101">
        <v>0.79731744063713084</v>
      </c>
      <c r="AM338" s="101">
        <v>0.64398716359152863</v>
      </c>
      <c r="AN338" s="101">
        <v>0.49065688654592782</v>
      </c>
      <c r="AO338" s="101">
        <v>0.45999083113680561</v>
      </c>
      <c r="AP338" s="101">
        <v>0.42932477572768635</v>
      </c>
      <c r="AQ338" s="101">
        <v>0.42932477572768635</v>
      </c>
      <c r="AR338" s="101">
        <v>0.42932477572768635</v>
      </c>
      <c r="AS338" s="101">
        <v>0.3986587203185652</v>
      </c>
      <c r="AT338" s="101">
        <v>0.36799266490944516</v>
      </c>
      <c r="AU338" s="101">
        <v>0.33732660950032423</v>
      </c>
      <c r="AV338" s="101">
        <v>0.30666055409120341</v>
      </c>
      <c r="AW338" s="101">
        <v>0.21466238786384317</v>
      </c>
      <c r="AX338" s="101">
        <v>0.12266422163648202</v>
      </c>
      <c r="AY338" s="26"/>
    </row>
    <row r="339" spans="1:51" ht="15.75" thickBot="1">
      <c r="A339" s="94"/>
      <c r="B339" s="22" t="s">
        <v>344</v>
      </c>
      <c r="C339" s="102">
        <v>0.33745026790542204</v>
      </c>
      <c r="D339" s="102">
        <v>0.56908756298278673</v>
      </c>
      <c r="E339" s="102">
        <v>0.58826347924227518</v>
      </c>
      <c r="F339" s="102">
        <v>0.60743939550176773</v>
      </c>
      <c r="G339" s="102">
        <v>0.60743939550176773</v>
      </c>
      <c r="H339" s="102">
        <v>0.60743939550176773</v>
      </c>
      <c r="I339" s="102">
        <v>0.60743939550176773</v>
      </c>
      <c r="J339" s="102">
        <v>0.60743939550176773</v>
      </c>
      <c r="K339" s="102">
        <v>0.60743939550176773</v>
      </c>
      <c r="L339" s="102">
        <v>0.60743939550176773</v>
      </c>
      <c r="M339" s="102">
        <v>0.60743939550176773</v>
      </c>
      <c r="N339" s="102">
        <v>0.60743939550176773</v>
      </c>
      <c r="O339" s="102">
        <v>0.52581819702027066</v>
      </c>
      <c r="P339" s="102">
        <v>0.44419699853877054</v>
      </c>
      <c r="Q339" s="102">
        <v>0.44419699853877054</v>
      </c>
      <c r="R339" s="102">
        <v>0.44419699853877054</v>
      </c>
      <c r="S339" s="102">
        <v>0.48663093133953533</v>
      </c>
      <c r="T339" s="102">
        <v>0.5290648641403024</v>
      </c>
      <c r="U339" s="102">
        <v>0.61724234149701795</v>
      </c>
      <c r="V339" s="102">
        <v>0.70541981885373528</v>
      </c>
      <c r="W339" s="102">
        <v>0.74069080979642099</v>
      </c>
      <c r="X339" s="102">
        <v>0.77596180073910415</v>
      </c>
      <c r="Y339" s="102">
        <v>0.81123279168179219</v>
      </c>
      <c r="Z339" s="102">
        <v>0.84650378262448123</v>
      </c>
      <c r="AA339" s="102">
        <v>0.8288682871531412</v>
      </c>
      <c r="AB339" s="102">
        <v>0.81123279168179219</v>
      </c>
      <c r="AC339" s="102">
        <v>0.67332321709588927</v>
      </c>
      <c r="AD339" s="102">
        <v>0.53541364250998236</v>
      </c>
      <c r="AE339" s="102">
        <v>0.4443933232832874</v>
      </c>
      <c r="AF339" s="102">
        <v>0.35337300405659039</v>
      </c>
      <c r="AG339" s="102">
        <v>0.29329959336696887</v>
      </c>
      <c r="AH339" s="102">
        <v>0.23322618267734815</v>
      </c>
      <c r="AI339" s="102">
        <v>0.22156487354348062</v>
      </c>
      <c r="AJ339" s="102">
        <v>0.20990356440961455</v>
      </c>
      <c r="AK339" s="102">
        <v>0.20990356440961455</v>
      </c>
      <c r="AL339" s="102">
        <v>0.20990356440961455</v>
      </c>
      <c r="AM339" s="102">
        <v>0.20990356440961455</v>
      </c>
      <c r="AN339" s="102">
        <v>0.20990356440961455</v>
      </c>
      <c r="AO339" s="102">
        <v>0.20990356440961455</v>
      </c>
      <c r="AP339" s="102">
        <v>0.20990356440961455</v>
      </c>
      <c r="AQ339" s="102">
        <v>0.20990356440961455</v>
      </c>
      <c r="AR339" s="102">
        <v>0.20990356440961455</v>
      </c>
      <c r="AS339" s="102">
        <v>0.19312925956152369</v>
      </c>
      <c r="AT339" s="102">
        <v>0.17635495471343382</v>
      </c>
      <c r="AU339" s="102">
        <v>0.15871945924209022</v>
      </c>
      <c r="AV339" s="102">
        <v>0.14108396377074686</v>
      </c>
      <c r="AW339" s="102">
        <v>0.12344846829940354</v>
      </c>
      <c r="AX339" s="102">
        <v>0.10581297282806046</v>
      </c>
      <c r="AY339" s="26"/>
    </row>
    <row r="340" spans="1:51" ht="15.75" thickBot="1">
      <c r="A340" s="94"/>
      <c r="B340" s="22" t="s">
        <v>345</v>
      </c>
      <c r="C340" s="101">
        <v>6.1328531339511459E-2</v>
      </c>
      <c r="D340" s="101">
        <v>4.9062825071608973E-2</v>
      </c>
      <c r="E340" s="101">
        <v>4.9062825071608973E-2</v>
      </c>
      <c r="F340" s="101">
        <v>4.9062825071608973E-2</v>
      </c>
      <c r="G340" s="101">
        <v>4.2929971937658032E-2</v>
      </c>
      <c r="H340" s="101">
        <v>3.679711880370682E-2</v>
      </c>
      <c r="I340" s="101">
        <v>3.066426566975573E-2</v>
      </c>
      <c r="J340" s="101">
        <v>2.4531412535804421E-2</v>
      </c>
      <c r="K340" s="101">
        <v>3.679711880370682E-2</v>
      </c>
      <c r="L340" s="101">
        <v>4.9062825071608973E-2</v>
      </c>
      <c r="M340" s="101">
        <v>6.1328531339511459E-2</v>
      </c>
      <c r="N340" s="101">
        <v>7.3594237607413612E-2</v>
      </c>
      <c r="O340" s="101">
        <v>8.5859943875316064E-2</v>
      </c>
      <c r="P340" s="101">
        <v>9.8125650143217835E-2</v>
      </c>
      <c r="Q340" s="101">
        <v>0.14105562208087619</v>
      </c>
      <c r="R340" s="101">
        <v>0.18398559401853459</v>
      </c>
      <c r="S340" s="101">
        <v>0.27597839102780181</v>
      </c>
      <c r="T340" s="101">
        <v>0.36797118803706919</v>
      </c>
      <c r="U340" s="101">
        <v>0.42929971937658007</v>
      </c>
      <c r="V340" s="101">
        <v>0.49062825071609167</v>
      </c>
      <c r="W340" s="101">
        <v>0.51515966325189388</v>
      </c>
      <c r="X340" s="101">
        <v>0.53969107578770015</v>
      </c>
      <c r="Y340" s="101">
        <v>0.56422248832350563</v>
      </c>
      <c r="Z340" s="101">
        <v>0.58875390085930912</v>
      </c>
      <c r="AA340" s="101">
        <v>0.57648819459140721</v>
      </c>
      <c r="AB340" s="101">
        <v>0.5642224883235063</v>
      </c>
      <c r="AC340" s="101">
        <v>0.5642224883235063</v>
      </c>
      <c r="AD340" s="101">
        <v>0.5642224883235063</v>
      </c>
      <c r="AE340" s="101">
        <v>0.60101960712721003</v>
      </c>
      <c r="AF340" s="101">
        <v>0.63781672593091865</v>
      </c>
      <c r="AG340" s="101">
        <v>0.68687955100253062</v>
      </c>
      <c r="AH340" s="101">
        <v>0.73594237607413826</v>
      </c>
      <c r="AI340" s="101">
        <v>0.69914525727043031</v>
      </c>
      <c r="AJ340" s="101">
        <v>0.66234813846672203</v>
      </c>
      <c r="AK340" s="101">
        <v>0.62555101966301485</v>
      </c>
      <c r="AL340" s="101">
        <v>0.58875390085930912</v>
      </c>
      <c r="AM340" s="101">
        <v>0.49062825071609167</v>
      </c>
      <c r="AN340" s="101">
        <v>0.39250260057287178</v>
      </c>
      <c r="AO340" s="101">
        <v>0.34343977550126426</v>
      </c>
      <c r="AP340" s="101">
        <v>0.29437695042965456</v>
      </c>
      <c r="AQ340" s="101">
        <v>0.24531412535804575</v>
      </c>
      <c r="AR340" s="101">
        <v>0.19625130028643589</v>
      </c>
      <c r="AS340" s="101">
        <v>0.15945418148272977</v>
      </c>
      <c r="AT340" s="101">
        <v>0.12265706267902288</v>
      </c>
      <c r="AU340" s="101">
        <v>0.11039135641112048</v>
      </c>
      <c r="AV340" s="101">
        <v>9.8125650143217835E-2</v>
      </c>
      <c r="AW340" s="101">
        <v>8.5859943875316064E-2</v>
      </c>
      <c r="AX340" s="101">
        <v>7.3594237607413612E-2</v>
      </c>
      <c r="AY340" s="26"/>
    </row>
    <row r="341" spans="1:51" ht="15.75" thickBot="1">
      <c r="A341" s="94"/>
      <c r="B341" s="22" t="s">
        <v>346</v>
      </c>
      <c r="C341" s="102">
        <v>5.8319563408008424E-2</v>
      </c>
      <c r="D341" s="102">
        <v>4.9062825071608973E-2</v>
      </c>
      <c r="E341" s="102">
        <v>4.9062825071608973E-2</v>
      </c>
      <c r="F341" s="102">
        <v>4.9062825071608973E-2</v>
      </c>
      <c r="G341" s="102">
        <v>4.2929971937658032E-2</v>
      </c>
      <c r="H341" s="102">
        <v>3.6797118803706799E-2</v>
      </c>
      <c r="I341" s="102">
        <v>3.066426566975573E-2</v>
      </c>
      <c r="J341" s="102">
        <v>2.4531412535804421E-2</v>
      </c>
      <c r="K341" s="102">
        <v>3.679711880370682E-2</v>
      </c>
      <c r="L341" s="102">
        <v>4.9062825071608973E-2</v>
      </c>
      <c r="M341" s="102">
        <v>6.1328531339511459E-2</v>
      </c>
      <c r="N341" s="102">
        <v>7.3594237607413612E-2</v>
      </c>
      <c r="O341" s="102">
        <v>8.5859943875316064E-2</v>
      </c>
      <c r="P341" s="102">
        <v>9.8125650143217835E-2</v>
      </c>
      <c r="Q341" s="102">
        <v>0.14105562208087619</v>
      </c>
      <c r="R341" s="102">
        <v>0.18398559401853459</v>
      </c>
      <c r="S341" s="102">
        <v>0.27597839102780181</v>
      </c>
      <c r="T341" s="102">
        <v>0.36797118803706919</v>
      </c>
      <c r="U341" s="102">
        <v>0.42929971937658007</v>
      </c>
      <c r="V341" s="102">
        <v>0.49062825071609167</v>
      </c>
      <c r="W341" s="102">
        <v>0.64362405250747823</v>
      </c>
      <c r="X341" s="102">
        <v>0.79661985429886306</v>
      </c>
      <c r="Y341" s="102">
        <v>0.94598607697990245</v>
      </c>
      <c r="Z341" s="102">
        <v>1.0953522996609362</v>
      </c>
      <c r="AA341" s="102">
        <v>1.1700354110014575</v>
      </c>
      <c r="AB341" s="102">
        <v>1.244718522341971</v>
      </c>
      <c r="AC341" s="102">
        <v>1.1700354110014575</v>
      </c>
      <c r="AD341" s="102">
        <v>1.0953522996609362</v>
      </c>
      <c r="AE341" s="102">
        <v>0.94598607697990245</v>
      </c>
      <c r="AF341" s="102">
        <v>0.79661985429886306</v>
      </c>
      <c r="AG341" s="102">
        <v>0.54767614983046808</v>
      </c>
      <c r="AH341" s="102">
        <v>0.29873244536207333</v>
      </c>
      <c r="AI341" s="102">
        <v>0.19681489275271352</v>
      </c>
      <c r="AJ341" s="102">
        <v>9.4897340143352452E-2</v>
      </c>
      <c r="AK341" s="102">
        <v>9.4897340143352452E-2</v>
      </c>
      <c r="AL341" s="102">
        <v>9.4897340143352452E-2</v>
      </c>
      <c r="AM341" s="102">
        <v>9.4897340143352452E-2</v>
      </c>
      <c r="AN341" s="102">
        <v>9.4897340143352452E-2</v>
      </c>
      <c r="AO341" s="102">
        <v>9.4897340143352452E-2</v>
      </c>
      <c r="AP341" s="102">
        <v>9.4897340143352452E-2</v>
      </c>
      <c r="AQ341" s="102">
        <v>9.4897340143352452E-2</v>
      </c>
      <c r="AR341" s="102">
        <v>9.4897340143352452E-2</v>
      </c>
      <c r="AS341" s="102">
        <v>9.4897340143352452E-2</v>
      </c>
      <c r="AT341" s="102">
        <v>9.4897340143352452E-2</v>
      </c>
      <c r="AU341" s="102">
        <v>9.4897340143352452E-2</v>
      </c>
      <c r="AV341" s="102">
        <v>9.4897340143352452E-2</v>
      </c>
      <c r="AW341" s="102">
        <v>8.1236820943880211E-2</v>
      </c>
      <c r="AX341" s="102">
        <v>6.7576301744407569E-2</v>
      </c>
      <c r="AY341" s="26"/>
    </row>
    <row r="342" spans="1:51" ht="15.75" thickBot="1">
      <c r="A342" s="94"/>
      <c r="B342" s="22" t="s">
        <v>347</v>
      </c>
      <c r="C342" s="101">
        <v>6.3985867931189058E-2</v>
      </c>
      <c r="D342" s="101">
        <v>4.2657245287459386E-2</v>
      </c>
      <c r="E342" s="101">
        <v>4.2657245287459386E-2</v>
      </c>
      <c r="F342" s="101">
        <v>4.2657245287459386E-2</v>
      </c>
      <c r="G342" s="101">
        <v>2.3461484908102685E-2</v>
      </c>
      <c r="H342" s="101">
        <v>4.2657245287459396E-3</v>
      </c>
      <c r="I342" s="101">
        <v>4.2657245287459396E-3</v>
      </c>
      <c r="J342" s="101">
        <v>4.2657245287459396E-3</v>
      </c>
      <c r="K342" s="101">
        <v>4.2657245287459396E-3</v>
      </c>
      <c r="L342" s="101">
        <v>4.2657245287459396E-3</v>
      </c>
      <c r="M342" s="101">
        <v>4.2657245287459396E-3</v>
      </c>
      <c r="N342" s="101">
        <v>4.2657245287459396E-3</v>
      </c>
      <c r="O342" s="101">
        <v>4.4790107551832443E-2</v>
      </c>
      <c r="P342" s="101">
        <v>8.53144905749188E-2</v>
      </c>
      <c r="Q342" s="101">
        <v>0.12797173586237884</v>
      </c>
      <c r="R342" s="101">
        <v>0.17062898114983754</v>
      </c>
      <c r="S342" s="101">
        <v>0.25594347172475612</v>
      </c>
      <c r="T342" s="101">
        <v>0.3412579622996752</v>
      </c>
      <c r="U342" s="101">
        <v>0.42657245287459389</v>
      </c>
      <c r="V342" s="101">
        <v>0.51188694344951224</v>
      </c>
      <c r="W342" s="101">
        <v>0.59720143402443293</v>
      </c>
      <c r="X342" s="101">
        <v>0.6825159245993504</v>
      </c>
      <c r="Y342" s="101">
        <v>0.63985867931188989</v>
      </c>
      <c r="Z342" s="101">
        <v>0.59720143402443293</v>
      </c>
      <c r="AA342" s="101">
        <v>0.59720143402443293</v>
      </c>
      <c r="AB342" s="101">
        <v>0.59720143402443293</v>
      </c>
      <c r="AC342" s="101">
        <v>0.57587281138070479</v>
      </c>
      <c r="AD342" s="101">
        <v>0.55454418873697153</v>
      </c>
      <c r="AE342" s="101">
        <v>0.57587281138070479</v>
      </c>
      <c r="AF342" s="101">
        <v>0.59720143402443293</v>
      </c>
      <c r="AG342" s="101">
        <v>0.59720143402443293</v>
      </c>
      <c r="AH342" s="101">
        <v>0.59720143402443293</v>
      </c>
      <c r="AI342" s="101">
        <v>0.59720143402443293</v>
      </c>
      <c r="AJ342" s="101">
        <v>0.59720143402443293</v>
      </c>
      <c r="AK342" s="101">
        <v>0.57587281138070479</v>
      </c>
      <c r="AL342" s="101">
        <v>0.55454418873697153</v>
      </c>
      <c r="AM342" s="101">
        <v>0.44790107551832303</v>
      </c>
      <c r="AN342" s="101">
        <v>0.3412579622996752</v>
      </c>
      <c r="AO342" s="101">
        <v>0.31992933965594494</v>
      </c>
      <c r="AP342" s="101">
        <v>0.29860071701221647</v>
      </c>
      <c r="AQ342" s="101">
        <v>0.29860071701221647</v>
      </c>
      <c r="AR342" s="101">
        <v>0.29860071701221647</v>
      </c>
      <c r="AS342" s="101">
        <v>0.27727209436848577</v>
      </c>
      <c r="AT342" s="101">
        <v>0.25594347172475612</v>
      </c>
      <c r="AU342" s="101">
        <v>0.23461484908102745</v>
      </c>
      <c r="AV342" s="101">
        <v>0.21328622643729694</v>
      </c>
      <c r="AW342" s="101">
        <v>0.14930035850610798</v>
      </c>
      <c r="AX342" s="101">
        <v>8.53144905749188E-2</v>
      </c>
      <c r="AY342" s="26"/>
    </row>
    <row r="343" spans="1:51" ht="15.75" thickBot="1">
      <c r="A343" s="94"/>
      <c r="B343" s="22" t="s">
        <v>348</v>
      </c>
      <c r="C343" s="102">
        <v>0.23470085503855512</v>
      </c>
      <c r="D343" s="102">
        <v>0.39580747246969739</v>
      </c>
      <c r="E343" s="102">
        <v>0.40914456053954962</v>
      </c>
      <c r="F343" s="102">
        <v>0.42248164860940501</v>
      </c>
      <c r="G343" s="102">
        <v>0.42248164860940501</v>
      </c>
      <c r="H343" s="102">
        <v>0.42248164860940501</v>
      </c>
      <c r="I343" s="102">
        <v>0.42248164860940501</v>
      </c>
      <c r="J343" s="102">
        <v>0.42248164860940501</v>
      </c>
      <c r="K343" s="102">
        <v>0.42248164860940501</v>
      </c>
      <c r="L343" s="102">
        <v>0.42248164860940501</v>
      </c>
      <c r="M343" s="102">
        <v>0.42248164860940501</v>
      </c>
      <c r="N343" s="102">
        <v>0.42248164860940501</v>
      </c>
      <c r="O343" s="102">
        <v>0.36571309070667835</v>
      </c>
      <c r="P343" s="102">
        <v>0.3089445328039519</v>
      </c>
      <c r="Q343" s="102">
        <v>0.3089445328039519</v>
      </c>
      <c r="R343" s="102">
        <v>0.3089445328039519</v>
      </c>
      <c r="S343" s="102">
        <v>0.33845786042051113</v>
      </c>
      <c r="T343" s="102">
        <v>0.36797118803706919</v>
      </c>
      <c r="U343" s="102">
        <v>0.42929971937658007</v>
      </c>
      <c r="V343" s="102">
        <v>0.49062825071609167</v>
      </c>
      <c r="W343" s="102">
        <v>0.51515966325189388</v>
      </c>
      <c r="X343" s="102">
        <v>0.53969107578770015</v>
      </c>
      <c r="Y343" s="102">
        <v>0.56422248832350563</v>
      </c>
      <c r="Z343" s="102">
        <v>0.58875390085930912</v>
      </c>
      <c r="AA343" s="102">
        <v>0.57648819459140521</v>
      </c>
      <c r="AB343" s="102">
        <v>0.5642224883235063</v>
      </c>
      <c r="AC343" s="102">
        <v>0.46830466530850812</v>
      </c>
      <c r="AD343" s="102">
        <v>0.37238684229351271</v>
      </c>
      <c r="AE343" s="102">
        <v>0.30908107910361504</v>
      </c>
      <c r="AF343" s="102">
        <v>0.24577531591371787</v>
      </c>
      <c r="AG343" s="102">
        <v>0.20399351220838643</v>
      </c>
      <c r="AH343" s="102">
        <v>0.16221170850305489</v>
      </c>
      <c r="AI343" s="102">
        <v>0.15410112307790197</v>
      </c>
      <c r="AJ343" s="102">
        <v>0.14599053765274814</v>
      </c>
      <c r="AK343" s="102">
        <v>0.14599053765274814</v>
      </c>
      <c r="AL343" s="102">
        <v>0.14599053765274814</v>
      </c>
      <c r="AM343" s="102">
        <v>0.14599053765274814</v>
      </c>
      <c r="AN343" s="102">
        <v>0.14599053765274814</v>
      </c>
      <c r="AO343" s="102">
        <v>0.14599053765274814</v>
      </c>
      <c r="AP343" s="102">
        <v>0.14599053765274814</v>
      </c>
      <c r="AQ343" s="102">
        <v>0.14599053765274814</v>
      </c>
      <c r="AR343" s="102">
        <v>0.14599053765274814</v>
      </c>
      <c r="AS343" s="102">
        <v>0.13432380016588602</v>
      </c>
      <c r="AT343" s="102">
        <v>0.12265706267902288</v>
      </c>
      <c r="AU343" s="102">
        <v>0.11039135641112048</v>
      </c>
      <c r="AV343" s="102">
        <v>9.8125650143217835E-2</v>
      </c>
      <c r="AW343" s="102">
        <v>8.5859943875316064E-2</v>
      </c>
      <c r="AX343" s="102">
        <v>7.3594237607413612E-2</v>
      </c>
      <c r="AY343" s="26"/>
    </row>
    <row r="344" spans="1:51" ht="15.75" thickBot="1">
      <c r="A344" s="94"/>
      <c r="B344" s="22" t="s">
        <v>349</v>
      </c>
      <c r="C344" s="101">
        <v>1.9605289053741437</v>
      </c>
      <c r="D344" s="101">
        <v>2.3526346864489791</v>
      </c>
      <c r="E344" s="101">
        <v>2.7447404675237936</v>
      </c>
      <c r="F344" s="101">
        <v>3.136846248598637</v>
      </c>
      <c r="G344" s="101">
        <v>3.3328991391360354</v>
      </c>
      <c r="H344" s="101">
        <v>3.5289520296734525</v>
      </c>
      <c r="I344" s="101">
        <v>3.4897414515659806</v>
      </c>
      <c r="J344" s="101">
        <v>3.4505308734584959</v>
      </c>
      <c r="K344" s="101">
        <v>3.4348466422155024</v>
      </c>
      <c r="L344" s="101">
        <v>3.4191624109725018</v>
      </c>
      <c r="M344" s="101">
        <v>3.4034781797295133</v>
      </c>
      <c r="N344" s="101">
        <v>3.3877939484865283</v>
      </c>
      <c r="O344" s="101">
        <v>3.372109717243517</v>
      </c>
      <c r="P344" s="101">
        <v>3.3564254860005116</v>
      </c>
      <c r="Q344" s="101">
        <v>3.3407412547575568</v>
      </c>
      <c r="R344" s="101">
        <v>3.3250570235145487</v>
      </c>
      <c r="S344" s="101">
        <v>3.3093727922715632</v>
      </c>
      <c r="T344" s="101">
        <v>3.293688561028556</v>
      </c>
      <c r="U344" s="101">
        <v>3.2152674048135963</v>
      </c>
      <c r="V344" s="101">
        <v>3.136846248598637</v>
      </c>
      <c r="W344" s="101">
        <v>2.9407933580612173</v>
      </c>
      <c r="X344" s="101">
        <v>2.7447404675237936</v>
      </c>
      <c r="Y344" s="101">
        <v>2.5486875769863859</v>
      </c>
      <c r="Z344" s="101">
        <v>2.3526346864489791</v>
      </c>
      <c r="AA344" s="101">
        <v>2.2546082411802613</v>
      </c>
      <c r="AB344" s="101">
        <v>2.1565817959115705</v>
      </c>
      <c r="AC344" s="101">
        <v>2.1369765068578133</v>
      </c>
      <c r="AD344" s="101">
        <v>2.1173712178040818</v>
      </c>
      <c r="AE344" s="101">
        <v>2.3526346864489791</v>
      </c>
      <c r="AF344" s="101">
        <v>2.5878981550938773</v>
      </c>
      <c r="AG344" s="101">
        <v>2.5682928660401303</v>
      </c>
      <c r="AH344" s="101">
        <v>2.5486875769863859</v>
      </c>
      <c r="AI344" s="101">
        <v>2.5094769988789016</v>
      </c>
      <c r="AJ344" s="101">
        <v>2.4702664207714133</v>
      </c>
      <c r="AK344" s="101">
        <v>2.4114505536101913</v>
      </c>
      <c r="AL344" s="101">
        <v>2.3526346864489791</v>
      </c>
      <c r="AM344" s="101">
        <v>2.2546082411802613</v>
      </c>
      <c r="AN344" s="101">
        <v>2.1565817959115705</v>
      </c>
      <c r="AO344" s="101">
        <v>2.0585553506428456</v>
      </c>
      <c r="AP344" s="101">
        <v>1.9605289053741437</v>
      </c>
      <c r="AQ344" s="101">
        <v>1.7644760148367251</v>
      </c>
      <c r="AR344" s="101">
        <v>1.5684231242993185</v>
      </c>
      <c r="AS344" s="101">
        <v>1.4507913899768663</v>
      </c>
      <c r="AT344" s="101">
        <v>1.3331596556544174</v>
      </c>
      <c r="AU344" s="101">
        <v>1.3527649447081542</v>
      </c>
      <c r="AV344" s="101">
        <v>1.3723702337618968</v>
      </c>
      <c r="AW344" s="101">
        <v>1.4703966790306087</v>
      </c>
      <c r="AX344" s="101">
        <v>1.5684231242993185</v>
      </c>
      <c r="AY344" s="26"/>
    </row>
    <row r="345" spans="1:51" ht="15.75" thickBot="1">
      <c r="A345" s="94"/>
      <c r="B345" s="22" t="s">
        <v>350</v>
      </c>
      <c r="C345" s="102">
        <v>0.58259203129407278</v>
      </c>
      <c r="D345" s="102">
        <v>0.588158671612243</v>
      </c>
      <c r="E345" s="102">
        <v>0.68618511688094841</v>
      </c>
      <c r="F345" s="102">
        <v>0.78421156214965848</v>
      </c>
      <c r="G345" s="102">
        <v>0.8332247847840093</v>
      </c>
      <c r="H345" s="102">
        <v>0.88223800741836311</v>
      </c>
      <c r="I345" s="102">
        <v>0.87243536289149515</v>
      </c>
      <c r="J345" s="102">
        <v>0.86263271836462352</v>
      </c>
      <c r="K345" s="102">
        <v>0.85871166055387593</v>
      </c>
      <c r="L345" s="102">
        <v>0.85479060274312546</v>
      </c>
      <c r="M345" s="102">
        <v>0.85086954493237887</v>
      </c>
      <c r="N345" s="102">
        <v>0.84694848712163129</v>
      </c>
      <c r="O345" s="102">
        <v>0.84302742931088281</v>
      </c>
      <c r="P345" s="102">
        <v>0.8391063715001279</v>
      </c>
      <c r="Q345" s="102">
        <v>0.80402695373432231</v>
      </c>
      <c r="R345" s="102">
        <v>0.76894753596851706</v>
      </c>
      <c r="S345" s="102">
        <v>0.86506597796458273</v>
      </c>
      <c r="T345" s="102">
        <v>0.96118441996064663</v>
      </c>
      <c r="U345" s="102">
        <v>1.756011266902173</v>
      </c>
      <c r="V345" s="102">
        <v>2.5508381138437</v>
      </c>
      <c r="W345" s="102">
        <v>4.6765365420467724</v>
      </c>
      <c r="X345" s="102">
        <v>6.8022349702498675</v>
      </c>
      <c r="Y345" s="102">
        <v>8.0776540271717447</v>
      </c>
      <c r="Z345" s="102">
        <v>9.3530730840935448</v>
      </c>
      <c r="AA345" s="102">
        <v>9.9907826125544972</v>
      </c>
      <c r="AB345" s="102">
        <v>10.628492141015453</v>
      </c>
      <c r="AC345" s="102">
        <v>9.9907826125544972</v>
      </c>
      <c r="AD345" s="102">
        <v>9.3530730840935448</v>
      </c>
      <c r="AE345" s="102">
        <v>8.0776540271717447</v>
      </c>
      <c r="AF345" s="102">
        <v>6.8022349702498675</v>
      </c>
      <c r="AG345" s="102">
        <v>4.6765365420467724</v>
      </c>
      <c r="AH345" s="102">
        <v>2.5508381138437</v>
      </c>
      <c r="AI345" s="102">
        <v>1.680577177337357</v>
      </c>
      <c r="AJ345" s="102">
        <v>0.81031624083101761</v>
      </c>
      <c r="AK345" s="102">
        <v>0.81031624083101761</v>
      </c>
      <c r="AL345" s="102">
        <v>0.81031624083101761</v>
      </c>
      <c r="AM345" s="102">
        <v>0.81031624083101761</v>
      </c>
      <c r="AN345" s="102">
        <v>0.81031624083101761</v>
      </c>
      <c r="AO345" s="102">
        <v>0.81031624083101761</v>
      </c>
      <c r="AP345" s="102">
        <v>0.81031624083101761</v>
      </c>
      <c r="AQ345" s="102">
        <v>0.81031624083101761</v>
      </c>
      <c r="AR345" s="102">
        <v>0.81031624083101761</v>
      </c>
      <c r="AS345" s="102">
        <v>0.81031624083101761</v>
      </c>
      <c r="AT345" s="102">
        <v>0.81031624083101761</v>
      </c>
      <c r="AU345" s="102">
        <v>0.81031624083101761</v>
      </c>
      <c r="AV345" s="102">
        <v>0.81031624083101761</v>
      </c>
      <c r="AW345" s="102">
        <v>0.69367081590345858</v>
      </c>
      <c r="AX345" s="102">
        <v>0.57702539097590133</v>
      </c>
      <c r="AY345" s="26"/>
    </row>
    <row r="346" spans="1:51" ht="15.75" thickBot="1">
      <c r="A346" s="94"/>
      <c r="B346" s="22" t="s">
        <v>351</v>
      </c>
      <c r="C346" s="101">
        <v>0.52746498885180038</v>
      </c>
      <c r="D346" s="101">
        <v>0.35164332590120045</v>
      </c>
      <c r="E346" s="101">
        <v>0.35164332590120045</v>
      </c>
      <c r="F346" s="101">
        <v>0.35164332590120045</v>
      </c>
      <c r="G346" s="101">
        <v>0.19340382924566127</v>
      </c>
      <c r="H346" s="101">
        <v>3.5164332590120237E-2</v>
      </c>
      <c r="I346" s="101">
        <v>3.5164332590120237E-2</v>
      </c>
      <c r="J346" s="101">
        <v>3.5164332590120237E-2</v>
      </c>
      <c r="K346" s="101">
        <v>3.5164332590120237E-2</v>
      </c>
      <c r="L346" s="101">
        <v>3.5164332590120237E-2</v>
      </c>
      <c r="M346" s="101">
        <v>3.5164332590120237E-2</v>
      </c>
      <c r="N346" s="101">
        <v>3.5164332590120237E-2</v>
      </c>
      <c r="O346" s="101">
        <v>0.36922549219626155</v>
      </c>
      <c r="P346" s="101">
        <v>0.70328665180239991</v>
      </c>
      <c r="Q346" s="101">
        <v>1.0549299777036008</v>
      </c>
      <c r="R346" s="101">
        <v>1.4065733036047994</v>
      </c>
      <c r="S346" s="101">
        <v>2.1098599554072002</v>
      </c>
      <c r="T346" s="101">
        <v>2.8131466072095987</v>
      </c>
      <c r="U346" s="101">
        <v>3.5164332590120044</v>
      </c>
      <c r="V346" s="101">
        <v>4.2197199108144092</v>
      </c>
      <c r="W346" s="101">
        <v>4.9230065626168109</v>
      </c>
      <c r="X346" s="101">
        <v>5.6262932144191993</v>
      </c>
      <c r="Y346" s="101">
        <v>5.2746498885180104</v>
      </c>
      <c r="Z346" s="101">
        <v>4.9230065626168109</v>
      </c>
      <c r="AA346" s="101">
        <v>4.9230065626168109</v>
      </c>
      <c r="AB346" s="101">
        <v>4.9230065626168109</v>
      </c>
      <c r="AC346" s="101">
        <v>4.7471848996661903</v>
      </c>
      <c r="AD346" s="101">
        <v>4.5713632367156007</v>
      </c>
      <c r="AE346" s="101">
        <v>4.7471848996661903</v>
      </c>
      <c r="AF346" s="101">
        <v>4.9230065626168109</v>
      </c>
      <c r="AG346" s="101">
        <v>4.9230065626168109</v>
      </c>
      <c r="AH346" s="101">
        <v>4.9230065626168109</v>
      </c>
      <c r="AI346" s="101">
        <v>4.9230065626168109</v>
      </c>
      <c r="AJ346" s="101">
        <v>4.9230065626168109</v>
      </c>
      <c r="AK346" s="101">
        <v>4.7471848996661903</v>
      </c>
      <c r="AL346" s="101">
        <v>4.5713632367156007</v>
      </c>
      <c r="AM346" s="101">
        <v>3.6922549219626077</v>
      </c>
      <c r="AN346" s="101">
        <v>2.8131466072095987</v>
      </c>
      <c r="AO346" s="101">
        <v>2.6373249442590052</v>
      </c>
      <c r="AP346" s="101">
        <v>2.4615032813083912</v>
      </c>
      <c r="AQ346" s="101">
        <v>2.4615032813083912</v>
      </c>
      <c r="AR346" s="101">
        <v>2.4615032813083912</v>
      </c>
      <c r="AS346" s="101">
        <v>2.2856816183578004</v>
      </c>
      <c r="AT346" s="101">
        <v>2.1098599554072002</v>
      </c>
      <c r="AU346" s="101">
        <v>1.9340382924566026</v>
      </c>
      <c r="AV346" s="101">
        <v>1.7582166295059956</v>
      </c>
      <c r="AW346" s="101">
        <v>1.2307516406542083</v>
      </c>
      <c r="AX346" s="101">
        <v>0.70328665180239991</v>
      </c>
      <c r="AY346" s="26"/>
    </row>
    <row r="347" spans="1:51" ht="15.75" thickBot="1">
      <c r="A347" s="94"/>
      <c r="B347" s="22" t="s">
        <v>352</v>
      </c>
      <c r="C347" s="102">
        <v>1.534501409678027</v>
      </c>
      <c r="D347" s="102">
        <v>2.127948944776465</v>
      </c>
      <c r="E347" s="102">
        <v>3.9899042714558703</v>
      </c>
      <c r="F347" s="102">
        <v>5.8518595981353068</v>
      </c>
      <c r="G347" s="102">
        <v>5.8518595981353068</v>
      </c>
      <c r="H347" s="102">
        <v>5.8518595981353068</v>
      </c>
      <c r="I347" s="102">
        <v>5.8518595981353068</v>
      </c>
      <c r="J347" s="102">
        <v>5.8518595981353068</v>
      </c>
      <c r="K347" s="102">
        <v>5.8518595981353068</v>
      </c>
      <c r="L347" s="102">
        <v>5.8518595981353068</v>
      </c>
      <c r="M347" s="102">
        <v>5.8518595981353068</v>
      </c>
      <c r="N347" s="102">
        <v>5.8518595981353068</v>
      </c>
      <c r="O347" s="102">
        <v>4.5218915076499986</v>
      </c>
      <c r="P347" s="102">
        <v>3.1919234171647073</v>
      </c>
      <c r="Q347" s="102">
        <v>3.1919234171647073</v>
      </c>
      <c r="R347" s="102">
        <v>3.1919234171647073</v>
      </c>
      <c r="S347" s="102">
        <v>3.1919234171647073</v>
      </c>
      <c r="T347" s="102">
        <v>3.1919234171647073</v>
      </c>
      <c r="U347" s="102">
        <v>2.9259297990676534</v>
      </c>
      <c r="V347" s="102">
        <v>2.6599361809705853</v>
      </c>
      <c r="W347" s="102">
        <v>2.3939425628735362</v>
      </c>
      <c r="X347" s="102">
        <v>2.127948944776465</v>
      </c>
      <c r="Y347" s="102">
        <v>1.7697648783229387</v>
      </c>
      <c r="Z347" s="102">
        <v>1.4115808118693827</v>
      </c>
      <c r="AA347" s="102">
        <v>1.3527649447081542</v>
      </c>
      <c r="AB347" s="102">
        <v>1.2939490775469387</v>
      </c>
      <c r="AC347" s="102">
        <v>1.2821859041146826</v>
      </c>
      <c r="AD347" s="102">
        <v>1.2704227306824394</v>
      </c>
      <c r="AE347" s="102">
        <v>1.4115808118693827</v>
      </c>
      <c r="AF347" s="102">
        <v>1.5527388930563191</v>
      </c>
      <c r="AG347" s="102">
        <v>1.5409757196240763</v>
      </c>
      <c r="AH347" s="102">
        <v>1.5292125461918329</v>
      </c>
      <c r="AI347" s="102">
        <v>1.505686199327342</v>
      </c>
      <c r="AJ347" s="102">
        <v>1.4821598524628434</v>
      </c>
      <c r="AK347" s="102">
        <v>1.4468703321661165</v>
      </c>
      <c r="AL347" s="102">
        <v>1.4115808118693827</v>
      </c>
      <c r="AM347" s="102">
        <v>1.3527649447081542</v>
      </c>
      <c r="AN347" s="102">
        <v>1.2939490775469387</v>
      </c>
      <c r="AO347" s="102">
        <v>1.2351332103857067</v>
      </c>
      <c r="AP347" s="102">
        <v>1.1763173432244833</v>
      </c>
      <c r="AQ347" s="102">
        <v>1.058685608902038</v>
      </c>
      <c r="AR347" s="102">
        <v>0.94105387457958622</v>
      </c>
      <c r="AS347" s="102">
        <v>0.87047483398611747</v>
      </c>
      <c r="AT347" s="102">
        <v>0.79989579339264749</v>
      </c>
      <c r="AU347" s="102">
        <v>0.81165896682489436</v>
      </c>
      <c r="AV347" s="102">
        <v>0.823422140257139</v>
      </c>
      <c r="AW347" s="102">
        <v>0.882238007418363</v>
      </c>
      <c r="AX347" s="102">
        <v>0.94105387457958622</v>
      </c>
      <c r="AY347" s="26"/>
    </row>
    <row r="348" spans="1:51" ht="15.75" thickBot="1">
      <c r="A348" s="94"/>
      <c r="B348" s="22" t="s">
        <v>353</v>
      </c>
      <c r="C348" s="101">
        <v>0.11074514762527654</v>
      </c>
      <c r="D348" s="101">
        <v>0.10717272350833154</v>
      </c>
      <c r="E348" s="101">
        <v>9.645545115749897E-2</v>
      </c>
      <c r="F348" s="101">
        <v>8.5738178806665857E-2</v>
      </c>
      <c r="G348" s="101">
        <v>7.5020906455832634E-2</v>
      </c>
      <c r="H348" s="101">
        <v>6.430363410499966E-2</v>
      </c>
      <c r="I348" s="101">
        <v>5.7158785871110313E-2</v>
      </c>
      <c r="J348" s="101">
        <v>5.0013937637221506E-2</v>
      </c>
      <c r="K348" s="101">
        <v>4.2869089403332866E-2</v>
      </c>
      <c r="L348" s="101">
        <v>3.5724241169444025E-2</v>
      </c>
      <c r="M348" s="101">
        <v>3.2151817052499809E-2</v>
      </c>
      <c r="N348" s="101">
        <v>2.8579392935555156E-2</v>
      </c>
      <c r="O348" s="101">
        <v>2.5721453641999698E-2</v>
      </c>
      <c r="P348" s="101">
        <v>2.2863514348444094E-2</v>
      </c>
      <c r="Q348" s="101">
        <v>8.7601901923325759E-2</v>
      </c>
      <c r="R348" s="101">
        <v>0.15234028949820685</v>
      </c>
      <c r="S348" s="101">
        <v>0.17138282568548369</v>
      </c>
      <c r="T348" s="101">
        <v>0.19042536187275827</v>
      </c>
      <c r="U348" s="101">
        <v>0.26659550662186354</v>
      </c>
      <c r="V348" s="101">
        <v>0.34276565137096737</v>
      </c>
      <c r="W348" s="101">
        <v>0.37704221650806108</v>
      </c>
      <c r="X348" s="101">
        <v>0.41131878164515912</v>
      </c>
      <c r="Y348" s="101">
        <v>0.41893579612006937</v>
      </c>
      <c r="Z348" s="101">
        <v>0.42655281059498129</v>
      </c>
      <c r="AA348" s="101">
        <v>0.41893579612006937</v>
      </c>
      <c r="AB348" s="101">
        <v>0.41131878164515912</v>
      </c>
      <c r="AC348" s="101">
        <v>0.39608475269533855</v>
      </c>
      <c r="AD348" s="101">
        <v>0.38085072374551715</v>
      </c>
      <c r="AE348" s="101">
        <v>0.41893579612006937</v>
      </c>
      <c r="AF348" s="101">
        <v>0.45702086849462126</v>
      </c>
      <c r="AG348" s="101">
        <v>0.4341698250698886</v>
      </c>
      <c r="AH348" s="101">
        <v>0.41131878164515912</v>
      </c>
      <c r="AI348" s="101">
        <v>0.4341698250698886</v>
      </c>
      <c r="AJ348" s="101">
        <v>0.45702086849462126</v>
      </c>
      <c r="AK348" s="101">
        <v>0.49510594086917203</v>
      </c>
      <c r="AL348" s="101">
        <v>0.53319101324372609</v>
      </c>
      <c r="AM348" s="101">
        <v>0.5903186218055515</v>
      </c>
      <c r="AN348" s="101">
        <v>0.64744623036738003</v>
      </c>
      <c r="AO348" s="101">
        <v>1.148953086197847</v>
      </c>
      <c r="AP348" s="101">
        <v>1.6504599420283137</v>
      </c>
      <c r="AQ348" s="101">
        <v>1.788990677194161</v>
      </c>
      <c r="AR348" s="101">
        <v>1.9275214123600166</v>
      </c>
      <c r="AS348" s="101">
        <v>1.8675840077669417</v>
      </c>
      <c r="AT348" s="101">
        <v>1.807646603173874</v>
      </c>
      <c r="AU348" s="101">
        <v>1.2922910398073661</v>
      </c>
      <c r="AV348" s="101">
        <v>0.77693547644085403</v>
      </c>
      <c r="AW348" s="101">
        <v>0.44562652409153719</v>
      </c>
      <c r="AX348" s="101">
        <v>0.11431757174222063</v>
      </c>
      <c r="AY348" s="26"/>
    </row>
    <row r="349" spans="1:51" ht="15.75" thickBot="1">
      <c r="A349" s="94"/>
      <c r="B349" s="22" t="s">
        <v>354</v>
      </c>
      <c r="C349" s="102">
        <v>0.11074514762527654</v>
      </c>
      <c r="D349" s="102">
        <v>0.10717272350833154</v>
      </c>
      <c r="E349" s="102">
        <v>9.645545115749897E-2</v>
      </c>
      <c r="F349" s="102">
        <v>8.5738178806665732E-2</v>
      </c>
      <c r="G349" s="102">
        <v>7.5020906455832634E-2</v>
      </c>
      <c r="H349" s="102">
        <v>6.430363410499966E-2</v>
      </c>
      <c r="I349" s="102">
        <v>5.7158785871110313E-2</v>
      </c>
      <c r="J349" s="102">
        <v>5.0013937637221506E-2</v>
      </c>
      <c r="K349" s="102">
        <v>4.2869089403332866E-2</v>
      </c>
      <c r="L349" s="102">
        <v>3.5724241169444025E-2</v>
      </c>
      <c r="M349" s="102">
        <v>3.2151817052499809E-2</v>
      </c>
      <c r="N349" s="102">
        <v>2.8579392935555156E-2</v>
      </c>
      <c r="O349" s="102">
        <v>2.5721453641999698E-2</v>
      </c>
      <c r="P349" s="102">
        <v>2.2863514348444094E-2</v>
      </c>
      <c r="Q349" s="102">
        <v>8.760190192332562E-2</v>
      </c>
      <c r="R349" s="102">
        <v>0.15234028949820685</v>
      </c>
      <c r="S349" s="102">
        <v>0.17138282568548369</v>
      </c>
      <c r="T349" s="102">
        <v>0.19042536187275827</v>
      </c>
      <c r="U349" s="102">
        <v>0.34789273942473936</v>
      </c>
      <c r="V349" s="102">
        <v>0.50536011697671857</v>
      </c>
      <c r="W349" s="102">
        <v>0.9264935477906493</v>
      </c>
      <c r="X349" s="102">
        <v>1.3476269786045807</v>
      </c>
      <c r="Y349" s="102">
        <v>1.6003070370929409</v>
      </c>
      <c r="Z349" s="102">
        <v>1.8529870955812986</v>
      </c>
      <c r="AA349" s="102">
        <v>1.979327124825476</v>
      </c>
      <c r="AB349" s="102">
        <v>2.1056671540696672</v>
      </c>
      <c r="AC349" s="102">
        <v>1.979327124825476</v>
      </c>
      <c r="AD349" s="102">
        <v>1.8529870955812986</v>
      </c>
      <c r="AE349" s="102">
        <v>1.6003070370929409</v>
      </c>
      <c r="AF349" s="102">
        <v>1.3476269786045807</v>
      </c>
      <c r="AG349" s="102">
        <v>0.9264935477906493</v>
      </c>
      <c r="AH349" s="102">
        <v>0.50536011697671857</v>
      </c>
      <c r="AI349" s="102">
        <v>0.33294809040149398</v>
      </c>
      <c r="AJ349" s="102">
        <v>0.16053606382627109</v>
      </c>
      <c r="AK349" s="102">
        <v>0.16053606382627109</v>
      </c>
      <c r="AL349" s="102">
        <v>0.16053606382627109</v>
      </c>
      <c r="AM349" s="102">
        <v>0.16053606382627109</v>
      </c>
      <c r="AN349" s="102">
        <v>0.16053606382627109</v>
      </c>
      <c r="AO349" s="102">
        <v>0.16053606382627109</v>
      </c>
      <c r="AP349" s="102">
        <v>0.16053606382627109</v>
      </c>
      <c r="AQ349" s="102">
        <v>0.16053606382627109</v>
      </c>
      <c r="AR349" s="102">
        <v>0.16053606382627109</v>
      </c>
      <c r="AS349" s="102">
        <v>0.16053606382627109</v>
      </c>
      <c r="AT349" s="102">
        <v>0.16053606382627109</v>
      </c>
      <c r="AU349" s="102">
        <v>0.16053606382627109</v>
      </c>
      <c r="AV349" s="102">
        <v>0.16053606382627109</v>
      </c>
      <c r="AW349" s="102">
        <v>0.13742681778424612</v>
      </c>
      <c r="AX349" s="102">
        <v>0.11431757174222063</v>
      </c>
      <c r="AY349" s="26"/>
    </row>
    <row r="350" spans="1:51" ht="15.75" thickBot="1">
      <c r="A350" s="94"/>
      <c r="B350" s="22" t="s">
        <v>355</v>
      </c>
      <c r="C350" s="101">
        <v>9.8285459702365408E-2</v>
      </c>
      <c r="D350" s="101">
        <v>6.5523639801577244E-2</v>
      </c>
      <c r="E350" s="101">
        <v>6.5523639801577244E-2</v>
      </c>
      <c r="F350" s="101">
        <v>6.5523639801577244E-2</v>
      </c>
      <c r="G350" s="101">
        <v>3.6038001890867373E-2</v>
      </c>
      <c r="H350" s="101">
        <v>6.55236398015772E-3</v>
      </c>
      <c r="I350" s="101">
        <v>6.55236398015772E-3</v>
      </c>
      <c r="J350" s="101">
        <v>6.55236398015772E-3</v>
      </c>
      <c r="K350" s="101">
        <v>6.55236398015772E-3</v>
      </c>
      <c r="L350" s="101">
        <v>6.55236398015772E-3</v>
      </c>
      <c r="M350" s="101">
        <v>6.55236398015772E-3</v>
      </c>
      <c r="N350" s="101">
        <v>6.55236398015772E-3</v>
      </c>
      <c r="O350" s="101">
        <v>6.8799821791656057E-2</v>
      </c>
      <c r="P350" s="101">
        <v>0.13104727960315488</v>
      </c>
      <c r="Q350" s="101">
        <v>0.19657091940473076</v>
      </c>
      <c r="R350" s="101">
        <v>0.26209455920630975</v>
      </c>
      <c r="S350" s="101">
        <v>0.39314183880946152</v>
      </c>
      <c r="T350" s="101">
        <v>0.52418911841261795</v>
      </c>
      <c r="U350" s="101">
        <v>0.65523639801577294</v>
      </c>
      <c r="V350" s="101">
        <v>0.78628367761892326</v>
      </c>
      <c r="W350" s="101">
        <v>0.91733095722207925</v>
      </c>
      <c r="X350" s="101">
        <v>1.0483782368252359</v>
      </c>
      <c r="Y350" s="101">
        <v>0.98285459702365274</v>
      </c>
      <c r="Z350" s="101">
        <v>0.91733095722207925</v>
      </c>
      <c r="AA350" s="101">
        <v>0.91733095722207925</v>
      </c>
      <c r="AB350" s="101">
        <v>0.91733095722207925</v>
      </c>
      <c r="AC350" s="101">
        <v>0.8845691373212905</v>
      </c>
      <c r="AD350" s="101">
        <v>0.85180731742049953</v>
      </c>
      <c r="AE350" s="101">
        <v>0.8845691373212905</v>
      </c>
      <c r="AF350" s="101">
        <v>0.91733095722207925</v>
      </c>
      <c r="AG350" s="101">
        <v>0.91733095722207925</v>
      </c>
      <c r="AH350" s="101">
        <v>0.91733095722207925</v>
      </c>
      <c r="AI350" s="101">
        <v>0.91733095722207925</v>
      </c>
      <c r="AJ350" s="101">
        <v>0.91733095722207925</v>
      </c>
      <c r="AK350" s="101">
        <v>0.8845691373212905</v>
      </c>
      <c r="AL350" s="101">
        <v>0.85180731742049953</v>
      </c>
      <c r="AM350" s="101">
        <v>0.68799821791655846</v>
      </c>
      <c r="AN350" s="101">
        <v>0.52418911841261795</v>
      </c>
      <c r="AO350" s="101">
        <v>0.49142729851182637</v>
      </c>
      <c r="AP350" s="101">
        <v>0.45866547861103979</v>
      </c>
      <c r="AQ350" s="101">
        <v>0.45866547861103979</v>
      </c>
      <c r="AR350" s="101">
        <v>0.45866547861103979</v>
      </c>
      <c r="AS350" s="101">
        <v>0.42590365871025054</v>
      </c>
      <c r="AT350" s="101">
        <v>0.39314183880946152</v>
      </c>
      <c r="AU350" s="101">
        <v>0.36038001890867283</v>
      </c>
      <c r="AV350" s="101">
        <v>0.32761819900788647</v>
      </c>
      <c r="AW350" s="101">
        <v>0.22933273930551956</v>
      </c>
      <c r="AX350" s="101">
        <v>0.13104727960315488</v>
      </c>
      <c r="AY350" s="26"/>
    </row>
    <row r="351" spans="1:51" ht="15.75" thickBot="1">
      <c r="A351" s="94"/>
      <c r="B351" s="22" t="s">
        <v>356</v>
      </c>
      <c r="C351" s="102">
        <v>0.60522065990552587</v>
      </c>
      <c r="D351" s="102">
        <v>0.86460094272218135</v>
      </c>
      <c r="E351" s="102">
        <v>0.91431549692870084</v>
      </c>
      <c r="F351" s="102">
        <v>0.96403005113522966</v>
      </c>
      <c r="G351" s="102">
        <v>0.96403005113522966</v>
      </c>
      <c r="H351" s="102">
        <v>0.96403005113522966</v>
      </c>
      <c r="I351" s="102">
        <v>0.96403005113522966</v>
      </c>
      <c r="J351" s="102">
        <v>0.96403005113522966</v>
      </c>
      <c r="K351" s="102">
        <v>0.96403005113522966</v>
      </c>
      <c r="L351" s="102">
        <v>0.96403005113522966</v>
      </c>
      <c r="M351" s="102">
        <v>0.96403005113522966</v>
      </c>
      <c r="N351" s="102">
        <v>0.96403005113522966</v>
      </c>
      <c r="O351" s="102">
        <v>0.91431549692870084</v>
      </c>
      <c r="P351" s="102">
        <v>0.86460094272218135</v>
      </c>
      <c r="Q351" s="102">
        <v>0.69168075417774177</v>
      </c>
      <c r="R351" s="102">
        <v>0.51876056563330564</v>
      </c>
      <c r="S351" s="102">
        <v>0.49282253735164067</v>
      </c>
      <c r="T351" s="102">
        <v>0.46688450906997614</v>
      </c>
      <c r="U351" s="102">
        <v>0.40482508022047237</v>
      </c>
      <c r="V351" s="102">
        <v>0.34276565137096737</v>
      </c>
      <c r="W351" s="102">
        <v>0.37704221650806108</v>
      </c>
      <c r="X351" s="102">
        <v>0.41131878164515912</v>
      </c>
      <c r="Y351" s="102">
        <v>0.41893579612006937</v>
      </c>
      <c r="Z351" s="102">
        <v>0.42655281059498129</v>
      </c>
      <c r="AA351" s="102">
        <v>0.41893579612006937</v>
      </c>
      <c r="AB351" s="102">
        <v>0.41131878164515912</v>
      </c>
      <c r="AC351" s="102">
        <v>0.39608475269533855</v>
      </c>
      <c r="AD351" s="102">
        <v>0.38085072374551715</v>
      </c>
      <c r="AE351" s="102">
        <v>0.41893579612006937</v>
      </c>
      <c r="AF351" s="102">
        <v>0.45702086849462126</v>
      </c>
      <c r="AG351" s="102">
        <v>0.4341698250698886</v>
      </c>
      <c r="AH351" s="102">
        <v>0.41131878164515912</v>
      </c>
      <c r="AI351" s="102">
        <v>0.28592742273571353</v>
      </c>
      <c r="AJ351" s="102">
        <v>0.16053606382627109</v>
      </c>
      <c r="AK351" s="102">
        <v>0.12349807904924459</v>
      </c>
      <c r="AL351" s="102">
        <v>8.6460094272217736E-2</v>
      </c>
      <c r="AM351" s="102">
        <v>8.6460094272217736E-2</v>
      </c>
      <c r="AN351" s="102">
        <v>8.6460094272217736E-2</v>
      </c>
      <c r="AO351" s="102">
        <v>8.6460094272217736E-2</v>
      </c>
      <c r="AP351" s="102">
        <v>8.6460094272217736E-2</v>
      </c>
      <c r="AQ351" s="102">
        <v>8.6460094272217736E-2</v>
      </c>
      <c r="AR351" s="102">
        <v>8.6460094272217736E-2</v>
      </c>
      <c r="AS351" s="102">
        <v>8.6460094272217736E-2</v>
      </c>
      <c r="AT351" s="102">
        <v>8.6460094272217736E-2</v>
      </c>
      <c r="AU351" s="102">
        <v>0.1296901414083271</v>
      </c>
      <c r="AV351" s="102">
        <v>0.17292018854443586</v>
      </c>
      <c r="AW351" s="102">
        <v>0.25938028281665421</v>
      </c>
      <c r="AX351" s="102">
        <v>0.34584037708887089</v>
      </c>
      <c r="AY351" s="26"/>
    </row>
    <row r="352" spans="1:51" ht="15.75" thickBot="1">
      <c r="A352" s="94"/>
      <c r="B352" s="22" t="s">
        <v>357</v>
      </c>
      <c r="C352" s="101">
        <v>7.5643663532980049E-2</v>
      </c>
      <c r="D352" s="101">
        <v>7.3203545354496843E-2</v>
      </c>
      <c r="E352" s="101">
        <v>6.5883190819047394E-2</v>
      </c>
      <c r="F352" s="101">
        <v>5.85628362835975E-2</v>
      </c>
      <c r="G352" s="101">
        <v>5.1242481748147828E-2</v>
      </c>
      <c r="H352" s="101">
        <v>4.3922127212697913E-2</v>
      </c>
      <c r="I352" s="101">
        <v>3.9041890855731579E-2</v>
      </c>
      <c r="J352" s="101">
        <v>3.4161654498765202E-2</v>
      </c>
      <c r="K352" s="101">
        <v>2.928141814179875E-2</v>
      </c>
      <c r="L352" s="101">
        <v>2.4401181784832165E-2</v>
      </c>
      <c r="M352" s="101">
        <v>2.1961063606348957E-2</v>
      </c>
      <c r="N352" s="101">
        <v>1.9520945427865789E-2</v>
      </c>
      <c r="O352" s="101">
        <v>1.756885088507917E-2</v>
      </c>
      <c r="P352" s="101">
        <v>1.561675634229257E-2</v>
      </c>
      <c r="Q352" s="101">
        <v>5.9835838734524541E-2</v>
      </c>
      <c r="R352" s="101">
        <v>0.10405492112675582</v>
      </c>
      <c r="S352" s="101">
        <v>0.11706178626760091</v>
      </c>
      <c r="T352" s="101">
        <v>0.13006865140844548</v>
      </c>
      <c r="U352" s="101">
        <v>0.18209611197182368</v>
      </c>
      <c r="V352" s="101">
        <v>0.23412357253520183</v>
      </c>
      <c r="W352" s="101">
        <v>0.25753592978872225</v>
      </c>
      <c r="X352" s="101">
        <v>0.28094828704224351</v>
      </c>
      <c r="Y352" s="101">
        <v>0.28615103309857975</v>
      </c>
      <c r="Z352" s="101">
        <v>0.29135377915491789</v>
      </c>
      <c r="AA352" s="101">
        <v>0.28615103309857975</v>
      </c>
      <c r="AB352" s="101">
        <v>0.28094828704224351</v>
      </c>
      <c r="AC352" s="101">
        <v>0.27054279492956695</v>
      </c>
      <c r="AD352" s="101">
        <v>0.26013730281689096</v>
      </c>
      <c r="AE352" s="101">
        <v>0.28615103309857975</v>
      </c>
      <c r="AF352" s="101">
        <v>0.31216476338026888</v>
      </c>
      <c r="AG352" s="101">
        <v>0.29655652521125508</v>
      </c>
      <c r="AH352" s="101">
        <v>0.28094828704224351</v>
      </c>
      <c r="AI352" s="101">
        <v>0.29655652521125508</v>
      </c>
      <c r="AJ352" s="101">
        <v>0.31216476338026888</v>
      </c>
      <c r="AK352" s="101">
        <v>0.33817849366195657</v>
      </c>
      <c r="AL352" s="101">
        <v>0.36419222394364736</v>
      </c>
      <c r="AM352" s="101">
        <v>0.40321281936618064</v>
      </c>
      <c r="AN352" s="101">
        <v>0.44223341478871414</v>
      </c>
      <c r="AO352" s="101">
        <v>0.78478400662398184</v>
      </c>
      <c r="AP352" s="101">
        <v>1.1273345984592478</v>
      </c>
      <c r="AQ352" s="101">
        <v>1.2219570044478134</v>
      </c>
      <c r="AR352" s="101">
        <v>1.3165794104363719</v>
      </c>
      <c r="AS352" s="101">
        <v>1.2756396043744378</v>
      </c>
      <c r="AT352" s="101">
        <v>1.2346997983125152</v>
      </c>
      <c r="AU352" s="101">
        <v>0.88268994802948675</v>
      </c>
      <c r="AV352" s="101">
        <v>0.53068009774645686</v>
      </c>
      <c r="AW352" s="101">
        <v>0.30438193972896083</v>
      </c>
      <c r="AX352" s="101">
        <v>7.8083781711463157E-2</v>
      </c>
      <c r="AY352" s="26"/>
    </row>
    <row r="353" spans="1:51" ht="15.75" thickBot="1">
      <c r="A353" s="94"/>
      <c r="B353" s="22" t="s">
        <v>358</v>
      </c>
      <c r="C353" s="102">
        <v>7.5643663532980049E-2</v>
      </c>
      <c r="D353" s="102">
        <v>7.3203545354496843E-2</v>
      </c>
      <c r="E353" s="102">
        <v>6.5883190819047394E-2</v>
      </c>
      <c r="F353" s="102">
        <v>5.85628362835975E-2</v>
      </c>
      <c r="G353" s="102">
        <v>5.1242481748147828E-2</v>
      </c>
      <c r="H353" s="102">
        <v>4.3922127212697913E-2</v>
      </c>
      <c r="I353" s="102">
        <v>3.9041890855731579E-2</v>
      </c>
      <c r="J353" s="102">
        <v>3.4161654498765202E-2</v>
      </c>
      <c r="K353" s="102">
        <v>2.928141814179875E-2</v>
      </c>
      <c r="L353" s="102">
        <v>2.4401181784832165E-2</v>
      </c>
      <c r="M353" s="102">
        <v>2.1961063606348957E-2</v>
      </c>
      <c r="N353" s="102">
        <v>1.9520945427865789E-2</v>
      </c>
      <c r="O353" s="102">
        <v>1.756885088507917E-2</v>
      </c>
      <c r="P353" s="102">
        <v>1.561675634229257E-2</v>
      </c>
      <c r="Q353" s="102">
        <v>5.9835838734524541E-2</v>
      </c>
      <c r="R353" s="102">
        <v>0.10405492112675582</v>
      </c>
      <c r="S353" s="102">
        <v>0.11706178626760091</v>
      </c>
      <c r="T353" s="102">
        <v>0.13006865140844548</v>
      </c>
      <c r="U353" s="102">
        <v>0.23762559255106627</v>
      </c>
      <c r="V353" s="102">
        <v>0.34518253369368618</v>
      </c>
      <c r="W353" s="102">
        <v>0.6328346451050969</v>
      </c>
      <c r="X353" s="102">
        <v>0.92048675651650003</v>
      </c>
      <c r="Y353" s="102">
        <v>1.0930780233633406</v>
      </c>
      <c r="Z353" s="102">
        <v>1.2656692902101938</v>
      </c>
      <c r="AA353" s="102">
        <v>1.3519649236336055</v>
      </c>
      <c r="AB353" s="102">
        <v>1.4382605570570264</v>
      </c>
      <c r="AC353" s="102">
        <v>1.3519649236336055</v>
      </c>
      <c r="AD353" s="102">
        <v>1.2656692902101938</v>
      </c>
      <c r="AE353" s="102">
        <v>1.0930780233633406</v>
      </c>
      <c r="AF353" s="102">
        <v>0.92048675651650003</v>
      </c>
      <c r="AG353" s="102">
        <v>0.6328346451050969</v>
      </c>
      <c r="AH353" s="102">
        <v>0.34518253369368618</v>
      </c>
      <c r="AI353" s="102">
        <v>0.22741775928185723</v>
      </c>
      <c r="AJ353" s="102">
        <v>0.10965298487002809</v>
      </c>
      <c r="AK353" s="102">
        <v>0.10965298487002809</v>
      </c>
      <c r="AL353" s="102">
        <v>0.10965298487002809</v>
      </c>
      <c r="AM353" s="102">
        <v>0.10965298487002809</v>
      </c>
      <c r="AN353" s="102">
        <v>0.10965298487002809</v>
      </c>
      <c r="AO353" s="102">
        <v>0.10965298487002809</v>
      </c>
      <c r="AP353" s="102">
        <v>0.10965298487002809</v>
      </c>
      <c r="AQ353" s="102">
        <v>0.10965298487002809</v>
      </c>
      <c r="AR353" s="102">
        <v>0.10965298487002809</v>
      </c>
      <c r="AS353" s="102">
        <v>0.10965298487002809</v>
      </c>
      <c r="AT353" s="102">
        <v>0.10965298487002809</v>
      </c>
      <c r="AU353" s="102">
        <v>0.10965298487002809</v>
      </c>
      <c r="AV353" s="102">
        <v>0.10965298487002809</v>
      </c>
      <c r="AW353" s="102">
        <v>9.3868383290745303E-2</v>
      </c>
      <c r="AX353" s="102">
        <v>7.8083781711463157E-2</v>
      </c>
      <c r="AY353" s="26"/>
    </row>
    <row r="354" spans="1:51" ht="15.75" thickBot="1">
      <c r="A354" s="94"/>
      <c r="B354" s="22" t="s">
        <v>359</v>
      </c>
      <c r="C354" s="101">
        <v>6.7133164778166221E-2</v>
      </c>
      <c r="D354" s="101">
        <v>4.4755443185443888E-2</v>
      </c>
      <c r="E354" s="101">
        <v>4.4755443185443888E-2</v>
      </c>
      <c r="F354" s="101">
        <v>4.4755443185443888E-2</v>
      </c>
      <c r="G354" s="101">
        <v>2.4615493751994278E-2</v>
      </c>
      <c r="H354" s="101">
        <v>4.4755443185444032E-3</v>
      </c>
      <c r="I354" s="101">
        <v>4.4755443185444032E-3</v>
      </c>
      <c r="J354" s="101">
        <v>4.4755443185444032E-3</v>
      </c>
      <c r="K354" s="101">
        <v>4.4755443185444032E-3</v>
      </c>
      <c r="L354" s="101">
        <v>4.4755443185444032E-3</v>
      </c>
      <c r="M354" s="101">
        <v>4.4755443185444032E-3</v>
      </c>
      <c r="N354" s="101">
        <v>4.4755443185444032E-3</v>
      </c>
      <c r="O354" s="101">
        <v>4.6993215344716129E-2</v>
      </c>
      <c r="P354" s="101">
        <v>8.951088637088768E-2</v>
      </c>
      <c r="Q354" s="101">
        <v>0.13426632955633186</v>
      </c>
      <c r="R354" s="101">
        <v>0.1790217727417753</v>
      </c>
      <c r="S354" s="101">
        <v>0.26853265911266372</v>
      </c>
      <c r="T354" s="101">
        <v>0.35804354548355111</v>
      </c>
      <c r="U354" s="101">
        <v>0.44755443185443855</v>
      </c>
      <c r="V354" s="101">
        <v>0.53706531822532744</v>
      </c>
      <c r="W354" s="101">
        <v>0.62657620459621644</v>
      </c>
      <c r="X354" s="101">
        <v>0.71608709096710221</v>
      </c>
      <c r="Y354" s="101">
        <v>0.67133164778166043</v>
      </c>
      <c r="Z354" s="101">
        <v>0.62657620459621644</v>
      </c>
      <c r="AA354" s="101">
        <v>0.62657620459621644</v>
      </c>
      <c r="AB354" s="101">
        <v>0.62657620459621644</v>
      </c>
      <c r="AC354" s="101">
        <v>0.6041984830034911</v>
      </c>
      <c r="AD354" s="101">
        <v>0.58182076141077332</v>
      </c>
      <c r="AE354" s="101">
        <v>0.6041984830034911</v>
      </c>
      <c r="AF354" s="101">
        <v>0.62657620459621644</v>
      </c>
      <c r="AG354" s="101">
        <v>0.62657620459621644</v>
      </c>
      <c r="AH354" s="101">
        <v>0.62657620459621644</v>
      </c>
      <c r="AI354" s="101">
        <v>0.62657620459621644</v>
      </c>
      <c r="AJ354" s="101">
        <v>0.62657620459621644</v>
      </c>
      <c r="AK354" s="101">
        <v>0.6041984830034911</v>
      </c>
      <c r="AL354" s="101">
        <v>0.58182076141077332</v>
      </c>
      <c r="AM354" s="101">
        <v>0.46993215344716149</v>
      </c>
      <c r="AN354" s="101">
        <v>0.35804354548355111</v>
      </c>
      <c r="AO354" s="101">
        <v>0.3356658238908295</v>
      </c>
      <c r="AP354" s="101">
        <v>0.31328810229810844</v>
      </c>
      <c r="AQ354" s="101">
        <v>0.31328810229810844</v>
      </c>
      <c r="AR354" s="101">
        <v>0.31328810229810844</v>
      </c>
      <c r="AS354" s="101">
        <v>0.29091038070538666</v>
      </c>
      <c r="AT354" s="101">
        <v>0.26853265911266372</v>
      </c>
      <c r="AU354" s="101">
        <v>0.24615493751994216</v>
      </c>
      <c r="AV354" s="101">
        <v>0.22377721592721928</v>
      </c>
      <c r="AW354" s="101">
        <v>0.15664405114905422</v>
      </c>
      <c r="AX354" s="101">
        <v>8.951088637088768E-2</v>
      </c>
      <c r="AY354" s="26"/>
    </row>
    <row r="355" spans="1:51" ht="15.75" thickBot="1">
      <c r="A355" s="94"/>
      <c r="B355" s="22" t="s">
        <v>360</v>
      </c>
      <c r="C355" s="102">
        <v>0.41339154755573765</v>
      </c>
      <c r="D355" s="102">
        <v>0.59055935365105172</v>
      </c>
      <c r="E355" s="102">
        <v>0.62451651648598683</v>
      </c>
      <c r="F355" s="102">
        <v>0.65847367932092471</v>
      </c>
      <c r="G355" s="102">
        <v>0.65847367932092471</v>
      </c>
      <c r="H355" s="102">
        <v>0.65847367932092471</v>
      </c>
      <c r="I355" s="102">
        <v>0.65847367932092471</v>
      </c>
      <c r="J355" s="102">
        <v>0.65847367932092471</v>
      </c>
      <c r="K355" s="102">
        <v>0.65847367932092471</v>
      </c>
      <c r="L355" s="102">
        <v>0.65847367932092471</v>
      </c>
      <c r="M355" s="102">
        <v>0.65847367932092471</v>
      </c>
      <c r="N355" s="102">
        <v>0.65847367932092471</v>
      </c>
      <c r="O355" s="102">
        <v>0.62451651648598683</v>
      </c>
      <c r="P355" s="102">
        <v>0.59055935365105172</v>
      </c>
      <c r="Q355" s="102">
        <v>0.47244748292084221</v>
      </c>
      <c r="R355" s="102">
        <v>0.35433561219063181</v>
      </c>
      <c r="S355" s="102">
        <v>0.33661883158109879</v>
      </c>
      <c r="T355" s="102">
        <v>0.31890205097156882</v>
      </c>
      <c r="U355" s="102">
        <v>0.27651281175338488</v>
      </c>
      <c r="V355" s="102">
        <v>0.23412357253520183</v>
      </c>
      <c r="W355" s="102">
        <v>0.25753592978872225</v>
      </c>
      <c r="X355" s="102">
        <v>0.28094828704224351</v>
      </c>
      <c r="Y355" s="102">
        <v>0.28615103309857975</v>
      </c>
      <c r="Z355" s="102">
        <v>0.29135377915491789</v>
      </c>
      <c r="AA355" s="102">
        <v>0.28615103309857975</v>
      </c>
      <c r="AB355" s="102">
        <v>0.28094828704224351</v>
      </c>
      <c r="AC355" s="102">
        <v>0.27054279492956695</v>
      </c>
      <c r="AD355" s="102">
        <v>0.26013730281689096</v>
      </c>
      <c r="AE355" s="102">
        <v>0.28615103309857975</v>
      </c>
      <c r="AF355" s="102">
        <v>0.31216476338026888</v>
      </c>
      <c r="AG355" s="102">
        <v>0.29655652521125508</v>
      </c>
      <c r="AH355" s="102">
        <v>0.28094828704224351</v>
      </c>
      <c r="AI355" s="102">
        <v>0.19530063595613448</v>
      </c>
      <c r="AJ355" s="102">
        <v>0.10965298487002809</v>
      </c>
      <c r="AK355" s="102">
        <v>8.4354460117566629E-2</v>
      </c>
      <c r="AL355" s="102">
        <v>5.9055935365105276E-2</v>
      </c>
      <c r="AM355" s="102">
        <v>5.9055935365105276E-2</v>
      </c>
      <c r="AN355" s="102">
        <v>5.9055935365105276E-2</v>
      </c>
      <c r="AO355" s="102">
        <v>5.9055935365105276E-2</v>
      </c>
      <c r="AP355" s="102">
        <v>5.9055935365105276E-2</v>
      </c>
      <c r="AQ355" s="102">
        <v>5.9055935365105276E-2</v>
      </c>
      <c r="AR355" s="102">
        <v>5.9055935365105276E-2</v>
      </c>
      <c r="AS355" s="102">
        <v>5.9055935365105276E-2</v>
      </c>
      <c r="AT355" s="102">
        <v>5.9055935365105276E-2</v>
      </c>
      <c r="AU355" s="102">
        <v>8.8583903047657953E-2</v>
      </c>
      <c r="AV355" s="102">
        <v>0.11811187073021055</v>
      </c>
      <c r="AW355" s="102">
        <v>0.17716780609531591</v>
      </c>
      <c r="AX355" s="102">
        <v>0.2362237414604211</v>
      </c>
      <c r="AY355" s="26"/>
    </row>
    <row r="356" spans="1:51" ht="15.75" thickBot="1">
      <c r="A356" s="94"/>
      <c r="B356" s="22" t="s">
        <v>361</v>
      </c>
      <c r="C356" s="101">
        <v>5.2611108059380671E-2</v>
      </c>
      <c r="D356" s="101">
        <v>5.0913975541336073E-2</v>
      </c>
      <c r="E356" s="101">
        <v>4.5822577987202615E-2</v>
      </c>
      <c r="F356" s="101">
        <v>4.0731180433069079E-2</v>
      </c>
      <c r="G356" s="101">
        <v>3.5639782878935322E-2</v>
      </c>
      <c r="H356" s="101">
        <v>3.0548385324801728E-2</v>
      </c>
      <c r="I356" s="101">
        <v>2.7154120288712592E-2</v>
      </c>
      <c r="J356" s="101">
        <v>2.3759855252623474E-2</v>
      </c>
      <c r="K356" s="101">
        <v>2.0365590216534502E-2</v>
      </c>
      <c r="L356" s="101">
        <v>1.6971325180445484E-2</v>
      </c>
      <c r="M356" s="101">
        <v>1.5274192662400796E-2</v>
      </c>
      <c r="N356" s="101">
        <v>1.3577060144356296E-2</v>
      </c>
      <c r="O356" s="101">
        <v>1.2219354129920718E-2</v>
      </c>
      <c r="P356" s="101">
        <v>1.0861648115485069E-2</v>
      </c>
      <c r="Q356" s="101">
        <v>4.1616569458104602E-2</v>
      </c>
      <c r="R356" s="101">
        <v>7.2371490800723956E-2</v>
      </c>
      <c r="S356" s="101">
        <v>8.1417927150814431E-2</v>
      </c>
      <c r="T356" s="101">
        <v>9.0464363500904602E-2</v>
      </c>
      <c r="U356" s="101">
        <v>0.12665010890126743</v>
      </c>
      <c r="V356" s="101">
        <v>0.16283585430162933</v>
      </c>
      <c r="W356" s="101">
        <v>0.17911943973179095</v>
      </c>
      <c r="X356" s="101">
        <v>0.19540302516195432</v>
      </c>
      <c r="Y356" s="101">
        <v>0.19902159970199043</v>
      </c>
      <c r="Z356" s="101">
        <v>0.20264017424202704</v>
      </c>
      <c r="AA356" s="101">
        <v>0.19902159970199043</v>
      </c>
      <c r="AB356" s="101">
        <v>0.19540302516195432</v>
      </c>
      <c r="AC356" s="101">
        <v>0.18816587608188245</v>
      </c>
      <c r="AD356" s="101">
        <v>0.1809287270018092</v>
      </c>
      <c r="AE356" s="101">
        <v>0.19902159970199043</v>
      </c>
      <c r="AF356" s="101">
        <v>0.2171144724021711</v>
      </c>
      <c r="AG356" s="101">
        <v>0.20625874878206221</v>
      </c>
      <c r="AH356" s="101">
        <v>0.19540302516195432</v>
      </c>
      <c r="AI356" s="101">
        <v>0.20625874878206221</v>
      </c>
      <c r="AJ356" s="101">
        <v>0.2171144724021711</v>
      </c>
      <c r="AK356" s="101">
        <v>0.23520734510235325</v>
      </c>
      <c r="AL356" s="101">
        <v>0.25330021780253487</v>
      </c>
      <c r="AM356" s="101">
        <v>0.28043952685280454</v>
      </c>
      <c r="AN356" s="101">
        <v>0.30757883590307705</v>
      </c>
      <c r="AO356" s="101">
        <v>0.54582702961982965</v>
      </c>
      <c r="AP356" s="101">
        <v>0.7840752233365762</v>
      </c>
      <c r="AQ356" s="101">
        <v>0.84988628263478994</v>
      </c>
      <c r="AR356" s="101">
        <v>0.91569734193299368</v>
      </c>
      <c r="AS356" s="101">
        <v>0.88722319803176797</v>
      </c>
      <c r="AT356" s="101">
        <v>0.85874905413053482</v>
      </c>
      <c r="AU356" s="101">
        <v>0.61392182860711364</v>
      </c>
      <c r="AV356" s="101">
        <v>0.36909460308369157</v>
      </c>
      <c r="AW356" s="101">
        <v>0.21170142183055829</v>
      </c>
      <c r="AX356" s="101">
        <v>5.4308240577425185E-2</v>
      </c>
      <c r="AY356" s="26"/>
    </row>
    <row r="357" spans="1:51" ht="15.75" thickBot="1">
      <c r="A357" s="94"/>
      <c r="B357" s="22" t="s">
        <v>362</v>
      </c>
      <c r="C357" s="102">
        <v>5.2611108059380671E-2</v>
      </c>
      <c r="D357" s="102">
        <v>5.0913975541336073E-2</v>
      </c>
      <c r="E357" s="102">
        <v>4.5822577987202615E-2</v>
      </c>
      <c r="F357" s="102">
        <v>4.0731180433069079E-2</v>
      </c>
      <c r="G357" s="102">
        <v>3.5639782878935322E-2</v>
      </c>
      <c r="H357" s="102">
        <v>3.0548385324801728E-2</v>
      </c>
      <c r="I357" s="102">
        <v>2.7154120288712592E-2</v>
      </c>
      <c r="J357" s="102">
        <v>2.3759855252623474E-2</v>
      </c>
      <c r="K357" s="102">
        <v>2.0365590216534502E-2</v>
      </c>
      <c r="L357" s="102">
        <v>1.6971325180445484E-2</v>
      </c>
      <c r="M357" s="102">
        <v>1.5274192662400796E-2</v>
      </c>
      <c r="N357" s="102">
        <v>1.3577060144356296E-2</v>
      </c>
      <c r="O357" s="102">
        <v>1.2219354129920718E-2</v>
      </c>
      <c r="P357" s="102">
        <v>1.0861648115485069E-2</v>
      </c>
      <c r="Q357" s="102">
        <v>4.1616569458104602E-2</v>
      </c>
      <c r="R357" s="102">
        <v>7.2371490800723956E-2</v>
      </c>
      <c r="S357" s="102">
        <v>8.1417927150814431E-2</v>
      </c>
      <c r="T357" s="102">
        <v>9.0464363500904602E-2</v>
      </c>
      <c r="U357" s="102">
        <v>0.16527155274450547</v>
      </c>
      <c r="V357" s="102">
        <v>0.24007874198810492</v>
      </c>
      <c r="W357" s="102">
        <v>0.44014436031152676</v>
      </c>
      <c r="X357" s="102">
        <v>0.64020997863494755</v>
      </c>
      <c r="Y357" s="102">
        <v>0.76024934962900204</v>
      </c>
      <c r="Z357" s="102">
        <v>0.88028872062305585</v>
      </c>
      <c r="AA357" s="102">
        <v>0.94030840612007904</v>
      </c>
      <c r="AB357" s="102">
        <v>1.0003280916171007</v>
      </c>
      <c r="AC357" s="102">
        <v>0.94030840612007904</v>
      </c>
      <c r="AD357" s="102">
        <v>0.88028872062305585</v>
      </c>
      <c r="AE357" s="102">
        <v>0.76024934962900204</v>
      </c>
      <c r="AF357" s="102">
        <v>0.64020997863494755</v>
      </c>
      <c r="AG357" s="102">
        <v>0.44014436031152676</v>
      </c>
      <c r="AH357" s="102">
        <v>0.24007874198810492</v>
      </c>
      <c r="AI357" s="102">
        <v>0.15817187784649667</v>
      </c>
      <c r="AJ357" s="102">
        <v>7.6265013704888335E-2</v>
      </c>
      <c r="AK357" s="102">
        <v>7.6265013704888335E-2</v>
      </c>
      <c r="AL357" s="102">
        <v>7.6265013704888335E-2</v>
      </c>
      <c r="AM357" s="102">
        <v>7.6265013704888335E-2</v>
      </c>
      <c r="AN357" s="102">
        <v>7.6265013704888335E-2</v>
      </c>
      <c r="AO357" s="102">
        <v>7.6265013704888335E-2</v>
      </c>
      <c r="AP357" s="102">
        <v>7.6265013704888335E-2</v>
      </c>
      <c r="AQ357" s="102">
        <v>7.6265013704888335E-2</v>
      </c>
      <c r="AR357" s="102">
        <v>7.6265013704888335E-2</v>
      </c>
      <c r="AS357" s="102">
        <v>7.6265013704888335E-2</v>
      </c>
      <c r="AT357" s="102">
        <v>7.6265013704888335E-2</v>
      </c>
      <c r="AU357" s="102">
        <v>7.6265013704888335E-2</v>
      </c>
      <c r="AV357" s="102">
        <v>7.6265013704888335E-2</v>
      </c>
      <c r="AW357" s="102">
        <v>6.5286627141157016E-2</v>
      </c>
      <c r="AX357" s="102">
        <v>5.4308240577425185E-2</v>
      </c>
      <c r="AY357" s="26"/>
    </row>
    <row r="358" spans="1:51" ht="15.75" thickBot="1">
      <c r="A358" s="94"/>
      <c r="B358" s="22" t="s">
        <v>363</v>
      </c>
      <c r="C358" s="101">
        <v>4.6691950409995818E-2</v>
      </c>
      <c r="D358" s="101">
        <v>3.1127966939997195E-2</v>
      </c>
      <c r="E358" s="101">
        <v>3.1127966939997195E-2</v>
      </c>
      <c r="F358" s="101">
        <v>3.1127966939997195E-2</v>
      </c>
      <c r="G358" s="101">
        <v>1.7120381816998414E-2</v>
      </c>
      <c r="H358" s="101">
        <v>3.1127966939997072E-3</v>
      </c>
      <c r="I358" s="101">
        <v>3.1127966939997072E-3</v>
      </c>
      <c r="J358" s="101">
        <v>3.1127966939997072E-3</v>
      </c>
      <c r="K358" s="101">
        <v>3.1127966939997072E-3</v>
      </c>
      <c r="L358" s="101">
        <v>3.1127966939997072E-3</v>
      </c>
      <c r="M358" s="101">
        <v>3.1127966939997072E-3</v>
      </c>
      <c r="N358" s="101">
        <v>3.1127966939997072E-3</v>
      </c>
      <c r="O358" s="101">
        <v>3.2684365286996829E-2</v>
      </c>
      <c r="P358" s="101">
        <v>6.2255933879994299E-2</v>
      </c>
      <c r="Q358" s="101">
        <v>9.3383900819991691E-2</v>
      </c>
      <c r="R358" s="101">
        <v>0.12451186775998814</v>
      </c>
      <c r="S358" s="101">
        <v>0.1867678016399828</v>
      </c>
      <c r="T358" s="101">
        <v>0.24902373551997764</v>
      </c>
      <c r="U358" s="101">
        <v>0.31127966939997065</v>
      </c>
      <c r="V358" s="101">
        <v>0.37353560327996649</v>
      </c>
      <c r="W358" s="101">
        <v>0.43579153715996038</v>
      </c>
      <c r="X358" s="101">
        <v>0.49804747103995439</v>
      </c>
      <c r="Y358" s="101">
        <v>0.46691950409995536</v>
      </c>
      <c r="Z358" s="101">
        <v>0.43579153715996038</v>
      </c>
      <c r="AA358" s="101">
        <v>0.43579153715996038</v>
      </c>
      <c r="AB358" s="101">
        <v>0.43579153715996038</v>
      </c>
      <c r="AC358" s="101">
        <v>0.42022755368996018</v>
      </c>
      <c r="AD358" s="101">
        <v>0.40466357021996263</v>
      </c>
      <c r="AE358" s="101">
        <v>0.42022755368996018</v>
      </c>
      <c r="AF358" s="101">
        <v>0.43579153715996038</v>
      </c>
      <c r="AG358" s="101">
        <v>0.43579153715996038</v>
      </c>
      <c r="AH358" s="101">
        <v>0.43579153715996038</v>
      </c>
      <c r="AI358" s="101">
        <v>0.43579153715996038</v>
      </c>
      <c r="AJ358" s="101">
        <v>0.43579153715996038</v>
      </c>
      <c r="AK358" s="101">
        <v>0.42022755368996018</v>
      </c>
      <c r="AL358" s="101">
        <v>0.40466357021996263</v>
      </c>
      <c r="AM358" s="101">
        <v>0.32684365286996842</v>
      </c>
      <c r="AN358" s="101">
        <v>0.24902373551997764</v>
      </c>
      <c r="AO358" s="101">
        <v>0.23345975204997826</v>
      </c>
      <c r="AP358" s="101">
        <v>0.21789576857998019</v>
      </c>
      <c r="AQ358" s="101">
        <v>0.21789576857998019</v>
      </c>
      <c r="AR358" s="101">
        <v>0.21789576857998019</v>
      </c>
      <c r="AS358" s="101">
        <v>0.20233178510998132</v>
      </c>
      <c r="AT358" s="101">
        <v>0.1867678016399828</v>
      </c>
      <c r="AU358" s="101">
        <v>0.17120381816998489</v>
      </c>
      <c r="AV358" s="101">
        <v>0.15563983469998532</v>
      </c>
      <c r="AW358" s="101">
        <v>0.10894788428998942</v>
      </c>
      <c r="AX358" s="101">
        <v>6.2255933879994299E-2</v>
      </c>
      <c r="AY358" s="26"/>
    </row>
    <row r="359" spans="1:51" ht="15.75" thickBot="1">
      <c r="A359" s="94"/>
      <c r="B359" s="22" t="s">
        <v>364</v>
      </c>
      <c r="C359" s="102">
        <v>0.28751895880620637</v>
      </c>
      <c r="D359" s="102">
        <v>0.41074136972315339</v>
      </c>
      <c r="E359" s="102">
        <v>0.43435899848223486</v>
      </c>
      <c r="F359" s="102">
        <v>0.45797662724131538</v>
      </c>
      <c r="G359" s="102">
        <v>0.45797662724131538</v>
      </c>
      <c r="H359" s="102">
        <v>0.45797662724131538</v>
      </c>
      <c r="I359" s="102">
        <v>0.45797662724131538</v>
      </c>
      <c r="J359" s="102">
        <v>0.45797662724131538</v>
      </c>
      <c r="K359" s="102">
        <v>0.45797662724131538</v>
      </c>
      <c r="L359" s="102">
        <v>0.45797662724131538</v>
      </c>
      <c r="M359" s="102">
        <v>0.45797662724131538</v>
      </c>
      <c r="N359" s="102">
        <v>0.45797662724131538</v>
      </c>
      <c r="O359" s="102">
        <v>0.43435899848223486</v>
      </c>
      <c r="P359" s="102">
        <v>0.41074136972315339</v>
      </c>
      <c r="Q359" s="102">
        <v>0.32859309577852375</v>
      </c>
      <c r="R359" s="102">
        <v>0.24644482183389213</v>
      </c>
      <c r="S359" s="102">
        <v>0.23412258074219786</v>
      </c>
      <c r="T359" s="102">
        <v>0.22180033965050325</v>
      </c>
      <c r="U359" s="102">
        <v>0.19231809697606611</v>
      </c>
      <c r="V359" s="102">
        <v>0.16283585430162933</v>
      </c>
      <c r="W359" s="102">
        <v>0.17911943973179095</v>
      </c>
      <c r="X359" s="102">
        <v>0.19540302516195432</v>
      </c>
      <c r="Y359" s="102">
        <v>0.19902159970199043</v>
      </c>
      <c r="Z359" s="102">
        <v>0.20264017424202704</v>
      </c>
      <c r="AA359" s="102">
        <v>0.19902159970199043</v>
      </c>
      <c r="AB359" s="102">
        <v>0.19540302516195432</v>
      </c>
      <c r="AC359" s="102">
        <v>0.18816587608188245</v>
      </c>
      <c r="AD359" s="102">
        <v>0.1809287270018092</v>
      </c>
      <c r="AE359" s="102">
        <v>0.19902159970199043</v>
      </c>
      <c r="AF359" s="102">
        <v>0.2171144724021711</v>
      </c>
      <c r="AG359" s="102">
        <v>0.20625874878206221</v>
      </c>
      <c r="AH359" s="102">
        <v>0.19540302516195432</v>
      </c>
      <c r="AI359" s="102">
        <v>0.13583401943342205</v>
      </c>
      <c r="AJ359" s="102">
        <v>7.6265013704888335E-2</v>
      </c>
      <c r="AK359" s="102">
        <v>5.8669575338601711E-2</v>
      </c>
      <c r="AL359" s="102">
        <v>4.1074136972315461E-2</v>
      </c>
      <c r="AM359" s="102">
        <v>4.1074136972315461E-2</v>
      </c>
      <c r="AN359" s="102">
        <v>4.1074136972315461E-2</v>
      </c>
      <c r="AO359" s="102">
        <v>4.1074136972315461E-2</v>
      </c>
      <c r="AP359" s="102">
        <v>4.1074136972315461E-2</v>
      </c>
      <c r="AQ359" s="102">
        <v>4.1074136972315461E-2</v>
      </c>
      <c r="AR359" s="102">
        <v>4.1074136972315461E-2</v>
      </c>
      <c r="AS359" s="102">
        <v>4.1074136972315461E-2</v>
      </c>
      <c r="AT359" s="102">
        <v>4.1074136972315461E-2</v>
      </c>
      <c r="AU359" s="102">
        <v>6.1611205458473019E-2</v>
      </c>
      <c r="AV359" s="102">
        <v>8.2148273944630923E-2</v>
      </c>
      <c r="AW359" s="102">
        <v>0.12322241091694607</v>
      </c>
      <c r="AX359" s="102">
        <v>0.16429654788926179</v>
      </c>
      <c r="AY359" s="26"/>
    </row>
    <row r="360" spans="1:51">
      <c r="A360" s="94"/>
      <c r="B360" s="26"/>
      <c r="C360" s="99"/>
      <c r="D360" s="26"/>
      <c r="E360" s="26"/>
      <c r="F360" s="26"/>
      <c r="G360" s="26"/>
      <c r="H360" s="26"/>
      <c r="I360" s="26"/>
      <c r="J360" s="26"/>
      <c r="K360" s="26"/>
      <c r="L360" s="26"/>
      <c r="M360" s="26"/>
      <c r="N360" s="26"/>
      <c r="O360" s="26"/>
      <c r="P360" s="26"/>
      <c r="Q360" s="26"/>
      <c r="R360" s="26"/>
      <c r="S360" s="26"/>
      <c r="T360" s="26"/>
      <c r="U360" s="26"/>
      <c r="V360" s="26"/>
      <c r="W360" s="26"/>
      <c r="X360" s="26"/>
      <c r="Y360" s="26"/>
      <c r="Z360" s="26"/>
      <c r="AA360" s="26"/>
      <c r="AB360" s="26"/>
      <c r="AC360" s="26"/>
      <c r="AD360" s="26"/>
      <c r="AE360" s="26"/>
      <c r="AF360" s="26"/>
      <c r="AG360" s="26"/>
      <c r="AH360" s="26"/>
      <c r="AI360" s="26"/>
      <c r="AJ360" s="26"/>
      <c r="AK360" s="26"/>
      <c r="AL360" s="26"/>
      <c r="AM360" s="26"/>
      <c r="AN360" s="26"/>
      <c r="AO360" s="26"/>
      <c r="AP360" s="26"/>
      <c r="AQ360" s="26"/>
      <c r="AR360" s="26"/>
      <c r="AS360" s="26"/>
      <c r="AT360" s="26"/>
      <c r="AU360" s="26"/>
      <c r="AV360" s="26"/>
      <c r="AW360" s="26"/>
      <c r="AX360" s="26"/>
      <c r="AY360" s="26"/>
    </row>
    <row r="361" spans="1:51" ht="15.75" thickBot="1">
      <c r="A361" s="94"/>
      <c r="B361" s="59" t="s">
        <v>306</v>
      </c>
      <c r="C361" s="26"/>
      <c r="D361" s="26"/>
      <c r="E361" s="26"/>
      <c r="F361" s="26"/>
      <c r="G361" s="26"/>
      <c r="H361" s="26"/>
      <c r="I361" s="26"/>
      <c r="J361" s="26"/>
      <c r="K361" s="26"/>
      <c r="L361" s="26"/>
      <c r="M361" s="26"/>
      <c r="N361" s="26"/>
      <c r="O361" s="26"/>
      <c r="P361" s="26"/>
      <c r="Q361" s="26"/>
      <c r="R361" s="26"/>
      <c r="S361" s="26"/>
      <c r="T361" s="26"/>
      <c r="U361" s="26"/>
      <c r="V361" s="26"/>
      <c r="W361" s="26"/>
      <c r="X361" s="26"/>
      <c r="Y361" s="26"/>
      <c r="Z361" s="26"/>
      <c r="AA361" s="26"/>
      <c r="AB361" s="26"/>
      <c r="AC361" s="26"/>
      <c r="AD361" s="26"/>
      <c r="AE361" s="26"/>
      <c r="AF361" s="26"/>
      <c r="AG361" s="26"/>
      <c r="AH361" s="26"/>
      <c r="AI361" s="26"/>
      <c r="AJ361" s="26"/>
      <c r="AK361" s="26"/>
      <c r="AL361" s="26"/>
      <c r="AM361" s="26"/>
      <c r="AN361" s="26"/>
      <c r="AO361" s="26"/>
      <c r="AP361" s="26"/>
      <c r="AQ361" s="26"/>
      <c r="AR361" s="26"/>
      <c r="AS361" s="26"/>
      <c r="AT361" s="26"/>
      <c r="AU361" s="26"/>
      <c r="AV361" s="26"/>
      <c r="AW361" s="26"/>
      <c r="AX361" s="26"/>
      <c r="AY361" s="26"/>
    </row>
    <row r="362" spans="1:51" ht="15.75" thickBot="1">
      <c r="A362" s="94"/>
      <c r="B362" s="3"/>
      <c r="C362" s="100">
        <v>0</v>
      </c>
      <c r="D362" s="100">
        <v>2.0833333333333332E-2</v>
      </c>
      <c r="E362" s="100">
        <v>4.1666666666666699E-2</v>
      </c>
      <c r="F362" s="100">
        <v>6.25E-2</v>
      </c>
      <c r="G362" s="100">
        <v>8.3333333333333301E-2</v>
      </c>
      <c r="H362" s="100">
        <v>0.104166666666667</v>
      </c>
      <c r="I362" s="100">
        <v>0.125</v>
      </c>
      <c r="J362" s="100">
        <v>0.14583333333333301</v>
      </c>
      <c r="K362" s="100">
        <v>0.16666666666666699</v>
      </c>
      <c r="L362" s="100">
        <v>0.1875</v>
      </c>
      <c r="M362" s="100">
        <v>0.20833333333333301</v>
      </c>
      <c r="N362" s="100">
        <v>0.22916666666666699</v>
      </c>
      <c r="O362" s="100">
        <v>0.25</v>
      </c>
      <c r="P362" s="100">
        <v>0.27083333333333298</v>
      </c>
      <c r="Q362" s="100">
        <v>0.29166666666666702</v>
      </c>
      <c r="R362" s="100">
        <v>0.3125</v>
      </c>
      <c r="S362" s="100">
        <v>0.33333333333333298</v>
      </c>
      <c r="T362" s="100">
        <v>0.35416666666666702</v>
      </c>
      <c r="U362" s="100">
        <v>0.375</v>
      </c>
      <c r="V362" s="100">
        <v>0.39583333333333298</v>
      </c>
      <c r="W362" s="100">
        <v>0.41666666666666702</v>
      </c>
      <c r="X362" s="100">
        <v>0.4375</v>
      </c>
      <c r="Y362" s="100">
        <v>0.45833333333333298</v>
      </c>
      <c r="Z362" s="100">
        <v>0.47916666666666702</v>
      </c>
      <c r="AA362" s="100">
        <v>0.5</v>
      </c>
      <c r="AB362" s="100">
        <v>0.52083333333333304</v>
      </c>
      <c r="AC362" s="100">
        <v>0.54166666666666696</v>
      </c>
      <c r="AD362" s="100">
        <v>0.5625</v>
      </c>
      <c r="AE362" s="100">
        <v>0.58333333333333304</v>
      </c>
      <c r="AF362" s="100">
        <v>0.60416666666666696</v>
      </c>
      <c r="AG362" s="100">
        <v>0.625</v>
      </c>
      <c r="AH362" s="100">
        <v>0.64583333333333304</v>
      </c>
      <c r="AI362" s="100">
        <v>0.66666666666666696</v>
      </c>
      <c r="AJ362" s="100">
        <v>0.6875</v>
      </c>
      <c r="AK362" s="100">
        <v>0.70833333333333304</v>
      </c>
      <c r="AL362" s="100">
        <v>0.72916666666666696</v>
      </c>
      <c r="AM362" s="100">
        <v>0.75</v>
      </c>
      <c r="AN362" s="100">
        <v>0.77083333333333304</v>
      </c>
      <c r="AO362" s="100">
        <v>0.79166666666666696</v>
      </c>
      <c r="AP362" s="100">
        <v>0.8125</v>
      </c>
      <c r="AQ362" s="100">
        <v>0.83333333333333304</v>
      </c>
      <c r="AR362" s="100">
        <v>0.85416666666666696</v>
      </c>
      <c r="AS362" s="100">
        <v>0.875</v>
      </c>
      <c r="AT362" s="100">
        <v>0.89583333333333304</v>
      </c>
      <c r="AU362" s="100">
        <v>0.91666666666666696</v>
      </c>
      <c r="AV362" s="100">
        <v>0.9375</v>
      </c>
      <c r="AW362" s="100">
        <v>0.95833333333333304</v>
      </c>
      <c r="AX362" s="100">
        <v>0.97916666666666696</v>
      </c>
      <c r="AY362" s="26"/>
    </row>
    <row r="363" spans="1:51" ht="15.75" thickBot="1">
      <c r="A363" s="94"/>
      <c r="B363" s="22" t="s">
        <v>329</v>
      </c>
      <c r="C363" s="101">
        <v>2.8539344825066664</v>
      </c>
      <c r="D363" s="101">
        <v>3.4247213790080036</v>
      </c>
      <c r="E363" s="101">
        <v>3.9955082755093212</v>
      </c>
      <c r="F363" s="101">
        <v>4.5662951720106628</v>
      </c>
      <c r="G363" s="101">
        <v>4.8516886202613447</v>
      </c>
      <c r="H363" s="101">
        <v>5.1370820685120036</v>
      </c>
      <c r="I363" s="101">
        <v>5.0800033788618846</v>
      </c>
      <c r="J363" s="101">
        <v>5.022924689211739</v>
      </c>
      <c r="K363" s="101">
        <v>5.0000932133516809</v>
      </c>
      <c r="L363" s="101">
        <v>4.9772617374916113</v>
      </c>
      <c r="M363" s="101">
        <v>4.954430261631563</v>
      </c>
      <c r="N363" s="101">
        <v>4.9315987857715218</v>
      </c>
      <c r="O363" s="101">
        <v>4.9087673099114761</v>
      </c>
      <c r="P363" s="101">
        <v>4.8859358340514101</v>
      </c>
      <c r="Q363" s="101">
        <v>4.8631043581913556</v>
      </c>
      <c r="R363" s="101">
        <v>4.8402728823313028</v>
      </c>
      <c r="S363" s="101">
        <v>4.8174414064712465</v>
      </c>
      <c r="T363" s="101">
        <v>4.7946099306111956</v>
      </c>
      <c r="U363" s="101">
        <v>4.6804525513109319</v>
      </c>
      <c r="V363" s="101">
        <v>4.5662951720106628</v>
      </c>
      <c r="W363" s="101">
        <v>4.2809017237599871</v>
      </c>
      <c r="X363" s="101">
        <v>3.9955082755093212</v>
      </c>
      <c r="Y363" s="101">
        <v>3.7101148272586708</v>
      </c>
      <c r="Z363" s="101">
        <v>3.4247213790080036</v>
      </c>
      <c r="AA363" s="101">
        <v>3.2820246548826648</v>
      </c>
      <c r="AB363" s="101">
        <v>3.1393279307573301</v>
      </c>
      <c r="AC363" s="101">
        <v>3.1107885859322661</v>
      </c>
      <c r="AD363" s="101">
        <v>3.0822492411071925</v>
      </c>
      <c r="AE363" s="101">
        <v>3.4247213790080036</v>
      </c>
      <c r="AF363" s="101">
        <v>3.7671935169088</v>
      </c>
      <c r="AG363" s="101">
        <v>3.7386541720837232</v>
      </c>
      <c r="AH363" s="101">
        <v>3.7101148272586708</v>
      </c>
      <c r="AI363" s="101">
        <v>3.6530361376085381</v>
      </c>
      <c r="AJ363" s="101">
        <v>3.5959574479584031</v>
      </c>
      <c r="AK363" s="101">
        <v>3.5103394134831998</v>
      </c>
      <c r="AL363" s="101">
        <v>3.4247213790080036</v>
      </c>
      <c r="AM363" s="101">
        <v>3.2820246548826648</v>
      </c>
      <c r="AN363" s="101">
        <v>3.1393279307573301</v>
      </c>
      <c r="AO363" s="101">
        <v>2.9966312066319913</v>
      </c>
      <c r="AP363" s="101">
        <v>2.8539344825066664</v>
      </c>
      <c r="AQ363" s="101">
        <v>2.5685410342560018</v>
      </c>
      <c r="AR363" s="101">
        <v>2.2831475860053314</v>
      </c>
      <c r="AS363" s="101">
        <v>2.1119115170549274</v>
      </c>
      <c r="AT363" s="101">
        <v>1.9406754481045287</v>
      </c>
      <c r="AU363" s="101">
        <v>1.9692147929296104</v>
      </c>
      <c r="AV363" s="101">
        <v>1.997754137754657</v>
      </c>
      <c r="AW363" s="101">
        <v>2.1404508618799958</v>
      </c>
      <c r="AX363" s="101">
        <v>2.2831475860053314</v>
      </c>
      <c r="AY363" s="26"/>
    </row>
    <row r="364" spans="1:51" ht="15.75" thickBot="1">
      <c r="A364" s="94"/>
      <c r="B364" s="22" t="s">
        <v>330</v>
      </c>
      <c r="C364" s="102">
        <v>2.0255623685031292</v>
      </c>
      <c r="D364" s="102">
        <v>3.4247213790080036</v>
      </c>
      <c r="E364" s="102">
        <v>3.9955082755093212</v>
      </c>
      <c r="F364" s="102">
        <v>4.5662951720106628</v>
      </c>
      <c r="G364" s="102">
        <v>4.8516886202613447</v>
      </c>
      <c r="H364" s="102">
        <v>5.1370820685120036</v>
      </c>
      <c r="I364" s="102">
        <v>5.0800033788618846</v>
      </c>
      <c r="J364" s="102">
        <v>5.022924689211739</v>
      </c>
      <c r="K364" s="102">
        <v>5.0000932133516809</v>
      </c>
      <c r="L364" s="102">
        <v>4.9772617374916113</v>
      </c>
      <c r="M364" s="102">
        <v>4.954430261631563</v>
      </c>
      <c r="N364" s="102">
        <v>4.9315987857715218</v>
      </c>
      <c r="O364" s="102">
        <v>2.9212551293624966</v>
      </c>
      <c r="P364" s="102">
        <v>0.91091147295347552</v>
      </c>
      <c r="Q364" s="102">
        <v>0.87283019363929826</v>
      </c>
      <c r="R364" s="102">
        <v>0.83474891432512022</v>
      </c>
      <c r="S364" s="102">
        <v>0.93909252861576265</v>
      </c>
      <c r="T364" s="102">
        <v>1.0434361429064034</v>
      </c>
      <c r="U364" s="102">
        <v>1.9062789462521759</v>
      </c>
      <c r="V364" s="102">
        <v>2.7691217495979545</v>
      </c>
      <c r="W364" s="102">
        <v>5.0767232075962161</v>
      </c>
      <c r="X364" s="102">
        <v>7.384324665594507</v>
      </c>
      <c r="Y364" s="102">
        <v>8.768885540393498</v>
      </c>
      <c r="Z364" s="102">
        <v>10.153446415192432</v>
      </c>
      <c r="AA364" s="102">
        <v>10.845726852591968</v>
      </c>
      <c r="AB364" s="102">
        <v>11.538007289991416</v>
      </c>
      <c r="AC364" s="102">
        <v>10.845726852591968</v>
      </c>
      <c r="AD364" s="102">
        <v>10.153446415192432</v>
      </c>
      <c r="AE364" s="102">
        <v>8.768885540393498</v>
      </c>
      <c r="AF364" s="102">
        <v>7.384324665594507</v>
      </c>
      <c r="AG364" s="102">
        <v>5.0767232075962161</v>
      </c>
      <c r="AH364" s="102">
        <v>2.7691217495979545</v>
      </c>
      <c r="AI364" s="102">
        <v>1.8243897126934387</v>
      </c>
      <c r="AJ364" s="102">
        <v>0.87965767578894483</v>
      </c>
      <c r="AK364" s="102">
        <v>0.87965767578894483</v>
      </c>
      <c r="AL364" s="102">
        <v>0.87965767578894483</v>
      </c>
      <c r="AM364" s="102">
        <v>0.87965767578894483</v>
      </c>
      <c r="AN364" s="102">
        <v>0.87965767578894483</v>
      </c>
      <c r="AO364" s="102">
        <v>0.87965767578894483</v>
      </c>
      <c r="AP364" s="102">
        <v>0.87965767578894483</v>
      </c>
      <c r="AQ364" s="102">
        <v>0.87965767578894483</v>
      </c>
      <c r="AR364" s="102">
        <v>0.87965767578894483</v>
      </c>
      <c r="AS364" s="102">
        <v>0.87965767578894483</v>
      </c>
      <c r="AT364" s="102">
        <v>0.87965767578894483</v>
      </c>
      <c r="AU364" s="102">
        <v>0.87965767578894483</v>
      </c>
      <c r="AV364" s="102">
        <v>0.87965767578894483</v>
      </c>
      <c r="AW364" s="102">
        <v>0.75303051689360156</v>
      </c>
      <c r="AX364" s="102">
        <v>0.62640335799825408</v>
      </c>
      <c r="AY364" s="26"/>
    </row>
    <row r="365" spans="1:51" ht="15.75" thickBot="1">
      <c r="A365" s="94"/>
      <c r="B365" s="22" t="s">
        <v>331</v>
      </c>
      <c r="C365" s="101">
        <v>0.76782878123996301</v>
      </c>
      <c r="D365" s="101">
        <v>0.51188585415997701</v>
      </c>
      <c r="E365" s="101">
        <v>0.51188585415997701</v>
      </c>
      <c r="F365" s="101">
        <v>0.51188585415997701</v>
      </c>
      <c r="G365" s="101">
        <v>0.28153721978798646</v>
      </c>
      <c r="H365" s="101">
        <v>5.1188585415997592E-2</v>
      </c>
      <c r="I365" s="101">
        <v>5.1188585415997592E-2</v>
      </c>
      <c r="J365" s="101">
        <v>5.1188585415997592E-2</v>
      </c>
      <c r="K365" s="101">
        <v>5.1188585415997592E-2</v>
      </c>
      <c r="L365" s="101">
        <v>5.1188585415997592E-2</v>
      </c>
      <c r="M365" s="101">
        <v>5.1188585415997592E-2</v>
      </c>
      <c r="N365" s="101">
        <v>5.1188585415997592E-2</v>
      </c>
      <c r="O365" s="101">
        <v>0.53748014686797263</v>
      </c>
      <c r="P365" s="101">
        <v>1.0237717083199571</v>
      </c>
      <c r="Q365" s="101">
        <v>1.5356575624799185</v>
      </c>
      <c r="R365" s="101">
        <v>2.0475434166399147</v>
      </c>
      <c r="S365" s="101">
        <v>3.0713151249598525</v>
      </c>
      <c r="T365" s="101">
        <v>4.0950868332798027</v>
      </c>
      <c r="U365" s="101">
        <v>5.118858541599745</v>
      </c>
      <c r="V365" s="101">
        <v>6.1426302499197041</v>
      </c>
      <c r="W365" s="101">
        <v>7.1664019582396561</v>
      </c>
      <c r="X365" s="101">
        <v>8.190173666559657</v>
      </c>
      <c r="Y365" s="101">
        <v>7.6782878123996321</v>
      </c>
      <c r="Z365" s="101">
        <v>7.1664019582396561</v>
      </c>
      <c r="AA365" s="101">
        <v>7.1664019582396561</v>
      </c>
      <c r="AB365" s="101">
        <v>7.1664019582396561</v>
      </c>
      <c r="AC365" s="101">
        <v>6.9104590311596823</v>
      </c>
      <c r="AD365" s="101">
        <v>6.6545161040796605</v>
      </c>
      <c r="AE365" s="101">
        <v>6.9104590311596823</v>
      </c>
      <c r="AF365" s="101">
        <v>7.1664019582396561</v>
      </c>
      <c r="AG365" s="101">
        <v>7.1664019582396561</v>
      </c>
      <c r="AH365" s="101">
        <v>7.1664019582396561</v>
      </c>
      <c r="AI365" s="101">
        <v>7.1664019582396561</v>
      </c>
      <c r="AJ365" s="101">
        <v>7.1664019582396561</v>
      </c>
      <c r="AK365" s="101">
        <v>6.9104590311596823</v>
      </c>
      <c r="AL365" s="101">
        <v>6.6545161040796605</v>
      </c>
      <c r="AM365" s="101">
        <v>5.3748014686797632</v>
      </c>
      <c r="AN365" s="101">
        <v>4.0950868332798027</v>
      </c>
      <c r="AO365" s="101">
        <v>3.8391439061998121</v>
      </c>
      <c r="AP365" s="101">
        <v>3.583200979119828</v>
      </c>
      <c r="AQ365" s="101">
        <v>3.583200979119828</v>
      </c>
      <c r="AR365" s="101">
        <v>3.583200979119828</v>
      </c>
      <c r="AS365" s="101">
        <v>3.3272580520398303</v>
      </c>
      <c r="AT365" s="101">
        <v>3.0713151249598525</v>
      </c>
      <c r="AU365" s="101">
        <v>2.8153721978798552</v>
      </c>
      <c r="AV365" s="101">
        <v>2.5594292707998725</v>
      </c>
      <c r="AW365" s="101">
        <v>1.791600489559918</v>
      </c>
      <c r="AX365" s="101">
        <v>1.0237717083199571</v>
      </c>
      <c r="AY365" s="26"/>
    </row>
    <row r="366" spans="1:51" ht="15.75" thickBot="1">
      <c r="A366" s="94"/>
      <c r="B366" s="22" t="s">
        <v>332</v>
      </c>
      <c r="C366" s="102">
        <v>2.2337680372429638</v>
      </c>
      <c r="D366" s="102">
        <v>3.0976475228827276</v>
      </c>
      <c r="E366" s="102">
        <v>5.8080886588183036</v>
      </c>
      <c r="F366" s="102">
        <v>8.5185297947539134</v>
      </c>
      <c r="G366" s="102">
        <v>8.5185297947539134</v>
      </c>
      <c r="H366" s="102">
        <v>8.5185297947539134</v>
      </c>
      <c r="I366" s="102">
        <v>8.5185297947539134</v>
      </c>
      <c r="J366" s="102">
        <v>8.5185297947539134</v>
      </c>
      <c r="K366" s="102">
        <v>8.5185297947539134</v>
      </c>
      <c r="L366" s="102">
        <v>8.5185297947539134</v>
      </c>
      <c r="M366" s="102">
        <v>8.5185297947539134</v>
      </c>
      <c r="N366" s="102">
        <v>8.5185297947539134</v>
      </c>
      <c r="O366" s="102">
        <v>6.5825002959461898</v>
      </c>
      <c r="P366" s="102">
        <v>4.6464707971384991</v>
      </c>
      <c r="Q366" s="102">
        <v>4.6464707971384991</v>
      </c>
      <c r="R366" s="102">
        <v>4.6464707971384991</v>
      </c>
      <c r="S366" s="102">
        <v>4.6464707971384991</v>
      </c>
      <c r="T366" s="102">
        <v>4.6464707971384991</v>
      </c>
      <c r="U366" s="102">
        <v>4.2592648973769567</v>
      </c>
      <c r="V366" s="102">
        <v>3.8720589976154227</v>
      </c>
      <c r="W366" s="102">
        <v>3.4848530978538745</v>
      </c>
      <c r="X366" s="102">
        <v>3.097647198092337</v>
      </c>
      <c r="Y366" s="102">
        <v>2.5762400127485603</v>
      </c>
      <c r="Z366" s="102">
        <v>2.0548328274047916</v>
      </c>
      <c r="AA366" s="102">
        <v>1.9692147929296104</v>
      </c>
      <c r="AB366" s="102">
        <v>1.8835967584543918</v>
      </c>
      <c r="AC366" s="102">
        <v>1.8664731515593656</v>
      </c>
      <c r="AD366" s="102">
        <v>1.8493495446643198</v>
      </c>
      <c r="AE366" s="102">
        <v>2.0548328274047916</v>
      </c>
      <c r="AF366" s="102">
        <v>2.2603161101452827</v>
      </c>
      <c r="AG366" s="102">
        <v>2.2431925032502407</v>
      </c>
      <c r="AH366" s="102">
        <v>2.226068896355196</v>
      </c>
      <c r="AI366" s="102">
        <v>2.1918216825651169</v>
      </c>
      <c r="AJ366" s="102">
        <v>2.1575744687750427</v>
      </c>
      <c r="AK366" s="102">
        <v>2.1062036480899167</v>
      </c>
      <c r="AL366" s="102">
        <v>2.0548328274047916</v>
      </c>
      <c r="AM366" s="102">
        <v>1.9692147929296104</v>
      </c>
      <c r="AN366" s="102">
        <v>1.8835967584543918</v>
      </c>
      <c r="AO366" s="102">
        <v>1.7979787239792016</v>
      </c>
      <c r="AP366" s="102">
        <v>1.7123606895039956</v>
      </c>
      <c r="AQ366" s="102">
        <v>1.5411246205535947</v>
      </c>
      <c r="AR366" s="102">
        <v>1.3698885516031949</v>
      </c>
      <c r="AS366" s="102">
        <v>1.2671469102329636</v>
      </c>
      <c r="AT366" s="102">
        <v>1.164405268862728</v>
      </c>
      <c r="AU366" s="102">
        <v>1.1815288757577582</v>
      </c>
      <c r="AV366" s="102">
        <v>1.1986524826528029</v>
      </c>
      <c r="AW366" s="102">
        <v>1.2842705171280009</v>
      </c>
      <c r="AX366" s="102">
        <v>1.3698885516031949</v>
      </c>
      <c r="AY366" s="26"/>
    </row>
    <row r="367" spans="1:51" ht="15.75" thickBot="1">
      <c r="A367" s="94"/>
      <c r="B367" s="22" t="s">
        <v>333</v>
      </c>
      <c r="C367" s="101">
        <v>13.523258778646962</v>
      </c>
      <c r="D367" s="101">
        <v>16.22791053437637</v>
      </c>
      <c r="E367" s="101">
        <v>18.932562290105761</v>
      </c>
      <c r="F367" s="101">
        <v>21.637214045835162</v>
      </c>
      <c r="G367" s="101">
        <v>22.989539923699802</v>
      </c>
      <c r="H367" s="101">
        <v>24.341865801564509</v>
      </c>
      <c r="I367" s="101">
        <v>24.071400625991508</v>
      </c>
      <c r="J367" s="101">
        <v>23.800935450418653</v>
      </c>
      <c r="K367" s="101">
        <v>23.692749380189479</v>
      </c>
      <c r="L367" s="101">
        <v>23.584563309960323</v>
      </c>
      <c r="M367" s="101">
        <v>23.476377239731189</v>
      </c>
      <c r="N367" s="101">
        <v>23.368191169501994</v>
      </c>
      <c r="O367" s="101">
        <v>23.26000509927276</v>
      </c>
      <c r="P367" s="101">
        <v>23.151819029043669</v>
      </c>
      <c r="Q367" s="101">
        <v>23.043632958814506</v>
      </c>
      <c r="R367" s="101">
        <v>22.935446888585268</v>
      </c>
      <c r="S367" s="101">
        <v>22.827260818356077</v>
      </c>
      <c r="T367" s="101">
        <v>22.719074748126864</v>
      </c>
      <c r="U367" s="101">
        <v>22.178144396980969</v>
      </c>
      <c r="V367" s="101">
        <v>21.637214045835162</v>
      </c>
      <c r="W367" s="101">
        <v>20.284888167970465</v>
      </c>
      <c r="X367" s="101">
        <v>18.932562290105761</v>
      </c>
      <c r="Y367" s="101">
        <v>17.580236412241096</v>
      </c>
      <c r="Z367" s="101">
        <v>16.22791053437637</v>
      </c>
      <c r="AA367" s="101">
        <v>15.551747595443961</v>
      </c>
      <c r="AB367" s="101">
        <v>14.875584656511588</v>
      </c>
      <c r="AC367" s="101">
        <v>14.740352068725139</v>
      </c>
      <c r="AD367" s="101">
        <v>14.605119480938736</v>
      </c>
      <c r="AE367" s="101">
        <v>16.22791053437637</v>
      </c>
      <c r="AF367" s="101">
        <v>17.850701587813973</v>
      </c>
      <c r="AG367" s="101">
        <v>17.715469000027571</v>
      </c>
      <c r="AH367" s="101">
        <v>17.580236412241096</v>
      </c>
      <c r="AI367" s="101">
        <v>17.309771236668094</v>
      </c>
      <c r="AJ367" s="101">
        <v>17.039306061095221</v>
      </c>
      <c r="AK367" s="101">
        <v>16.633608297735755</v>
      </c>
      <c r="AL367" s="101">
        <v>16.22791053437637</v>
      </c>
      <c r="AM367" s="101">
        <v>15.551747595443961</v>
      </c>
      <c r="AN367" s="101">
        <v>14.875584656511588</v>
      </c>
      <c r="AO367" s="101">
        <v>14.1994217175793</v>
      </c>
      <c r="AP367" s="101">
        <v>13.523258778646962</v>
      </c>
      <c r="AQ367" s="101">
        <v>12.170932900782327</v>
      </c>
      <c r="AR367" s="101">
        <v>10.818607022917671</v>
      </c>
      <c r="AS367" s="101">
        <v>10.007211496198776</v>
      </c>
      <c r="AT367" s="101">
        <v>9.1958159694799608</v>
      </c>
      <c r="AU367" s="101">
        <v>9.3310485572664206</v>
      </c>
      <c r="AV367" s="101">
        <v>9.4662811450528483</v>
      </c>
      <c r="AW367" s="101">
        <v>10.142444083985207</v>
      </c>
      <c r="AX367" s="101">
        <v>10.818607022917671</v>
      </c>
      <c r="AY367" s="26"/>
    </row>
    <row r="368" spans="1:51" ht="15.75" thickBot="1">
      <c r="A368" s="94"/>
      <c r="B368" s="22" t="s">
        <v>334</v>
      </c>
      <c r="C368" s="102">
        <v>9.6932617750305923</v>
      </c>
      <c r="D368" s="102">
        <v>16.42028770981732</v>
      </c>
      <c r="E368" s="102">
        <v>19.028750877826262</v>
      </c>
      <c r="F368" s="102">
        <v>21.637214045835162</v>
      </c>
      <c r="G368" s="102">
        <v>22.989539923699802</v>
      </c>
      <c r="H368" s="102">
        <v>24.341865801564509</v>
      </c>
      <c r="I368" s="102">
        <v>24.071400625991508</v>
      </c>
      <c r="J368" s="102">
        <v>23.800935450418653</v>
      </c>
      <c r="K368" s="102">
        <v>23.692749380189479</v>
      </c>
      <c r="L368" s="102">
        <v>23.584563309960323</v>
      </c>
      <c r="M368" s="102">
        <v>23.476377239731189</v>
      </c>
      <c r="N368" s="102">
        <v>23.368191169501994</v>
      </c>
      <c r="O368" s="102">
        <v>13.840835506291587</v>
      </c>
      <c r="P368" s="102">
        <v>4.313479843081276</v>
      </c>
      <c r="Q368" s="102">
        <v>4.133151857763611</v>
      </c>
      <c r="R368" s="102">
        <v>3.952823872445939</v>
      </c>
      <c r="S368" s="102">
        <v>4.4469268565016824</v>
      </c>
      <c r="T368" s="102">
        <v>4.9410298405574151</v>
      </c>
      <c r="U368" s="102">
        <v>9.0268879623266738</v>
      </c>
      <c r="V368" s="102">
        <v>13.112746084095885</v>
      </c>
      <c r="W368" s="102">
        <v>24.040034487509089</v>
      </c>
      <c r="X368" s="102">
        <v>34.967322890922333</v>
      </c>
      <c r="Y368" s="102">
        <v>41.523695932970433</v>
      </c>
      <c r="Z368" s="102">
        <v>48.080068975018179</v>
      </c>
      <c r="AA368" s="102">
        <v>51.358255496042233</v>
      </c>
      <c r="AB368" s="102">
        <v>54.636442017066088</v>
      </c>
      <c r="AC368" s="102">
        <v>51.358255496042233</v>
      </c>
      <c r="AD368" s="102">
        <v>48.080068975018179</v>
      </c>
      <c r="AE368" s="102">
        <v>41.523695932970433</v>
      </c>
      <c r="AF368" s="102">
        <v>34.967322890922333</v>
      </c>
      <c r="AG368" s="102">
        <v>24.040034487509089</v>
      </c>
      <c r="AH368" s="102">
        <v>13.112746084095885</v>
      </c>
      <c r="AI368" s="102">
        <v>8.639114211738482</v>
      </c>
      <c r="AJ368" s="102">
        <v>4.1654823393811373</v>
      </c>
      <c r="AK368" s="102">
        <v>4.1654823393811373</v>
      </c>
      <c r="AL368" s="102">
        <v>4.1654823393811373</v>
      </c>
      <c r="AM368" s="102">
        <v>4.1654823393811373</v>
      </c>
      <c r="AN368" s="102">
        <v>4.1654823393811373</v>
      </c>
      <c r="AO368" s="102">
        <v>4.1654823393811373</v>
      </c>
      <c r="AP368" s="102">
        <v>4.1654823393811373</v>
      </c>
      <c r="AQ368" s="102">
        <v>4.1654823393811373</v>
      </c>
      <c r="AR368" s="102">
        <v>4.1654823393811373</v>
      </c>
      <c r="AS368" s="102">
        <v>4.1654823393811373</v>
      </c>
      <c r="AT368" s="102">
        <v>4.1654823393811373</v>
      </c>
      <c r="AU368" s="102">
        <v>4.1654823393811373</v>
      </c>
      <c r="AV368" s="102">
        <v>4.1654823393811373</v>
      </c>
      <c r="AW368" s="102">
        <v>3.5658590898124856</v>
      </c>
      <c r="AX368" s="102">
        <v>2.9662358402438262</v>
      </c>
      <c r="AY368" s="26"/>
    </row>
    <row r="369" spans="1:51" ht="15.75" thickBot="1">
      <c r="A369" s="94"/>
      <c r="B369" s="22" t="s">
        <v>335</v>
      </c>
      <c r="C369" s="101">
        <v>3.6383271480293682</v>
      </c>
      <c r="D369" s="101">
        <v>2.4255514320195721</v>
      </c>
      <c r="E369" s="101">
        <v>2.4255514320195721</v>
      </c>
      <c r="F369" s="101">
        <v>2.4255514320195721</v>
      </c>
      <c r="G369" s="101">
        <v>1.3340532876107607</v>
      </c>
      <c r="H369" s="101">
        <v>0.24255514320195801</v>
      </c>
      <c r="I369" s="101">
        <v>0.24255514320195801</v>
      </c>
      <c r="J369" s="101">
        <v>0.24255514320195801</v>
      </c>
      <c r="K369" s="101">
        <v>0.24255514320195801</v>
      </c>
      <c r="L369" s="101">
        <v>0.24255514320195801</v>
      </c>
      <c r="M369" s="101">
        <v>0.24255514320195801</v>
      </c>
      <c r="N369" s="101">
        <v>0.24255514320195801</v>
      </c>
      <c r="O369" s="101">
        <v>2.5468290036205534</v>
      </c>
      <c r="P369" s="101">
        <v>4.8511028640391443</v>
      </c>
      <c r="Q369" s="101">
        <v>7.2766542960587381</v>
      </c>
      <c r="R369" s="101">
        <v>9.7022057280782832</v>
      </c>
      <c r="S369" s="101">
        <v>14.553308592117522</v>
      </c>
      <c r="T369" s="101">
        <v>19.404411456156613</v>
      </c>
      <c r="U369" s="101">
        <v>24.255514320195697</v>
      </c>
      <c r="V369" s="101">
        <v>29.106617184234953</v>
      </c>
      <c r="W369" s="101">
        <v>33.957720048274091</v>
      </c>
      <c r="X369" s="101">
        <v>38.808822912313126</v>
      </c>
      <c r="Y369" s="101">
        <v>36.383271480293608</v>
      </c>
      <c r="Z369" s="101">
        <v>33.957720048274091</v>
      </c>
      <c r="AA369" s="101">
        <v>33.957720048274091</v>
      </c>
      <c r="AB369" s="101">
        <v>33.957720048274091</v>
      </c>
      <c r="AC369" s="101">
        <v>32.744944332264424</v>
      </c>
      <c r="AD369" s="101">
        <v>31.532168616254541</v>
      </c>
      <c r="AE369" s="101">
        <v>32.744944332264424</v>
      </c>
      <c r="AF369" s="101">
        <v>33.957720048274091</v>
      </c>
      <c r="AG369" s="101">
        <v>33.957720048274091</v>
      </c>
      <c r="AH369" s="101">
        <v>33.957720048274091</v>
      </c>
      <c r="AI369" s="101">
        <v>33.957720048274091</v>
      </c>
      <c r="AJ369" s="101">
        <v>33.957720048274091</v>
      </c>
      <c r="AK369" s="101">
        <v>32.744944332264424</v>
      </c>
      <c r="AL369" s="101">
        <v>31.532168616254541</v>
      </c>
      <c r="AM369" s="101">
        <v>25.468290036205527</v>
      </c>
      <c r="AN369" s="101">
        <v>19.404411456156613</v>
      </c>
      <c r="AO369" s="101">
        <v>18.191635740146847</v>
      </c>
      <c r="AP369" s="101">
        <v>16.978860024137088</v>
      </c>
      <c r="AQ369" s="101">
        <v>16.978860024137088</v>
      </c>
      <c r="AR369" s="101">
        <v>16.978860024137088</v>
      </c>
      <c r="AS369" s="101">
        <v>15.766084308127311</v>
      </c>
      <c r="AT369" s="101">
        <v>14.553308592117522</v>
      </c>
      <c r="AU369" s="101">
        <v>13.340532876107599</v>
      </c>
      <c r="AV369" s="101">
        <v>12.127757160097811</v>
      </c>
      <c r="AW369" s="101">
        <v>8.4894300120685262</v>
      </c>
      <c r="AX369" s="101">
        <v>4.8511028640391443</v>
      </c>
      <c r="AY369" s="26"/>
    </row>
    <row r="370" spans="1:51" ht="15.75" thickBot="1">
      <c r="A370" s="94"/>
      <c r="B370" s="22" t="s">
        <v>336</v>
      </c>
      <c r="C370" s="102">
        <v>10.584623930320531</v>
      </c>
      <c r="D370" s="102">
        <v>14.678083646890492</v>
      </c>
      <c r="E370" s="102">
        <v>27.52140472178526</v>
      </c>
      <c r="F370" s="102">
        <v>40.364725796680091</v>
      </c>
      <c r="G370" s="102">
        <v>40.364725796680091</v>
      </c>
      <c r="H370" s="102">
        <v>40.364725796680091</v>
      </c>
      <c r="I370" s="102">
        <v>40.364725796680091</v>
      </c>
      <c r="J370" s="102">
        <v>40.364725796680091</v>
      </c>
      <c r="K370" s="102">
        <v>40.364725796680091</v>
      </c>
      <c r="L370" s="102">
        <v>40.364725796680091</v>
      </c>
      <c r="M370" s="102">
        <v>40.364725796680091</v>
      </c>
      <c r="N370" s="102">
        <v>40.364725796680091</v>
      </c>
      <c r="O370" s="102">
        <v>31.190924479252736</v>
      </c>
      <c r="P370" s="102">
        <v>22.017123161825449</v>
      </c>
      <c r="Q370" s="102">
        <v>22.017123161825449</v>
      </c>
      <c r="R370" s="102">
        <v>22.017123161825449</v>
      </c>
      <c r="S370" s="102">
        <v>22.017123161825449</v>
      </c>
      <c r="T370" s="102">
        <v>22.017123161825449</v>
      </c>
      <c r="U370" s="102">
        <v>20.182362898340045</v>
      </c>
      <c r="V370" s="102">
        <v>18.347602634854631</v>
      </c>
      <c r="W370" s="102">
        <v>16.512842371369171</v>
      </c>
      <c r="X370" s="102">
        <v>14.678082107883631</v>
      </c>
      <c r="Y370" s="102">
        <v>12.207414214254667</v>
      </c>
      <c r="Z370" s="102">
        <v>9.7367463206258158</v>
      </c>
      <c r="AA370" s="102">
        <v>9.3310485572664206</v>
      </c>
      <c r="AB370" s="102">
        <v>8.9253507939069845</v>
      </c>
      <c r="AC370" s="102">
        <v>8.8442112412351452</v>
      </c>
      <c r="AD370" s="102">
        <v>8.7630716885632296</v>
      </c>
      <c r="AE370" s="102">
        <v>9.7367463206258158</v>
      </c>
      <c r="AF370" s="102">
        <v>10.710420952688425</v>
      </c>
      <c r="AG370" s="102">
        <v>10.62928140001652</v>
      </c>
      <c r="AH370" s="102">
        <v>10.548141847344644</v>
      </c>
      <c r="AI370" s="102">
        <v>10.385862742000866</v>
      </c>
      <c r="AJ370" s="102">
        <v>10.22358363665713</v>
      </c>
      <c r="AK370" s="102">
        <v>9.9801649786414615</v>
      </c>
      <c r="AL370" s="102">
        <v>9.7367463206258158</v>
      </c>
      <c r="AM370" s="102">
        <v>9.3310485572664206</v>
      </c>
      <c r="AN370" s="102">
        <v>8.9253507939069845</v>
      </c>
      <c r="AO370" s="102">
        <v>8.5196530305476106</v>
      </c>
      <c r="AP370" s="102">
        <v>8.1139552671881852</v>
      </c>
      <c r="AQ370" s="102">
        <v>7.3025597404693707</v>
      </c>
      <c r="AR370" s="102">
        <v>6.4911642137505403</v>
      </c>
      <c r="AS370" s="102">
        <v>6.0043268977192561</v>
      </c>
      <c r="AT370" s="102">
        <v>5.5174895816879745</v>
      </c>
      <c r="AU370" s="102">
        <v>5.5986291343598422</v>
      </c>
      <c r="AV370" s="102">
        <v>5.6797686870317365</v>
      </c>
      <c r="AW370" s="102">
        <v>6.0854664503911353</v>
      </c>
      <c r="AX370" s="102">
        <v>6.4911642137505403</v>
      </c>
      <c r="AY370" s="26"/>
    </row>
    <row r="371" spans="1:51" ht="15.75" thickBot="1">
      <c r="A371" s="94"/>
      <c r="B371" s="22" t="s">
        <v>337</v>
      </c>
      <c r="C371" s="101">
        <v>0.1290951190225805</v>
      </c>
      <c r="D371" s="101">
        <v>0.10327609521806433</v>
      </c>
      <c r="E371" s="101">
        <v>0.10327609521806433</v>
      </c>
      <c r="F371" s="101">
        <v>0.10327609521806433</v>
      </c>
      <c r="G371" s="101">
        <v>9.036658331580652E-2</v>
      </c>
      <c r="H371" s="101">
        <v>7.7457071413548295E-2</v>
      </c>
      <c r="I371" s="101">
        <v>6.4547559511290264E-2</v>
      </c>
      <c r="J371" s="101">
        <v>5.1638047609032164E-2</v>
      </c>
      <c r="K371" s="101">
        <v>7.7457071413548295E-2</v>
      </c>
      <c r="L371" s="101">
        <v>0.10327609521806433</v>
      </c>
      <c r="M371" s="101">
        <v>0.1290951190225805</v>
      </c>
      <c r="N371" s="101">
        <v>0.15491414282709656</v>
      </c>
      <c r="O371" s="101">
        <v>0.1807331666316124</v>
      </c>
      <c r="P371" s="101">
        <v>0.20655219043612935</v>
      </c>
      <c r="Q371" s="101">
        <v>0.29691877375193509</v>
      </c>
      <c r="R371" s="101">
        <v>0.38728535706773998</v>
      </c>
      <c r="S371" s="101">
        <v>0.58092803560161488</v>
      </c>
      <c r="T371" s="101">
        <v>0.77457071413547995</v>
      </c>
      <c r="U371" s="101">
        <v>0.90366583315806237</v>
      </c>
      <c r="V371" s="101">
        <v>1.0327609521806442</v>
      </c>
      <c r="W371" s="101">
        <v>1.0843989997896766</v>
      </c>
      <c r="X371" s="101">
        <v>1.1360370473987036</v>
      </c>
      <c r="Y371" s="101">
        <v>1.187675095007739</v>
      </c>
      <c r="Z371" s="101">
        <v>1.2393131426167725</v>
      </c>
      <c r="AA371" s="101">
        <v>1.2134941188122568</v>
      </c>
      <c r="AB371" s="101">
        <v>1.187675095007739</v>
      </c>
      <c r="AC371" s="101">
        <v>1.187675095007739</v>
      </c>
      <c r="AD371" s="101">
        <v>1.187675095007739</v>
      </c>
      <c r="AE371" s="101">
        <v>1.2651321664212904</v>
      </c>
      <c r="AF371" s="101">
        <v>1.342589237834835</v>
      </c>
      <c r="AG371" s="101">
        <v>1.4458653330529001</v>
      </c>
      <c r="AH371" s="101">
        <v>1.5491414282709586</v>
      </c>
      <c r="AI371" s="101">
        <v>1.471684356857422</v>
      </c>
      <c r="AJ371" s="101">
        <v>1.3942272854438684</v>
      </c>
      <c r="AK371" s="101">
        <v>1.3167702140303155</v>
      </c>
      <c r="AL371" s="101">
        <v>1.2393131426167725</v>
      </c>
      <c r="AM371" s="101">
        <v>1.0327609521806442</v>
      </c>
      <c r="AN371" s="101">
        <v>0.82620876174451463</v>
      </c>
      <c r="AO371" s="101">
        <v>0.72293266652645005</v>
      </c>
      <c r="AP371" s="101">
        <v>0.61965657130838625</v>
      </c>
      <c r="AQ371" s="101">
        <v>0.51638047609032212</v>
      </c>
      <c r="AR371" s="101">
        <v>0.41310438087225732</v>
      </c>
      <c r="AS371" s="101">
        <v>0.33564730945870863</v>
      </c>
      <c r="AT371" s="101">
        <v>0.25819023804516106</v>
      </c>
      <c r="AU371" s="101">
        <v>0.23237121424064527</v>
      </c>
      <c r="AV371" s="101">
        <v>0.20655219043612935</v>
      </c>
      <c r="AW371" s="101">
        <v>0.1807331666316124</v>
      </c>
      <c r="AX371" s="101">
        <v>0.15491414282709656</v>
      </c>
      <c r="AY371" s="26"/>
    </row>
    <row r="372" spans="1:51" ht="15.75" thickBot="1">
      <c r="A372" s="94"/>
      <c r="B372" s="22" t="s">
        <v>338</v>
      </c>
      <c r="C372" s="102">
        <v>0.12276131215050501</v>
      </c>
      <c r="D372" s="102">
        <v>0.10327609521806427</v>
      </c>
      <c r="E372" s="102">
        <v>0.10327609521806427</v>
      </c>
      <c r="F372" s="102">
        <v>0.10327609521806427</v>
      </c>
      <c r="G372" s="102">
        <v>9.036658331580652E-2</v>
      </c>
      <c r="H372" s="102">
        <v>7.7457071413548295E-2</v>
      </c>
      <c r="I372" s="102">
        <v>6.4547559511290264E-2</v>
      </c>
      <c r="J372" s="102">
        <v>5.1638047609032164E-2</v>
      </c>
      <c r="K372" s="102">
        <v>7.7457071413548295E-2</v>
      </c>
      <c r="L372" s="102">
        <v>0.10327609521806427</v>
      </c>
      <c r="M372" s="102">
        <v>0.1290951190225805</v>
      </c>
      <c r="N372" s="102">
        <v>0.15491414282709656</v>
      </c>
      <c r="O372" s="102">
        <v>0.1807331666316124</v>
      </c>
      <c r="P372" s="102">
        <v>0.20655219043612777</v>
      </c>
      <c r="Q372" s="102">
        <v>0.29691877375193509</v>
      </c>
      <c r="R372" s="102">
        <v>0.38728535706773998</v>
      </c>
      <c r="S372" s="102">
        <v>0.58092803560161488</v>
      </c>
      <c r="T372" s="102">
        <v>0.77457071413547995</v>
      </c>
      <c r="U372" s="102">
        <v>0.90366583315806237</v>
      </c>
      <c r="V372" s="102">
        <v>1.0327609521806442</v>
      </c>
      <c r="W372" s="102">
        <v>1.3548135239742423</v>
      </c>
      <c r="X372" s="102">
        <v>1.6768660957678345</v>
      </c>
      <c r="Y372" s="102">
        <v>1.9912784887243262</v>
      </c>
      <c r="Z372" s="102">
        <v>2.3056908816807868</v>
      </c>
      <c r="AA372" s="102">
        <v>2.4628970781590174</v>
      </c>
      <c r="AB372" s="102">
        <v>2.6201032746372666</v>
      </c>
      <c r="AC372" s="102">
        <v>2.4628970781590174</v>
      </c>
      <c r="AD372" s="102">
        <v>2.3056908816807868</v>
      </c>
      <c r="AE372" s="102">
        <v>1.9912784887243262</v>
      </c>
      <c r="AF372" s="102">
        <v>1.6768660957678345</v>
      </c>
      <c r="AG372" s="102">
        <v>1.152845440840393</v>
      </c>
      <c r="AH372" s="102">
        <v>0.62882478591294277</v>
      </c>
      <c r="AI372" s="102">
        <v>0.41429072978564463</v>
      </c>
      <c r="AJ372" s="102">
        <v>0.19975667365834546</v>
      </c>
      <c r="AK372" s="102">
        <v>0.19975667365834546</v>
      </c>
      <c r="AL372" s="102">
        <v>0.19975667365834546</v>
      </c>
      <c r="AM372" s="102">
        <v>0.19975667365834546</v>
      </c>
      <c r="AN372" s="102">
        <v>0.19975667365834546</v>
      </c>
      <c r="AO372" s="102">
        <v>0.19975667365834546</v>
      </c>
      <c r="AP372" s="102">
        <v>0.19975667365834546</v>
      </c>
      <c r="AQ372" s="102">
        <v>0.19975667365834546</v>
      </c>
      <c r="AR372" s="102">
        <v>0.19975667365834546</v>
      </c>
      <c r="AS372" s="102">
        <v>0.19975667365834546</v>
      </c>
      <c r="AT372" s="102">
        <v>0.19975667365834546</v>
      </c>
      <c r="AU372" s="102">
        <v>0.19975667365834546</v>
      </c>
      <c r="AV372" s="102">
        <v>0.19975667365834546</v>
      </c>
      <c r="AW372" s="102">
        <v>0.17100160137064532</v>
      </c>
      <c r="AX372" s="102">
        <v>0.14224652908294511</v>
      </c>
      <c r="AY372" s="26"/>
    </row>
    <row r="373" spans="1:51" ht="15.75" thickBot="1">
      <c r="A373" s="94"/>
      <c r="B373" s="22" t="s">
        <v>339</v>
      </c>
      <c r="C373" s="101">
        <v>0.13468875017749246</v>
      </c>
      <c r="D373" s="101">
        <v>8.979250011832858E-2</v>
      </c>
      <c r="E373" s="101">
        <v>8.979250011832858E-2</v>
      </c>
      <c r="F373" s="101">
        <v>8.979250011832858E-2</v>
      </c>
      <c r="G373" s="101">
        <v>4.9385875065080534E-2</v>
      </c>
      <c r="H373" s="101">
        <v>8.9792500118328327E-3</v>
      </c>
      <c r="I373" s="101">
        <v>8.9792500118328327E-3</v>
      </c>
      <c r="J373" s="101">
        <v>8.9792500118328327E-3</v>
      </c>
      <c r="K373" s="101">
        <v>8.9792500118328327E-3</v>
      </c>
      <c r="L373" s="101">
        <v>8.9792500118328327E-3</v>
      </c>
      <c r="M373" s="101">
        <v>8.9792500118328327E-3</v>
      </c>
      <c r="N373" s="101">
        <v>8.9792500118328327E-3</v>
      </c>
      <c r="O373" s="101">
        <v>9.4282125124245053E-2</v>
      </c>
      <c r="P373" s="101">
        <v>0.17958500023665741</v>
      </c>
      <c r="Q373" s="101">
        <v>0.26937750035498442</v>
      </c>
      <c r="R373" s="101">
        <v>0.35917000047331388</v>
      </c>
      <c r="S373" s="101">
        <v>0.53875500070996984</v>
      </c>
      <c r="T373" s="101">
        <v>0.71834000094662775</v>
      </c>
      <c r="U373" s="101">
        <v>0.89792500118328478</v>
      </c>
      <c r="V373" s="101">
        <v>1.0775100014199395</v>
      </c>
      <c r="W373" s="101">
        <v>1.2570950016566003</v>
      </c>
      <c r="X373" s="101">
        <v>1.4366800018932524</v>
      </c>
      <c r="Y373" s="101">
        <v>1.3468875017749287</v>
      </c>
      <c r="Z373" s="101">
        <v>1.2570950016566003</v>
      </c>
      <c r="AA373" s="101">
        <v>1.2570950016566003</v>
      </c>
      <c r="AB373" s="101">
        <v>1.2570950016566003</v>
      </c>
      <c r="AC373" s="101">
        <v>1.2121987515974344</v>
      </c>
      <c r="AD373" s="101">
        <v>1.1673025015382643</v>
      </c>
      <c r="AE373" s="101">
        <v>1.2121987515974344</v>
      </c>
      <c r="AF373" s="101">
        <v>1.2570950016566003</v>
      </c>
      <c r="AG373" s="101">
        <v>1.2570950016566003</v>
      </c>
      <c r="AH373" s="101">
        <v>1.2570950016566003</v>
      </c>
      <c r="AI373" s="101">
        <v>1.2570950016566003</v>
      </c>
      <c r="AJ373" s="101">
        <v>1.2570950016566003</v>
      </c>
      <c r="AK373" s="101">
        <v>1.2121987515974344</v>
      </c>
      <c r="AL373" s="101">
        <v>1.1673025015382643</v>
      </c>
      <c r="AM373" s="101">
        <v>0.94282125124244542</v>
      </c>
      <c r="AN373" s="101">
        <v>0.71834000094662775</v>
      </c>
      <c r="AO373" s="101">
        <v>0.67344375088746433</v>
      </c>
      <c r="AP373" s="101">
        <v>0.6285475008282998</v>
      </c>
      <c r="AQ373" s="101">
        <v>0.6285475008282998</v>
      </c>
      <c r="AR373" s="101">
        <v>0.6285475008282998</v>
      </c>
      <c r="AS373" s="101">
        <v>0.58365125076913216</v>
      </c>
      <c r="AT373" s="101">
        <v>0.53875500070996984</v>
      </c>
      <c r="AU373" s="101">
        <v>0.49385875065080681</v>
      </c>
      <c r="AV373" s="101">
        <v>0.44896250059164239</v>
      </c>
      <c r="AW373" s="101">
        <v>0.31427375041415012</v>
      </c>
      <c r="AX373" s="101">
        <v>0.17958500023665741</v>
      </c>
      <c r="AY373" s="26"/>
    </row>
    <row r="374" spans="1:51" ht="15.75" thickBot="1">
      <c r="A374" s="94"/>
      <c r="B374" s="22" t="s">
        <v>340</v>
      </c>
      <c r="C374" s="102">
        <v>0.49403979117274993</v>
      </c>
      <c r="D374" s="102">
        <v>0.83316543951840294</v>
      </c>
      <c r="E374" s="102">
        <v>0.8612396968695355</v>
      </c>
      <c r="F374" s="102">
        <v>0.88931395422066883</v>
      </c>
      <c r="G374" s="102">
        <v>0.88931395422066883</v>
      </c>
      <c r="H374" s="102">
        <v>0.88931395422066883</v>
      </c>
      <c r="I374" s="102">
        <v>0.88931395422066883</v>
      </c>
      <c r="J374" s="102">
        <v>0.88931395422066883</v>
      </c>
      <c r="K374" s="102">
        <v>0.88931395422066883</v>
      </c>
      <c r="L374" s="102">
        <v>0.88931395422066883</v>
      </c>
      <c r="M374" s="102">
        <v>0.88931395422066883</v>
      </c>
      <c r="N374" s="102">
        <v>0.88931395422066883</v>
      </c>
      <c r="O374" s="102">
        <v>0.76981747225500163</v>
      </c>
      <c r="P374" s="102">
        <v>0.65032099028933721</v>
      </c>
      <c r="Q374" s="102">
        <v>0.65032099028933721</v>
      </c>
      <c r="R374" s="102">
        <v>0.65032099028933721</v>
      </c>
      <c r="S374" s="102">
        <v>0.71244585221241097</v>
      </c>
      <c r="T374" s="102">
        <v>0.77457071413547995</v>
      </c>
      <c r="U374" s="102">
        <v>0.90366583315806237</v>
      </c>
      <c r="V374" s="102">
        <v>1.0327609521806442</v>
      </c>
      <c r="W374" s="102">
        <v>1.0843989997896766</v>
      </c>
      <c r="X374" s="102">
        <v>1.1360370473987036</v>
      </c>
      <c r="Y374" s="102">
        <v>1.187675095007739</v>
      </c>
      <c r="Z374" s="102">
        <v>1.2393131426167725</v>
      </c>
      <c r="AA374" s="102">
        <v>1.2134941188122568</v>
      </c>
      <c r="AB374" s="102">
        <v>1.187675095007739</v>
      </c>
      <c r="AC374" s="102">
        <v>0.98577032885642457</v>
      </c>
      <c r="AD374" s="102">
        <v>0.78386556270510688</v>
      </c>
      <c r="AE374" s="102">
        <v>0.65060841704523864</v>
      </c>
      <c r="AF374" s="102">
        <v>0.51735127138537207</v>
      </c>
      <c r="AG374" s="102">
        <v>0.42940155524985829</v>
      </c>
      <c r="AH374" s="102">
        <v>0.34145183911434657</v>
      </c>
      <c r="AI374" s="102">
        <v>0.32437924715862781</v>
      </c>
      <c r="AJ374" s="102">
        <v>0.30730665520291095</v>
      </c>
      <c r="AK374" s="102">
        <v>0.30730665520291095</v>
      </c>
      <c r="AL374" s="102">
        <v>0.30730665520291095</v>
      </c>
      <c r="AM374" s="102">
        <v>0.30730665520291095</v>
      </c>
      <c r="AN374" s="102">
        <v>0.30730665520291095</v>
      </c>
      <c r="AO374" s="102">
        <v>0.30730665520291095</v>
      </c>
      <c r="AP374" s="102">
        <v>0.30730665520291095</v>
      </c>
      <c r="AQ374" s="102">
        <v>0.30730665520291095</v>
      </c>
      <c r="AR374" s="102">
        <v>0.30730665520291095</v>
      </c>
      <c r="AS374" s="102">
        <v>0.28274844662403537</v>
      </c>
      <c r="AT374" s="102">
        <v>0.25819023804516106</v>
      </c>
      <c r="AU374" s="102">
        <v>0.23237121424064527</v>
      </c>
      <c r="AV374" s="102">
        <v>0.20655219043612777</v>
      </c>
      <c r="AW374" s="102">
        <v>0.1807331666316124</v>
      </c>
      <c r="AX374" s="102">
        <v>0.15491414282709656</v>
      </c>
      <c r="AY374" s="26"/>
    </row>
    <row r="375" spans="1:51" ht="15.75" thickBot="1">
      <c r="A375" s="94"/>
      <c r="B375" s="22" t="s">
        <v>341</v>
      </c>
      <c r="C375" s="101">
        <v>8.817747735671691E-2</v>
      </c>
      <c r="D375" s="101">
        <v>7.0541981885373417E-2</v>
      </c>
      <c r="E375" s="101">
        <v>7.0541981885373417E-2</v>
      </c>
      <c r="F375" s="101">
        <v>7.0541981885373417E-2</v>
      </c>
      <c r="G375" s="101">
        <v>6.1724234149701601E-2</v>
      </c>
      <c r="H375" s="101">
        <v>5.2906486414030077E-2</v>
      </c>
      <c r="I375" s="101">
        <v>4.4088738678358504E-2</v>
      </c>
      <c r="J375" s="101">
        <v>3.5270990942686709E-2</v>
      </c>
      <c r="K375" s="101">
        <v>5.2906486414030077E-2</v>
      </c>
      <c r="L375" s="101">
        <v>7.0541981885373417E-2</v>
      </c>
      <c r="M375" s="101">
        <v>8.817747735671691E-2</v>
      </c>
      <c r="N375" s="101">
        <v>0.10581297282806046</v>
      </c>
      <c r="O375" s="101">
        <v>0.12344846829940354</v>
      </c>
      <c r="P375" s="101">
        <v>0.14108396377074686</v>
      </c>
      <c r="Q375" s="101">
        <v>0.20280819792044832</v>
      </c>
      <c r="R375" s="101">
        <v>0.26453243207015126</v>
      </c>
      <c r="S375" s="101">
        <v>0.39679864810522458</v>
      </c>
      <c r="T375" s="101">
        <v>0.5290648641403024</v>
      </c>
      <c r="U375" s="101">
        <v>0.61724234149701795</v>
      </c>
      <c r="V375" s="101">
        <v>0.70541981885373528</v>
      </c>
      <c r="W375" s="101">
        <v>0.74069080979642099</v>
      </c>
      <c r="X375" s="101">
        <v>0.77596180073910415</v>
      </c>
      <c r="Y375" s="101">
        <v>0.81123279168179219</v>
      </c>
      <c r="Z375" s="101">
        <v>0.84650378262448123</v>
      </c>
      <c r="AA375" s="101">
        <v>0.8288682871531412</v>
      </c>
      <c r="AB375" s="101">
        <v>0.81123279168179219</v>
      </c>
      <c r="AC375" s="101">
        <v>0.81123279168179219</v>
      </c>
      <c r="AD375" s="101">
        <v>0.81123279168179219</v>
      </c>
      <c r="AE375" s="101">
        <v>0.86413927809582425</v>
      </c>
      <c r="AF375" s="101">
        <v>0.91704576450985431</v>
      </c>
      <c r="AG375" s="101">
        <v>0.98758774639522573</v>
      </c>
      <c r="AH375" s="101">
        <v>1.0581297282806064</v>
      </c>
      <c r="AI375" s="101">
        <v>1.0052232418665645</v>
      </c>
      <c r="AJ375" s="101">
        <v>0.95231675545254357</v>
      </c>
      <c r="AK375" s="101">
        <v>0.89941026903850974</v>
      </c>
      <c r="AL375" s="101">
        <v>0.84650378262448123</v>
      </c>
      <c r="AM375" s="101">
        <v>0.70541981885373528</v>
      </c>
      <c r="AN375" s="101">
        <v>0.56433585508298734</v>
      </c>
      <c r="AO375" s="101">
        <v>0.49379387319761286</v>
      </c>
      <c r="AP375" s="101">
        <v>0.42325189131224056</v>
      </c>
      <c r="AQ375" s="101">
        <v>0.35270990942686764</v>
      </c>
      <c r="AR375" s="101">
        <v>0.28216792754149372</v>
      </c>
      <c r="AS375" s="101">
        <v>0.22926144112746252</v>
      </c>
      <c r="AT375" s="101">
        <v>0.17635495471343382</v>
      </c>
      <c r="AU375" s="101">
        <v>0.15871945924209022</v>
      </c>
      <c r="AV375" s="101">
        <v>0.14108396377074686</v>
      </c>
      <c r="AW375" s="101">
        <v>0.12344846829940354</v>
      </c>
      <c r="AX375" s="101">
        <v>0.10581297282806046</v>
      </c>
      <c r="AY375" s="26"/>
    </row>
    <row r="376" spans="1:51" ht="15.75" thickBot="1">
      <c r="A376" s="94"/>
      <c r="B376" s="22" t="s">
        <v>342</v>
      </c>
      <c r="C376" s="102">
        <v>8.3851216873184989E-2</v>
      </c>
      <c r="D376" s="102">
        <v>7.0541981885373417E-2</v>
      </c>
      <c r="E376" s="102">
        <v>7.0541981885373417E-2</v>
      </c>
      <c r="F376" s="102">
        <v>7.0541981885373417E-2</v>
      </c>
      <c r="G376" s="102">
        <v>6.1724234149701601E-2</v>
      </c>
      <c r="H376" s="102">
        <v>5.2906486414030077E-2</v>
      </c>
      <c r="I376" s="102">
        <v>4.4088738678358504E-2</v>
      </c>
      <c r="J376" s="102">
        <v>3.5270990942686709E-2</v>
      </c>
      <c r="K376" s="102">
        <v>5.2906486414030077E-2</v>
      </c>
      <c r="L376" s="102">
        <v>7.0541981885373417E-2</v>
      </c>
      <c r="M376" s="102">
        <v>8.817747735671691E-2</v>
      </c>
      <c r="N376" s="102">
        <v>0.10581297282806046</v>
      </c>
      <c r="O376" s="102">
        <v>0.12344846829940354</v>
      </c>
      <c r="P376" s="102">
        <v>0.14108396377074686</v>
      </c>
      <c r="Q376" s="102">
        <v>0.20280819792044832</v>
      </c>
      <c r="R376" s="102">
        <v>0.26453243207015126</v>
      </c>
      <c r="S376" s="102">
        <v>0.39679864810522458</v>
      </c>
      <c r="T376" s="102">
        <v>0.5290648641403024</v>
      </c>
      <c r="U376" s="102">
        <v>0.61724234149701795</v>
      </c>
      <c r="V376" s="102">
        <v>0.70541981885373528</v>
      </c>
      <c r="W376" s="102">
        <v>0.9253954737972413</v>
      </c>
      <c r="X376" s="102">
        <v>1.1453711287407575</v>
      </c>
      <c r="Y376" s="102">
        <v>1.3601282153796495</v>
      </c>
      <c r="Z376" s="102">
        <v>1.574885302018544</v>
      </c>
      <c r="AA376" s="102">
        <v>1.6822638453379875</v>
      </c>
      <c r="AB376" s="102">
        <v>1.789642388657436</v>
      </c>
      <c r="AC376" s="102">
        <v>1.6822638453379875</v>
      </c>
      <c r="AD376" s="102">
        <v>1.574885302018544</v>
      </c>
      <c r="AE376" s="102">
        <v>1.3601282153796495</v>
      </c>
      <c r="AF376" s="102">
        <v>1.1453711287407575</v>
      </c>
      <c r="AG376" s="102">
        <v>0.78744265100927202</v>
      </c>
      <c r="AH376" s="102">
        <v>0.42951417327778446</v>
      </c>
      <c r="AI376" s="102">
        <v>0.28297825449451319</v>
      </c>
      <c r="AJ376" s="102">
        <v>0.13644233571124254</v>
      </c>
      <c r="AK376" s="102">
        <v>0.13644233571124254</v>
      </c>
      <c r="AL376" s="102">
        <v>0.13644233571124254</v>
      </c>
      <c r="AM376" s="102">
        <v>0.13644233571124254</v>
      </c>
      <c r="AN376" s="102">
        <v>0.13644233571124254</v>
      </c>
      <c r="AO376" s="102">
        <v>0.13644233571124254</v>
      </c>
      <c r="AP376" s="102">
        <v>0.13644233571124254</v>
      </c>
      <c r="AQ376" s="102">
        <v>0.13644233571124254</v>
      </c>
      <c r="AR376" s="102">
        <v>0.13644233571124254</v>
      </c>
      <c r="AS376" s="102">
        <v>0.13644233571124254</v>
      </c>
      <c r="AT376" s="102">
        <v>0.13644233571124254</v>
      </c>
      <c r="AU376" s="102">
        <v>0.13644233571124254</v>
      </c>
      <c r="AV376" s="102">
        <v>0.13644233571124254</v>
      </c>
      <c r="AW376" s="102">
        <v>0.11680139378611913</v>
      </c>
      <c r="AX376" s="102">
        <v>9.716045186099595E-2</v>
      </c>
      <c r="AY376" s="26"/>
    </row>
    <row r="377" spans="1:51" ht="15.75" thickBot="1">
      <c r="A377" s="94"/>
      <c r="B377" s="22" t="s">
        <v>343</v>
      </c>
      <c r="C377" s="101">
        <v>9.1998166227361081E-2</v>
      </c>
      <c r="D377" s="101">
        <v>6.1332110818240977E-2</v>
      </c>
      <c r="E377" s="101">
        <v>6.1332110818240977E-2</v>
      </c>
      <c r="F377" s="101">
        <v>6.1332110818240977E-2</v>
      </c>
      <c r="G377" s="101">
        <v>3.3732660950032557E-2</v>
      </c>
      <c r="H377" s="101">
        <v>6.1332110818240609E-3</v>
      </c>
      <c r="I377" s="101">
        <v>6.1332110818240609E-3</v>
      </c>
      <c r="J377" s="101">
        <v>6.1332110818240609E-3</v>
      </c>
      <c r="K377" s="101">
        <v>6.1332110818240609E-3</v>
      </c>
      <c r="L377" s="101">
        <v>6.1332110818240609E-3</v>
      </c>
      <c r="M377" s="101">
        <v>6.1332110818240609E-3</v>
      </c>
      <c r="N377" s="101">
        <v>6.1332110818240609E-3</v>
      </c>
      <c r="O377" s="101">
        <v>6.4398716359153022E-2</v>
      </c>
      <c r="P377" s="101">
        <v>0.12266422163648202</v>
      </c>
      <c r="Q377" s="101">
        <v>0.18399633245472197</v>
      </c>
      <c r="R377" s="101">
        <v>0.24532844327296405</v>
      </c>
      <c r="S377" s="101">
        <v>0.36799266490944516</v>
      </c>
      <c r="T377" s="101">
        <v>0.49065688654592782</v>
      </c>
      <c r="U377" s="101">
        <v>0.61332110818240682</v>
      </c>
      <c r="V377" s="101">
        <v>0.73598532981888865</v>
      </c>
      <c r="W377" s="101">
        <v>0.85864955145537269</v>
      </c>
      <c r="X377" s="101">
        <v>0.98131377309185563</v>
      </c>
      <c r="Y377" s="101">
        <v>0.91998166227361122</v>
      </c>
      <c r="Z377" s="101">
        <v>0.85864955145537269</v>
      </c>
      <c r="AA377" s="101">
        <v>0.85864955145537269</v>
      </c>
      <c r="AB377" s="101">
        <v>0.85864955145537269</v>
      </c>
      <c r="AC377" s="101">
        <v>0.82798349604625121</v>
      </c>
      <c r="AD377" s="101">
        <v>0.79731744063713084</v>
      </c>
      <c r="AE377" s="101">
        <v>0.82798349604625121</v>
      </c>
      <c r="AF377" s="101">
        <v>0.85864955145537269</v>
      </c>
      <c r="AG377" s="101">
        <v>0.85864955145537269</v>
      </c>
      <c r="AH377" s="101">
        <v>0.85864955145537269</v>
      </c>
      <c r="AI377" s="101">
        <v>0.85864955145537269</v>
      </c>
      <c r="AJ377" s="101">
        <v>0.85864955145537269</v>
      </c>
      <c r="AK377" s="101">
        <v>0.82798349604625121</v>
      </c>
      <c r="AL377" s="101">
        <v>0.79731744063713084</v>
      </c>
      <c r="AM377" s="101">
        <v>0.64398716359152863</v>
      </c>
      <c r="AN377" s="101">
        <v>0.49065688654592782</v>
      </c>
      <c r="AO377" s="101">
        <v>0.45999083113680561</v>
      </c>
      <c r="AP377" s="101">
        <v>0.42932477572768635</v>
      </c>
      <c r="AQ377" s="101">
        <v>0.42932477572768635</v>
      </c>
      <c r="AR377" s="101">
        <v>0.42932477572768635</v>
      </c>
      <c r="AS377" s="101">
        <v>0.3986587203185652</v>
      </c>
      <c r="AT377" s="101">
        <v>0.36799266490944516</v>
      </c>
      <c r="AU377" s="101">
        <v>0.33732660950032423</v>
      </c>
      <c r="AV377" s="101">
        <v>0.30666055409120341</v>
      </c>
      <c r="AW377" s="101">
        <v>0.21466238786384317</v>
      </c>
      <c r="AX377" s="101">
        <v>0.12266422163648202</v>
      </c>
      <c r="AY377" s="26"/>
    </row>
    <row r="378" spans="1:51" ht="15.75" thickBot="1">
      <c r="A378" s="94"/>
      <c r="B378" s="22" t="s">
        <v>344</v>
      </c>
      <c r="C378" s="102">
        <v>0.33745026790542204</v>
      </c>
      <c r="D378" s="102">
        <v>0.56908756298278673</v>
      </c>
      <c r="E378" s="102">
        <v>0.58826347924227518</v>
      </c>
      <c r="F378" s="102">
        <v>0.60743939550176773</v>
      </c>
      <c r="G378" s="102">
        <v>0.60743939550176773</v>
      </c>
      <c r="H378" s="102">
        <v>0.60743939550176773</v>
      </c>
      <c r="I378" s="102">
        <v>0.60743939550176773</v>
      </c>
      <c r="J378" s="102">
        <v>0.60743939550176773</v>
      </c>
      <c r="K378" s="102">
        <v>0.60743939550176773</v>
      </c>
      <c r="L378" s="102">
        <v>0.60743939550176773</v>
      </c>
      <c r="M378" s="102">
        <v>0.60743939550176773</v>
      </c>
      <c r="N378" s="102">
        <v>0.60743939550176773</v>
      </c>
      <c r="O378" s="102">
        <v>0.52581819702027066</v>
      </c>
      <c r="P378" s="102">
        <v>0.44419699853877054</v>
      </c>
      <c r="Q378" s="102">
        <v>0.44419699853877054</v>
      </c>
      <c r="R378" s="102">
        <v>0.44419699853877054</v>
      </c>
      <c r="S378" s="102">
        <v>0.48663093133953533</v>
      </c>
      <c r="T378" s="102">
        <v>0.5290648641403024</v>
      </c>
      <c r="U378" s="102">
        <v>0.61724234149701795</v>
      </c>
      <c r="V378" s="102">
        <v>0.70541981885373528</v>
      </c>
      <c r="W378" s="102">
        <v>0.74069080979642099</v>
      </c>
      <c r="X378" s="102">
        <v>0.77596180073910415</v>
      </c>
      <c r="Y378" s="102">
        <v>0.81123279168179219</v>
      </c>
      <c r="Z378" s="102">
        <v>0.84650378262448123</v>
      </c>
      <c r="AA378" s="102">
        <v>0.8288682871531412</v>
      </c>
      <c r="AB378" s="102">
        <v>0.81123279168179219</v>
      </c>
      <c r="AC378" s="102">
        <v>0.67332321709588927</v>
      </c>
      <c r="AD378" s="102">
        <v>0.53541364250998236</v>
      </c>
      <c r="AE378" s="102">
        <v>0.4443933232832874</v>
      </c>
      <c r="AF378" s="102">
        <v>0.35337300405659039</v>
      </c>
      <c r="AG378" s="102">
        <v>0.29329959336696887</v>
      </c>
      <c r="AH378" s="102">
        <v>0.23322618267734815</v>
      </c>
      <c r="AI378" s="102">
        <v>0.22156487354348062</v>
      </c>
      <c r="AJ378" s="102">
        <v>0.20990356440961455</v>
      </c>
      <c r="AK378" s="102">
        <v>0.20990356440961455</v>
      </c>
      <c r="AL378" s="102">
        <v>0.20990356440961455</v>
      </c>
      <c r="AM378" s="102">
        <v>0.20990356440961455</v>
      </c>
      <c r="AN378" s="102">
        <v>0.20990356440961455</v>
      </c>
      <c r="AO378" s="102">
        <v>0.20990356440961455</v>
      </c>
      <c r="AP378" s="102">
        <v>0.20990356440961455</v>
      </c>
      <c r="AQ378" s="102">
        <v>0.20990356440961455</v>
      </c>
      <c r="AR378" s="102">
        <v>0.20990356440961455</v>
      </c>
      <c r="AS378" s="102">
        <v>0.19312925956152369</v>
      </c>
      <c r="AT378" s="102">
        <v>0.17635495471343382</v>
      </c>
      <c r="AU378" s="102">
        <v>0.15871945924209022</v>
      </c>
      <c r="AV378" s="102">
        <v>0.14108396377074686</v>
      </c>
      <c r="AW378" s="102">
        <v>0.12344846829940354</v>
      </c>
      <c r="AX378" s="102">
        <v>0.10581297282806046</v>
      </c>
      <c r="AY378" s="26"/>
    </row>
    <row r="379" spans="1:51" ht="15.75" thickBot="1">
      <c r="A379" s="94"/>
      <c r="B379" s="22" t="s">
        <v>345</v>
      </c>
      <c r="C379" s="101">
        <v>6.1328531339511459E-2</v>
      </c>
      <c r="D379" s="101">
        <v>4.9062825071608973E-2</v>
      </c>
      <c r="E379" s="101">
        <v>4.9062825071608973E-2</v>
      </c>
      <c r="F379" s="101">
        <v>4.9062825071608973E-2</v>
      </c>
      <c r="G379" s="101">
        <v>4.2929971937658032E-2</v>
      </c>
      <c r="H379" s="101">
        <v>3.679711880370682E-2</v>
      </c>
      <c r="I379" s="101">
        <v>3.066426566975573E-2</v>
      </c>
      <c r="J379" s="101">
        <v>2.4531412535804421E-2</v>
      </c>
      <c r="K379" s="101">
        <v>3.679711880370682E-2</v>
      </c>
      <c r="L379" s="101">
        <v>4.9062825071608973E-2</v>
      </c>
      <c r="M379" s="101">
        <v>6.1328531339511459E-2</v>
      </c>
      <c r="N379" s="101">
        <v>7.3594237607413612E-2</v>
      </c>
      <c r="O379" s="101">
        <v>8.5859943875316064E-2</v>
      </c>
      <c r="P379" s="101">
        <v>9.8125650143217835E-2</v>
      </c>
      <c r="Q379" s="101">
        <v>0.14105562208087619</v>
      </c>
      <c r="R379" s="101">
        <v>0.18398559401853459</v>
      </c>
      <c r="S379" s="101">
        <v>0.27597839102780181</v>
      </c>
      <c r="T379" s="101">
        <v>0.36797118803706919</v>
      </c>
      <c r="U379" s="101">
        <v>0.42929971937658007</v>
      </c>
      <c r="V379" s="101">
        <v>0.49062825071609167</v>
      </c>
      <c r="W379" s="101">
        <v>0.51515966325189388</v>
      </c>
      <c r="X379" s="101">
        <v>0.53969107578770015</v>
      </c>
      <c r="Y379" s="101">
        <v>0.56422248832350563</v>
      </c>
      <c r="Z379" s="101">
        <v>0.58875390085930912</v>
      </c>
      <c r="AA379" s="101">
        <v>0.57648819459140721</v>
      </c>
      <c r="AB379" s="101">
        <v>0.5642224883235063</v>
      </c>
      <c r="AC379" s="101">
        <v>0.5642224883235063</v>
      </c>
      <c r="AD379" s="101">
        <v>0.5642224883235063</v>
      </c>
      <c r="AE379" s="101">
        <v>0.60101960712721003</v>
      </c>
      <c r="AF379" s="101">
        <v>0.63781672593091865</v>
      </c>
      <c r="AG379" s="101">
        <v>0.68687955100253062</v>
      </c>
      <c r="AH379" s="101">
        <v>0.73594237607413826</v>
      </c>
      <c r="AI379" s="101">
        <v>0.69914525727043031</v>
      </c>
      <c r="AJ379" s="101">
        <v>0.66234813846672203</v>
      </c>
      <c r="AK379" s="101">
        <v>0.62555101966301485</v>
      </c>
      <c r="AL379" s="101">
        <v>0.58875390085930912</v>
      </c>
      <c r="AM379" s="101">
        <v>0.49062825071609167</v>
      </c>
      <c r="AN379" s="101">
        <v>0.39250260057287178</v>
      </c>
      <c r="AO379" s="101">
        <v>0.34343977550126426</v>
      </c>
      <c r="AP379" s="101">
        <v>0.29437695042965456</v>
      </c>
      <c r="AQ379" s="101">
        <v>0.24531412535804575</v>
      </c>
      <c r="AR379" s="101">
        <v>0.19625130028643589</v>
      </c>
      <c r="AS379" s="101">
        <v>0.15945418148272977</v>
      </c>
      <c r="AT379" s="101">
        <v>0.12265706267902288</v>
      </c>
      <c r="AU379" s="101">
        <v>0.11039135641112048</v>
      </c>
      <c r="AV379" s="101">
        <v>9.8125650143217835E-2</v>
      </c>
      <c r="AW379" s="101">
        <v>8.5859943875316064E-2</v>
      </c>
      <c r="AX379" s="101">
        <v>7.3594237607413612E-2</v>
      </c>
      <c r="AY379" s="26"/>
    </row>
    <row r="380" spans="1:51" ht="15.75" thickBot="1">
      <c r="A380" s="94"/>
      <c r="B380" s="22" t="s">
        <v>346</v>
      </c>
      <c r="C380" s="102">
        <v>5.8319563408008424E-2</v>
      </c>
      <c r="D380" s="102">
        <v>4.9062825071608973E-2</v>
      </c>
      <c r="E380" s="102">
        <v>4.9062825071608973E-2</v>
      </c>
      <c r="F380" s="102">
        <v>4.9062825071608973E-2</v>
      </c>
      <c r="G380" s="102">
        <v>4.2929971937658032E-2</v>
      </c>
      <c r="H380" s="102">
        <v>3.6797118803706799E-2</v>
      </c>
      <c r="I380" s="102">
        <v>3.066426566975573E-2</v>
      </c>
      <c r="J380" s="102">
        <v>2.4531412535804421E-2</v>
      </c>
      <c r="K380" s="102">
        <v>3.679711880370682E-2</v>
      </c>
      <c r="L380" s="102">
        <v>4.9062825071608973E-2</v>
      </c>
      <c r="M380" s="102">
        <v>6.1328531339511459E-2</v>
      </c>
      <c r="N380" s="102">
        <v>7.3594237607413612E-2</v>
      </c>
      <c r="O380" s="102">
        <v>8.5859943875316064E-2</v>
      </c>
      <c r="P380" s="102">
        <v>9.8125650143217835E-2</v>
      </c>
      <c r="Q380" s="102">
        <v>0.14105562208087619</v>
      </c>
      <c r="R380" s="102">
        <v>0.18398559401853459</v>
      </c>
      <c r="S380" s="102">
        <v>0.27597839102780181</v>
      </c>
      <c r="T380" s="102">
        <v>0.36797118803706919</v>
      </c>
      <c r="U380" s="102">
        <v>0.42929971937658007</v>
      </c>
      <c r="V380" s="102">
        <v>0.49062825071609167</v>
      </c>
      <c r="W380" s="102">
        <v>0.64362405250747823</v>
      </c>
      <c r="X380" s="102">
        <v>0.79661985429886306</v>
      </c>
      <c r="Y380" s="102">
        <v>0.94598607697990245</v>
      </c>
      <c r="Z380" s="102">
        <v>1.0953522996609362</v>
      </c>
      <c r="AA380" s="102">
        <v>1.1700354110014575</v>
      </c>
      <c r="AB380" s="102">
        <v>1.244718522341971</v>
      </c>
      <c r="AC380" s="102">
        <v>1.1700354110014575</v>
      </c>
      <c r="AD380" s="102">
        <v>1.0953522996609362</v>
      </c>
      <c r="AE380" s="102">
        <v>0.94598607697990245</v>
      </c>
      <c r="AF380" s="102">
        <v>0.79661985429886306</v>
      </c>
      <c r="AG380" s="102">
        <v>0.54767614983046808</v>
      </c>
      <c r="AH380" s="102">
        <v>0.29873244536207333</v>
      </c>
      <c r="AI380" s="102">
        <v>0.19681489275271352</v>
      </c>
      <c r="AJ380" s="102">
        <v>9.4897340143352452E-2</v>
      </c>
      <c r="AK380" s="102">
        <v>9.4897340143352452E-2</v>
      </c>
      <c r="AL380" s="102">
        <v>9.4897340143352452E-2</v>
      </c>
      <c r="AM380" s="102">
        <v>9.4897340143352452E-2</v>
      </c>
      <c r="AN380" s="102">
        <v>9.4897340143352452E-2</v>
      </c>
      <c r="AO380" s="102">
        <v>9.4897340143352452E-2</v>
      </c>
      <c r="AP380" s="102">
        <v>9.4897340143352452E-2</v>
      </c>
      <c r="AQ380" s="102">
        <v>9.4897340143352452E-2</v>
      </c>
      <c r="AR380" s="102">
        <v>9.4897340143352452E-2</v>
      </c>
      <c r="AS380" s="102">
        <v>9.4897340143352452E-2</v>
      </c>
      <c r="AT380" s="102">
        <v>9.4897340143352452E-2</v>
      </c>
      <c r="AU380" s="102">
        <v>9.4897340143352452E-2</v>
      </c>
      <c r="AV380" s="102">
        <v>9.4897340143352452E-2</v>
      </c>
      <c r="AW380" s="102">
        <v>8.1236820943880211E-2</v>
      </c>
      <c r="AX380" s="102">
        <v>6.7576301744407569E-2</v>
      </c>
      <c r="AY380" s="26"/>
    </row>
    <row r="381" spans="1:51" ht="15.75" thickBot="1">
      <c r="A381" s="94"/>
      <c r="B381" s="22" t="s">
        <v>347</v>
      </c>
      <c r="C381" s="101">
        <v>6.3985867931189058E-2</v>
      </c>
      <c r="D381" s="101">
        <v>4.2657245287459386E-2</v>
      </c>
      <c r="E381" s="101">
        <v>4.2657245287459386E-2</v>
      </c>
      <c r="F381" s="101">
        <v>4.2657245287459386E-2</v>
      </c>
      <c r="G381" s="101">
        <v>2.3461484908102685E-2</v>
      </c>
      <c r="H381" s="101">
        <v>4.2657245287459396E-3</v>
      </c>
      <c r="I381" s="101">
        <v>4.2657245287459396E-3</v>
      </c>
      <c r="J381" s="101">
        <v>4.2657245287459396E-3</v>
      </c>
      <c r="K381" s="101">
        <v>4.2657245287459396E-3</v>
      </c>
      <c r="L381" s="101">
        <v>4.2657245287459396E-3</v>
      </c>
      <c r="M381" s="101">
        <v>4.2657245287459396E-3</v>
      </c>
      <c r="N381" s="101">
        <v>4.2657245287459396E-3</v>
      </c>
      <c r="O381" s="101">
        <v>4.4790107551832443E-2</v>
      </c>
      <c r="P381" s="101">
        <v>8.53144905749188E-2</v>
      </c>
      <c r="Q381" s="101">
        <v>0.12797173586237884</v>
      </c>
      <c r="R381" s="101">
        <v>0.17062898114983754</v>
      </c>
      <c r="S381" s="101">
        <v>0.25594347172475612</v>
      </c>
      <c r="T381" s="101">
        <v>0.3412579622996752</v>
      </c>
      <c r="U381" s="101">
        <v>0.42657245287459389</v>
      </c>
      <c r="V381" s="101">
        <v>0.51188694344951224</v>
      </c>
      <c r="W381" s="101">
        <v>0.59720143402443293</v>
      </c>
      <c r="X381" s="101">
        <v>0.6825159245993504</v>
      </c>
      <c r="Y381" s="101">
        <v>0.63985867931188989</v>
      </c>
      <c r="Z381" s="101">
        <v>0.59720143402443293</v>
      </c>
      <c r="AA381" s="101">
        <v>0.59720143402443293</v>
      </c>
      <c r="AB381" s="101">
        <v>0.59720143402443293</v>
      </c>
      <c r="AC381" s="101">
        <v>0.57587281138070479</v>
      </c>
      <c r="AD381" s="101">
        <v>0.55454418873697153</v>
      </c>
      <c r="AE381" s="101">
        <v>0.57587281138070479</v>
      </c>
      <c r="AF381" s="101">
        <v>0.59720143402443293</v>
      </c>
      <c r="AG381" s="101">
        <v>0.59720143402443293</v>
      </c>
      <c r="AH381" s="101">
        <v>0.59720143402443293</v>
      </c>
      <c r="AI381" s="101">
        <v>0.59720143402443293</v>
      </c>
      <c r="AJ381" s="101">
        <v>0.59720143402443293</v>
      </c>
      <c r="AK381" s="101">
        <v>0.57587281138070479</v>
      </c>
      <c r="AL381" s="101">
        <v>0.55454418873697153</v>
      </c>
      <c r="AM381" s="101">
        <v>0.44790107551832303</v>
      </c>
      <c r="AN381" s="101">
        <v>0.3412579622996752</v>
      </c>
      <c r="AO381" s="101">
        <v>0.31992933965594494</v>
      </c>
      <c r="AP381" s="101">
        <v>0.29860071701221647</v>
      </c>
      <c r="AQ381" s="101">
        <v>0.29860071701221647</v>
      </c>
      <c r="AR381" s="101">
        <v>0.29860071701221647</v>
      </c>
      <c r="AS381" s="101">
        <v>0.27727209436848577</v>
      </c>
      <c r="AT381" s="101">
        <v>0.25594347172475612</v>
      </c>
      <c r="AU381" s="101">
        <v>0.23461484908102745</v>
      </c>
      <c r="AV381" s="101">
        <v>0.21328622643729694</v>
      </c>
      <c r="AW381" s="101">
        <v>0.14930035850610798</v>
      </c>
      <c r="AX381" s="101">
        <v>8.53144905749188E-2</v>
      </c>
      <c r="AY381" s="26"/>
    </row>
    <row r="382" spans="1:51" ht="15.75" thickBot="1">
      <c r="A382" s="94"/>
      <c r="B382" s="22" t="s">
        <v>348</v>
      </c>
      <c r="C382" s="102">
        <v>0.23470085503855512</v>
      </c>
      <c r="D382" s="102">
        <v>0.39580747246969739</v>
      </c>
      <c r="E382" s="102">
        <v>0.40914456053954962</v>
      </c>
      <c r="F382" s="102">
        <v>0.42248164860940501</v>
      </c>
      <c r="G382" s="102">
        <v>0.42248164860940501</v>
      </c>
      <c r="H382" s="102">
        <v>0.42248164860940501</v>
      </c>
      <c r="I382" s="102">
        <v>0.42248164860940501</v>
      </c>
      <c r="J382" s="102">
        <v>0.42248164860940501</v>
      </c>
      <c r="K382" s="102">
        <v>0.42248164860940501</v>
      </c>
      <c r="L382" s="102">
        <v>0.42248164860940501</v>
      </c>
      <c r="M382" s="102">
        <v>0.42248164860940501</v>
      </c>
      <c r="N382" s="102">
        <v>0.42248164860940501</v>
      </c>
      <c r="O382" s="102">
        <v>0.36571309070667835</v>
      </c>
      <c r="P382" s="102">
        <v>0.3089445328039519</v>
      </c>
      <c r="Q382" s="102">
        <v>0.3089445328039519</v>
      </c>
      <c r="R382" s="102">
        <v>0.3089445328039519</v>
      </c>
      <c r="S382" s="102">
        <v>0.33845786042051113</v>
      </c>
      <c r="T382" s="102">
        <v>0.36797118803706919</v>
      </c>
      <c r="U382" s="102">
        <v>0.42929971937658007</v>
      </c>
      <c r="V382" s="102">
        <v>0.49062825071609167</v>
      </c>
      <c r="W382" s="102">
        <v>0.51515966325189388</v>
      </c>
      <c r="X382" s="102">
        <v>0.53969107578770015</v>
      </c>
      <c r="Y382" s="102">
        <v>0.56422248832350563</v>
      </c>
      <c r="Z382" s="102">
        <v>0.58875390085930912</v>
      </c>
      <c r="AA382" s="102">
        <v>0.57648819459140521</v>
      </c>
      <c r="AB382" s="102">
        <v>0.5642224883235063</v>
      </c>
      <c r="AC382" s="102">
        <v>0.46830466530850812</v>
      </c>
      <c r="AD382" s="102">
        <v>0.37238684229351271</v>
      </c>
      <c r="AE382" s="102">
        <v>0.30908107910361504</v>
      </c>
      <c r="AF382" s="102">
        <v>0.24577531591371787</v>
      </c>
      <c r="AG382" s="102">
        <v>0.20399351220838643</v>
      </c>
      <c r="AH382" s="102">
        <v>0.16221170850305489</v>
      </c>
      <c r="AI382" s="102">
        <v>0.15410112307790197</v>
      </c>
      <c r="AJ382" s="102">
        <v>0.14599053765274814</v>
      </c>
      <c r="AK382" s="102">
        <v>0.14599053765274814</v>
      </c>
      <c r="AL382" s="102">
        <v>0.14599053765274814</v>
      </c>
      <c r="AM382" s="102">
        <v>0.14599053765274814</v>
      </c>
      <c r="AN382" s="102">
        <v>0.14599053765274814</v>
      </c>
      <c r="AO382" s="102">
        <v>0.14599053765274814</v>
      </c>
      <c r="AP382" s="102">
        <v>0.14599053765274814</v>
      </c>
      <c r="AQ382" s="102">
        <v>0.14599053765274814</v>
      </c>
      <c r="AR382" s="102">
        <v>0.14599053765274814</v>
      </c>
      <c r="AS382" s="102">
        <v>0.13432380016588602</v>
      </c>
      <c r="AT382" s="102">
        <v>0.12265706267902288</v>
      </c>
      <c r="AU382" s="102">
        <v>0.11039135641112048</v>
      </c>
      <c r="AV382" s="102">
        <v>9.8125650143217835E-2</v>
      </c>
      <c r="AW382" s="102">
        <v>8.5859943875316064E-2</v>
      </c>
      <c r="AX382" s="102">
        <v>7.3594237607413612E-2</v>
      </c>
      <c r="AY382" s="26"/>
    </row>
    <row r="383" spans="1:51" ht="15.75" thickBot="1">
      <c r="A383" s="94"/>
      <c r="B383" s="22" t="s">
        <v>349</v>
      </c>
      <c r="C383" s="101">
        <v>1.9357120837871287</v>
      </c>
      <c r="D383" s="101">
        <v>2.3228545005445649</v>
      </c>
      <c r="E383" s="101">
        <v>2.7099969173019716</v>
      </c>
      <c r="F383" s="101">
        <v>3.0971393340594</v>
      </c>
      <c r="G383" s="101">
        <v>3.2907105424381271</v>
      </c>
      <c r="H383" s="101">
        <v>3.4842817508168373</v>
      </c>
      <c r="I383" s="101">
        <v>3.4455675091410907</v>
      </c>
      <c r="J383" s="101">
        <v>3.40685326746536</v>
      </c>
      <c r="K383" s="101">
        <v>3.3913675707950373</v>
      </c>
      <c r="L383" s="101">
        <v>3.3758818741247603</v>
      </c>
      <c r="M383" s="101">
        <v>3.36039617745445</v>
      </c>
      <c r="N383" s="101">
        <v>3.3449104807841694</v>
      </c>
      <c r="O383" s="101">
        <v>3.32942478411386</v>
      </c>
      <c r="P383" s="101">
        <v>3.3139390874435724</v>
      </c>
      <c r="Q383" s="101">
        <v>3.2984533907732678</v>
      </c>
      <c r="R383" s="101">
        <v>3.2829676941029655</v>
      </c>
      <c r="S383" s="101">
        <v>3.2674819974326774</v>
      </c>
      <c r="T383" s="101">
        <v>3.2519963007623756</v>
      </c>
      <c r="U383" s="101">
        <v>3.1745678174108969</v>
      </c>
      <c r="V383" s="101">
        <v>3.0971393340594</v>
      </c>
      <c r="W383" s="101">
        <v>2.9035681256806871</v>
      </c>
      <c r="X383" s="101">
        <v>2.7099969173019716</v>
      </c>
      <c r="Y383" s="101">
        <v>2.5164257089232542</v>
      </c>
      <c r="Z383" s="101">
        <v>2.3228545005445649</v>
      </c>
      <c r="AA383" s="101">
        <v>2.2260688963551964</v>
      </c>
      <c r="AB383" s="101">
        <v>2.1292832921658462</v>
      </c>
      <c r="AC383" s="101">
        <v>2.109926171327972</v>
      </c>
      <c r="AD383" s="101">
        <v>2.0905690504901036</v>
      </c>
      <c r="AE383" s="101">
        <v>2.3228545005445649</v>
      </c>
      <c r="AF383" s="101">
        <v>2.5551399505990129</v>
      </c>
      <c r="AG383" s="101">
        <v>2.5357828297611409</v>
      </c>
      <c r="AH383" s="101">
        <v>2.5164257089232542</v>
      </c>
      <c r="AI383" s="101">
        <v>2.4777114672475191</v>
      </c>
      <c r="AJ383" s="101">
        <v>2.4389972255717831</v>
      </c>
      <c r="AK383" s="101">
        <v>2.3809258630581582</v>
      </c>
      <c r="AL383" s="101">
        <v>2.3228545005445649</v>
      </c>
      <c r="AM383" s="101">
        <v>2.2260688963551964</v>
      </c>
      <c r="AN383" s="101">
        <v>2.1292832921658462</v>
      </c>
      <c r="AO383" s="101">
        <v>2.0324976879764791</v>
      </c>
      <c r="AP383" s="101">
        <v>1.9357120837871287</v>
      </c>
      <c r="AQ383" s="101">
        <v>1.7421408754084147</v>
      </c>
      <c r="AR383" s="101">
        <v>1.5485696670297</v>
      </c>
      <c r="AS383" s="101">
        <v>1.4324269420024711</v>
      </c>
      <c r="AT383" s="101">
        <v>1.3162842169752504</v>
      </c>
      <c r="AU383" s="101">
        <v>1.3356413378131073</v>
      </c>
      <c r="AV383" s="101">
        <v>1.3549984586509858</v>
      </c>
      <c r="AW383" s="101">
        <v>1.4517840628403436</v>
      </c>
      <c r="AX383" s="101">
        <v>1.5485696670297</v>
      </c>
      <c r="AY383" s="26"/>
    </row>
    <row r="384" spans="1:51" ht="15.75" thickBot="1">
      <c r="A384" s="94"/>
      <c r="B384" s="22" t="s">
        <v>350</v>
      </c>
      <c r="C384" s="102">
        <v>0.57521744861946322</v>
      </c>
      <c r="D384" s="102">
        <v>0.58071362513614055</v>
      </c>
      <c r="E384" s="102">
        <v>0.67749922932549289</v>
      </c>
      <c r="F384" s="102">
        <v>0.77428483351484978</v>
      </c>
      <c r="G384" s="102">
        <v>0.82267763560953189</v>
      </c>
      <c r="H384" s="102">
        <v>0.87107043770420933</v>
      </c>
      <c r="I384" s="102">
        <v>0.86139187728527267</v>
      </c>
      <c r="J384" s="102">
        <v>0.85171331686633878</v>
      </c>
      <c r="K384" s="102">
        <v>0.8478418926987632</v>
      </c>
      <c r="L384" s="102">
        <v>0.84397046853119007</v>
      </c>
      <c r="M384" s="102">
        <v>0.84009904436361271</v>
      </c>
      <c r="N384" s="102">
        <v>0.83622762019604213</v>
      </c>
      <c r="O384" s="102">
        <v>0.83235619602846533</v>
      </c>
      <c r="P384" s="102">
        <v>0.82848477186089309</v>
      </c>
      <c r="Q384" s="102">
        <v>0.79384939735794047</v>
      </c>
      <c r="R384" s="102">
        <v>0.75921402285498862</v>
      </c>
      <c r="S384" s="102">
        <v>0.85411577571186681</v>
      </c>
      <c r="T384" s="102">
        <v>0.94901752856873545</v>
      </c>
      <c r="U384" s="102">
        <v>1.733783276181891</v>
      </c>
      <c r="V384" s="102">
        <v>2.5185490237950425</v>
      </c>
      <c r="W384" s="102">
        <v>4.6173398769575886</v>
      </c>
      <c r="X384" s="102">
        <v>6.7161307301201161</v>
      </c>
      <c r="Y384" s="102">
        <v>7.9754052420176329</v>
      </c>
      <c r="Z384" s="102">
        <v>9.2346797539151773</v>
      </c>
      <c r="AA384" s="102">
        <v>9.8643170098639086</v>
      </c>
      <c r="AB384" s="102">
        <v>10.4939542658127</v>
      </c>
      <c r="AC384" s="102">
        <v>9.8643170098639086</v>
      </c>
      <c r="AD384" s="102">
        <v>9.2346797539151773</v>
      </c>
      <c r="AE384" s="102">
        <v>7.9754052420176329</v>
      </c>
      <c r="AF384" s="102">
        <v>6.7161307301201161</v>
      </c>
      <c r="AG384" s="102">
        <v>4.6173398769575886</v>
      </c>
      <c r="AH384" s="102">
        <v>2.5185490237950425</v>
      </c>
      <c r="AI384" s="102">
        <v>1.6593040485103052</v>
      </c>
      <c r="AJ384" s="102">
        <v>0.8000590732255608</v>
      </c>
      <c r="AK384" s="102">
        <v>0.8000590732255608</v>
      </c>
      <c r="AL384" s="102">
        <v>0.8000590732255608</v>
      </c>
      <c r="AM384" s="102">
        <v>0.8000590732255608</v>
      </c>
      <c r="AN384" s="102">
        <v>0.8000590732255608</v>
      </c>
      <c r="AO384" s="102">
        <v>0.8000590732255608</v>
      </c>
      <c r="AP384" s="102">
        <v>0.8000590732255608</v>
      </c>
      <c r="AQ384" s="102">
        <v>0.8000590732255608</v>
      </c>
      <c r="AR384" s="102">
        <v>0.8000590732255608</v>
      </c>
      <c r="AS384" s="102">
        <v>0.8000590732255608</v>
      </c>
      <c r="AT384" s="102">
        <v>0.8000590732255608</v>
      </c>
      <c r="AU384" s="102">
        <v>0.8000590732255608</v>
      </c>
      <c r="AV384" s="102">
        <v>0.8000590732255608</v>
      </c>
      <c r="AW384" s="102">
        <v>0.68489017266417562</v>
      </c>
      <c r="AX384" s="102">
        <v>0.56972127210278789</v>
      </c>
      <c r="AY384" s="26"/>
    </row>
    <row r="385" spans="1:51" ht="15.75" thickBot="1">
      <c r="A385" s="94"/>
      <c r="B385" s="22" t="s">
        <v>351</v>
      </c>
      <c r="C385" s="101">
        <v>0.52078821684101939</v>
      </c>
      <c r="D385" s="101">
        <v>0.34719214456067887</v>
      </c>
      <c r="E385" s="101">
        <v>0.34719214456067887</v>
      </c>
      <c r="F385" s="101">
        <v>0.34719214456067887</v>
      </c>
      <c r="G385" s="101">
        <v>0.19095567950837303</v>
      </c>
      <c r="H385" s="101">
        <v>3.4719214456067959E-2</v>
      </c>
      <c r="I385" s="101">
        <v>3.4719214456067959E-2</v>
      </c>
      <c r="J385" s="101">
        <v>3.4719214456067959E-2</v>
      </c>
      <c r="K385" s="101">
        <v>3.4719214456067959E-2</v>
      </c>
      <c r="L385" s="101">
        <v>3.4719214456067959E-2</v>
      </c>
      <c r="M385" s="101">
        <v>3.4719214456067959E-2</v>
      </c>
      <c r="N385" s="101">
        <v>3.4719214456067959E-2</v>
      </c>
      <c r="O385" s="101">
        <v>0.36455175178871313</v>
      </c>
      <c r="P385" s="101">
        <v>0.6943842891213573</v>
      </c>
      <c r="Q385" s="101">
        <v>1.0415764336820388</v>
      </c>
      <c r="R385" s="101">
        <v>1.3887685782427137</v>
      </c>
      <c r="S385" s="101">
        <v>2.0831528673640762</v>
      </c>
      <c r="T385" s="101">
        <v>2.7775371564854274</v>
      </c>
      <c r="U385" s="101">
        <v>3.4719214456067804</v>
      </c>
      <c r="V385" s="101">
        <v>4.1663057347281551</v>
      </c>
      <c r="W385" s="101">
        <v>4.8606900238495117</v>
      </c>
      <c r="X385" s="101">
        <v>5.5550743129708593</v>
      </c>
      <c r="Y385" s="101">
        <v>5.207882168410209</v>
      </c>
      <c r="Z385" s="101">
        <v>4.8606900238495117</v>
      </c>
      <c r="AA385" s="101">
        <v>4.8606900238495117</v>
      </c>
      <c r="AB385" s="101">
        <v>4.8606900238495117</v>
      </c>
      <c r="AC385" s="101">
        <v>4.687093951569187</v>
      </c>
      <c r="AD385" s="101">
        <v>4.5134978792888294</v>
      </c>
      <c r="AE385" s="101">
        <v>4.687093951569187</v>
      </c>
      <c r="AF385" s="101">
        <v>4.8606900238495117</v>
      </c>
      <c r="AG385" s="101">
        <v>4.8606900238495117</v>
      </c>
      <c r="AH385" s="101">
        <v>4.8606900238495117</v>
      </c>
      <c r="AI385" s="101">
        <v>4.8606900238495117</v>
      </c>
      <c r="AJ385" s="101">
        <v>4.8606900238495117</v>
      </c>
      <c r="AK385" s="101">
        <v>4.687093951569187</v>
      </c>
      <c r="AL385" s="101">
        <v>4.5134978792888294</v>
      </c>
      <c r="AM385" s="101">
        <v>3.6455175178871415</v>
      </c>
      <c r="AN385" s="101">
        <v>2.7775371564854274</v>
      </c>
      <c r="AO385" s="101">
        <v>2.6039410842051045</v>
      </c>
      <c r="AP385" s="101">
        <v>2.4303450119247514</v>
      </c>
      <c r="AQ385" s="101">
        <v>2.4303450119247514</v>
      </c>
      <c r="AR385" s="101">
        <v>2.4303450119247514</v>
      </c>
      <c r="AS385" s="101">
        <v>2.2567489396444147</v>
      </c>
      <c r="AT385" s="101">
        <v>2.0831528673640762</v>
      </c>
      <c r="AU385" s="101">
        <v>1.9095567950837309</v>
      </c>
      <c r="AV385" s="101">
        <v>1.7359607228033851</v>
      </c>
      <c r="AW385" s="101">
        <v>1.2151725059623828</v>
      </c>
      <c r="AX385" s="101">
        <v>0.6943842891213573</v>
      </c>
      <c r="AY385" s="26"/>
    </row>
    <row r="386" spans="1:51" ht="15.75" thickBot="1">
      <c r="A386" s="94"/>
      <c r="B386" s="22" t="s">
        <v>352</v>
      </c>
      <c r="C386" s="102">
        <v>1.5150773412010898</v>
      </c>
      <c r="D386" s="102">
        <v>2.1010128821843694</v>
      </c>
      <c r="E386" s="102">
        <v>3.939399154095693</v>
      </c>
      <c r="F386" s="102">
        <v>5.777785426007001</v>
      </c>
      <c r="G386" s="102">
        <v>5.777785426007001</v>
      </c>
      <c r="H386" s="102">
        <v>5.777785426007001</v>
      </c>
      <c r="I386" s="102">
        <v>5.777785426007001</v>
      </c>
      <c r="J386" s="102">
        <v>5.777785426007001</v>
      </c>
      <c r="K386" s="102">
        <v>5.777785426007001</v>
      </c>
      <c r="L386" s="102">
        <v>5.777785426007001</v>
      </c>
      <c r="M386" s="102">
        <v>5.777785426007001</v>
      </c>
      <c r="N386" s="102">
        <v>5.777785426007001</v>
      </c>
      <c r="O386" s="102">
        <v>4.4646523746417657</v>
      </c>
      <c r="P386" s="102">
        <v>3.1515193232765459</v>
      </c>
      <c r="Q386" s="102">
        <v>3.1515193232765459</v>
      </c>
      <c r="R386" s="102">
        <v>3.1515193232765459</v>
      </c>
      <c r="S386" s="102">
        <v>3.1515193232765459</v>
      </c>
      <c r="T386" s="102">
        <v>3.1515193232765459</v>
      </c>
      <c r="U386" s="102">
        <v>2.8888927130035005</v>
      </c>
      <c r="V386" s="102">
        <v>2.6262661027304595</v>
      </c>
      <c r="W386" s="102">
        <v>2.3636394924574033</v>
      </c>
      <c r="X386" s="102">
        <v>2.1010128821843694</v>
      </c>
      <c r="Y386" s="102">
        <v>1.7473627912555501</v>
      </c>
      <c r="Z386" s="102">
        <v>1.3937127003267304</v>
      </c>
      <c r="AA386" s="102">
        <v>1.3356413378131073</v>
      </c>
      <c r="AB386" s="102">
        <v>1.2775699752995064</v>
      </c>
      <c r="AC386" s="102">
        <v>1.2659557027967796</v>
      </c>
      <c r="AD386" s="102">
        <v>1.2543414302940596</v>
      </c>
      <c r="AE386" s="102">
        <v>1.3937127003267304</v>
      </c>
      <c r="AF386" s="102">
        <v>1.5330839703594008</v>
      </c>
      <c r="AG386" s="102">
        <v>1.5214696978566835</v>
      </c>
      <c r="AH386" s="102">
        <v>1.5098554253539633</v>
      </c>
      <c r="AI386" s="102">
        <v>1.4866268803485163</v>
      </c>
      <c r="AJ386" s="102">
        <v>1.463398335343066</v>
      </c>
      <c r="AK386" s="102">
        <v>1.4285555178348941</v>
      </c>
      <c r="AL386" s="102">
        <v>1.3937127003267304</v>
      </c>
      <c r="AM386" s="102">
        <v>1.3356413378131073</v>
      </c>
      <c r="AN386" s="102">
        <v>1.2775699752995064</v>
      </c>
      <c r="AO386" s="102">
        <v>1.2194986127858916</v>
      </c>
      <c r="AP386" s="102">
        <v>1.1614272502722733</v>
      </c>
      <c r="AQ386" s="102">
        <v>1.0452845252450518</v>
      </c>
      <c r="AR386" s="102">
        <v>0.92914180021782289</v>
      </c>
      <c r="AS386" s="102">
        <v>0.8594561652014886</v>
      </c>
      <c r="AT386" s="102">
        <v>0.78977053018514709</v>
      </c>
      <c r="AU386" s="102">
        <v>0.80138480268787338</v>
      </c>
      <c r="AV386" s="102">
        <v>0.81299907519059389</v>
      </c>
      <c r="AW386" s="102">
        <v>0.87107043770420867</v>
      </c>
      <c r="AX386" s="102">
        <v>0.92914180021782289</v>
      </c>
      <c r="AY386" s="26"/>
    </row>
    <row r="387" spans="1:51" ht="15.75" thickBot="1">
      <c r="A387" s="94"/>
      <c r="B387" s="22" t="s">
        <v>353</v>
      </c>
      <c r="C387" s="101">
        <v>0.11974881816391679</v>
      </c>
      <c r="D387" s="101">
        <v>0.11588595306185558</v>
      </c>
      <c r="E387" s="101">
        <v>0.10429735775566965</v>
      </c>
      <c r="F387" s="101">
        <v>9.2708762449484103E-2</v>
      </c>
      <c r="G387" s="101">
        <v>8.1120167143298658E-2</v>
      </c>
      <c r="H387" s="101">
        <v>6.9531571837113199E-2</v>
      </c>
      <c r="I387" s="101">
        <v>6.1805841632989598E-2</v>
      </c>
      <c r="J387" s="101">
        <v>5.4080111428865728E-2</v>
      </c>
      <c r="K387" s="101">
        <v>4.6354381224741899E-2</v>
      </c>
      <c r="L387" s="101">
        <v>3.8628651020618375E-2</v>
      </c>
      <c r="M387" s="101">
        <v>3.476578591855637E-2</v>
      </c>
      <c r="N387" s="101">
        <v>3.0902920816494799E-2</v>
      </c>
      <c r="O387" s="101">
        <v>2.7812628734845198E-2</v>
      </c>
      <c r="P387" s="101">
        <v>2.4722336653195769E-2</v>
      </c>
      <c r="Q387" s="101">
        <v>9.4724007770750851E-2</v>
      </c>
      <c r="R387" s="101">
        <v>0.16472567888830489</v>
      </c>
      <c r="S387" s="101">
        <v>0.18531638874934364</v>
      </c>
      <c r="T387" s="101">
        <v>0.20590709861038156</v>
      </c>
      <c r="U387" s="101">
        <v>0.28826993805453544</v>
      </c>
      <c r="V387" s="101">
        <v>0.37063277749868728</v>
      </c>
      <c r="W387" s="101">
        <v>0.40769605524855668</v>
      </c>
      <c r="X387" s="101">
        <v>0.44475933299842479</v>
      </c>
      <c r="Y387" s="101">
        <v>0.45299561694284035</v>
      </c>
      <c r="Z387" s="101">
        <v>0.46123190088725496</v>
      </c>
      <c r="AA387" s="101">
        <v>0.45299561694284035</v>
      </c>
      <c r="AB387" s="101">
        <v>0.44475933299842479</v>
      </c>
      <c r="AC387" s="101">
        <v>0.42828676510959279</v>
      </c>
      <c r="AD387" s="101">
        <v>0.41181419722076351</v>
      </c>
      <c r="AE387" s="101">
        <v>0.45299561694284035</v>
      </c>
      <c r="AF387" s="101">
        <v>0.49417703666491797</v>
      </c>
      <c r="AG387" s="101">
        <v>0.46946818483166758</v>
      </c>
      <c r="AH387" s="101">
        <v>0.44475933299842479</v>
      </c>
      <c r="AI387" s="101">
        <v>0.46946818483166758</v>
      </c>
      <c r="AJ387" s="101">
        <v>0.49417703666491797</v>
      </c>
      <c r="AK387" s="101">
        <v>0.53535845638699253</v>
      </c>
      <c r="AL387" s="101">
        <v>0.57653987610906898</v>
      </c>
      <c r="AM387" s="101">
        <v>0.63831200569218449</v>
      </c>
      <c r="AN387" s="101">
        <v>0.70008413527529767</v>
      </c>
      <c r="AO387" s="101">
        <v>1.2423639062139318</v>
      </c>
      <c r="AP387" s="101">
        <v>1.7846436771525627</v>
      </c>
      <c r="AQ387" s="101">
        <v>1.9344370737140171</v>
      </c>
      <c r="AR387" s="101">
        <v>2.0842304702754606</v>
      </c>
      <c r="AS387" s="101">
        <v>2.0194201059593655</v>
      </c>
      <c r="AT387" s="101">
        <v>1.9546097416432973</v>
      </c>
      <c r="AU387" s="101">
        <v>1.3973553519868269</v>
      </c>
      <c r="AV387" s="101">
        <v>0.84010096233035614</v>
      </c>
      <c r="AW387" s="101">
        <v>0.48185632279816565</v>
      </c>
      <c r="AX387" s="101">
        <v>0.1236116832659792</v>
      </c>
      <c r="AY387" s="26"/>
    </row>
    <row r="388" spans="1:51" ht="15.75" thickBot="1">
      <c r="A388" s="94"/>
      <c r="B388" s="22" t="s">
        <v>354</v>
      </c>
      <c r="C388" s="102">
        <v>0.11974881816391679</v>
      </c>
      <c r="D388" s="102">
        <v>0.11588595306185558</v>
      </c>
      <c r="E388" s="102">
        <v>0.10429735775566965</v>
      </c>
      <c r="F388" s="102">
        <v>9.2708762449483798E-2</v>
      </c>
      <c r="G388" s="102">
        <v>8.1120167143298658E-2</v>
      </c>
      <c r="H388" s="102">
        <v>6.9531571837113199E-2</v>
      </c>
      <c r="I388" s="102">
        <v>6.1805841632989598E-2</v>
      </c>
      <c r="J388" s="102">
        <v>5.4080111428865728E-2</v>
      </c>
      <c r="K388" s="102">
        <v>4.6354381224741899E-2</v>
      </c>
      <c r="L388" s="102">
        <v>3.8628651020618375E-2</v>
      </c>
      <c r="M388" s="102">
        <v>3.476578591855637E-2</v>
      </c>
      <c r="N388" s="102">
        <v>3.0902920816494799E-2</v>
      </c>
      <c r="O388" s="102">
        <v>2.7812628734845198E-2</v>
      </c>
      <c r="P388" s="102">
        <v>2.4722336653195769E-2</v>
      </c>
      <c r="Q388" s="102">
        <v>9.4724007770750768E-2</v>
      </c>
      <c r="R388" s="102">
        <v>0.16472567888830489</v>
      </c>
      <c r="S388" s="102">
        <v>0.18531638874934364</v>
      </c>
      <c r="T388" s="102">
        <v>0.20590709861038156</v>
      </c>
      <c r="U388" s="102">
        <v>0.37617670197959546</v>
      </c>
      <c r="V388" s="102">
        <v>0.54644630534881045</v>
      </c>
      <c r="W388" s="102">
        <v>1.0018182264728241</v>
      </c>
      <c r="X388" s="102">
        <v>1.4571901475968272</v>
      </c>
      <c r="Y388" s="102">
        <v>1.7304133002712394</v>
      </c>
      <c r="Z388" s="102">
        <v>2.0036364529456483</v>
      </c>
      <c r="AA388" s="102">
        <v>2.1402480292828332</v>
      </c>
      <c r="AB388" s="102">
        <v>2.2768596056200479</v>
      </c>
      <c r="AC388" s="102">
        <v>2.1402480292828332</v>
      </c>
      <c r="AD388" s="102">
        <v>2.0036364529456483</v>
      </c>
      <c r="AE388" s="102">
        <v>1.7304133002712394</v>
      </c>
      <c r="AF388" s="102">
        <v>1.4571901475968272</v>
      </c>
      <c r="AG388" s="102">
        <v>1.0018182264728241</v>
      </c>
      <c r="AH388" s="102">
        <v>0.54644630534881045</v>
      </c>
      <c r="AI388" s="102">
        <v>0.36001704084064112</v>
      </c>
      <c r="AJ388" s="102">
        <v>0.17358777633247185</v>
      </c>
      <c r="AK388" s="102">
        <v>0.17358777633247185</v>
      </c>
      <c r="AL388" s="102">
        <v>0.17358777633247185</v>
      </c>
      <c r="AM388" s="102">
        <v>0.17358777633247185</v>
      </c>
      <c r="AN388" s="102">
        <v>0.17358777633247185</v>
      </c>
      <c r="AO388" s="102">
        <v>0.17358777633247185</v>
      </c>
      <c r="AP388" s="102">
        <v>0.17358777633247185</v>
      </c>
      <c r="AQ388" s="102">
        <v>0.17358777633247185</v>
      </c>
      <c r="AR388" s="102">
        <v>0.17358777633247185</v>
      </c>
      <c r="AS388" s="102">
        <v>0.17358777633247185</v>
      </c>
      <c r="AT388" s="102">
        <v>0.17358777633247185</v>
      </c>
      <c r="AU388" s="102">
        <v>0.17358777633247185</v>
      </c>
      <c r="AV388" s="102">
        <v>0.17358777633247185</v>
      </c>
      <c r="AW388" s="102">
        <v>0.14859972979922609</v>
      </c>
      <c r="AX388" s="102">
        <v>0.1236116832659792</v>
      </c>
      <c r="AY388" s="26"/>
    </row>
    <row r="389" spans="1:51" ht="15.75" thickBot="1">
      <c r="A389" s="94"/>
      <c r="B389" s="22" t="s">
        <v>355</v>
      </c>
      <c r="C389" s="101">
        <v>0.10627614748304592</v>
      </c>
      <c r="D389" s="101">
        <v>7.0850764988697135E-2</v>
      </c>
      <c r="E389" s="101">
        <v>7.0850764988697135E-2</v>
      </c>
      <c r="F389" s="101">
        <v>7.0850764988697135E-2</v>
      </c>
      <c r="G389" s="101">
        <v>3.896792074378342E-2</v>
      </c>
      <c r="H389" s="101">
        <v>7.0850764988697208E-3</v>
      </c>
      <c r="I389" s="101">
        <v>7.0850764988697208E-3</v>
      </c>
      <c r="J389" s="101">
        <v>7.0850764988697208E-3</v>
      </c>
      <c r="K389" s="101">
        <v>7.0850764988697208E-3</v>
      </c>
      <c r="L389" s="101">
        <v>7.0850764988697208E-3</v>
      </c>
      <c r="M389" s="101">
        <v>7.0850764988697208E-3</v>
      </c>
      <c r="N389" s="101">
        <v>7.0850764988697208E-3</v>
      </c>
      <c r="O389" s="101">
        <v>7.4393303238131883E-2</v>
      </c>
      <c r="P389" s="101">
        <v>0.14170152997739432</v>
      </c>
      <c r="Q389" s="101">
        <v>0.21255229496609182</v>
      </c>
      <c r="R389" s="101">
        <v>0.28340305995478865</v>
      </c>
      <c r="S389" s="101">
        <v>0.42510458993218364</v>
      </c>
      <c r="T389" s="101">
        <v>0.56680611990957686</v>
      </c>
      <c r="U389" s="101">
        <v>0.70850764988697379</v>
      </c>
      <c r="V389" s="101">
        <v>0.85020917986436739</v>
      </c>
      <c r="W389" s="101">
        <v>0.991910709841759</v>
      </c>
      <c r="X389" s="101">
        <v>1.1336122398191537</v>
      </c>
      <c r="Y389" s="101">
        <v>1.062761474830457</v>
      </c>
      <c r="Z389" s="101">
        <v>0.991910709841759</v>
      </c>
      <c r="AA389" s="101">
        <v>0.991910709841759</v>
      </c>
      <c r="AB389" s="101">
        <v>0.991910709841759</v>
      </c>
      <c r="AC389" s="101">
        <v>0.95648532734741043</v>
      </c>
      <c r="AD389" s="101">
        <v>0.92105994485306242</v>
      </c>
      <c r="AE389" s="101">
        <v>0.95648532734741043</v>
      </c>
      <c r="AF389" s="101">
        <v>0.991910709841759</v>
      </c>
      <c r="AG389" s="101">
        <v>0.991910709841759</v>
      </c>
      <c r="AH389" s="101">
        <v>0.991910709841759</v>
      </c>
      <c r="AI389" s="101">
        <v>0.991910709841759</v>
      </c>
      <c r="AJ389" s="101">
        <v>0.991910709841759</v>
      </c>
      <c r="AK389" s="101">
        <v>0.95648532734741043</v>
      </c>
      <c r="AL389" s="101">
        <v>0.92105994485306242</v>
      </c>
      <c r="AM389" s="101">
        <v>0.74393303238131825</v>
      </c>
      <c r="AN389" s="101">
        <v>0.56680611990957686</v>
      </c>
      <c r="AO389" s="101">
        <v>0.53138073741522851</v>
      </c>
      <c r="AP389" s="101">
        <v>0.49595535492087989</v>
      </c>
      <c r="AQ389" s="101">
        <v>0.49595535492087989</v>
      </c>
      <c r="AR389" s="101">
        <v>0.49595535492087989</v>
      </c>
      <c r="AS389" s="101">
        <v>0.46052997242653237</v>
      </c>
      <c r="AT389" s="101">
        <v>0.42510458993218364</v>
      </c>
      <c r="AU389" s="101">
        <v>0.38967920743783468</v>
      </c>
      <c r="AV389" s="101">
        <v>0.35425382494348689</v>
      </c>
      <c r="AW389" s="101">
        <v>0.24797767746043969</v>
      </c>
      <c r="AX389" s="101">
        <v>0.14170152997739432</v>
      </c>
      <c r="AY389" s="26"/>
    </row>
    <row r="390" spans="1:51" ht="15.75" thickBot="1">
      <c r="A390" s="94"/>
      <c r="B390" s="22" t="s">
        <v>356</v>
      </c>
      <c r="C390" s="102">
        <v>0.65442559160516067</v>
      </c>
      <c r="D390" s="102">
        <v>0.93489370229308799</v>
      </c>
      <c r="E390" s="102">
        <v>0.98865009017494276</v>
      </c>
      <c r="F390" s="102">
        <v>1.0424064780567901</v>
      </c>
      <c r="G390" s="102">
        <v>1.0424064780567901</v>
      </c>
      <c r="H390" s="102">
        <v>1.0424064780567901</v>
      </c>
      <c r="I390" s="102">
        <v>1.0424064780567901</v>
      </c>
      <c r="J390" s="102">
        <v>1.0424064780567901</v>
      </c>
      <c r="K390" s="102">
        <v>1.0424064780567901</v>
      </c>
      <c r="L390" s="102">
        <v>1.0424064780567901</v>
      </c>
      <c r="M390" s="102">
        <v>1.0424064780567901</v>
      </c>
      <c r="N390" s="102">
        <v>1.0424064780567901</v>
      </c>
      <c r="O390" s="102">
        <v>0.98865009017494276</v>
      </c>
      <c r="P390" s="102">
        <v>0.93489370229308799</v>
      </c>
      <c r="Q390" s="102">
        <v>0.7479149618344707</v>
      </c>
      <c r="R390" s="102">
        <v>0.56093622137585386</v>
      </c>
      <c r="S390" s="102">
        <v>0.53288941030706083</v>
      </c>
      <c r="T390" s="102">
        <v>0.50484259923826635</v>
      </c>
      <c r="U390" s="102">
        <v>0.43773768836847821</v>
      </c>
      <c r="V390" s="102">
        <v>0.37063277749868728</v>
      </c>
      <c r="W390" s="102">
        <v>0.40769605524855668</v>
      </c>
      <c r="X390" s="102">
        <v>0.44475933299842479</v>
      </c>
      <c r="Y390" s="102">
        <v>0.45299561694284035</v>
      </c>
      <c r="Z390" s="102">
        <v>0.46123190088725496</v>
      </c>
      <c r="AA390" s="102">
        <v>0.45299561694284035</v>
      </c>
      <c r="AB390" s="102">
        <v>0.44475933299842479</v>
      </c>
      <c r="AC390" s="102">
        <v>0.42828676510959279</v>
      </c>
      <c r="AD390" s="102">
        <v>0.41181419722076351</v>
      </c>
      <c r="AE390" s="102">
        <v>0.45299561694284035</v>
      </c>
      <c r="AF390" s="102">
        <v>0.49417703666491797</v>
      </c>
      <c r="AG390" s="102">
        <v>0.46946818483166758</v>
      </c>
      <c r="AH390" s="102">
        <v>0.44475933299842479</v>
      </c>
      <c r="AI390" s="102">
        <v>0.3091735546654481</v>
      </c>
      <c r="AJ390" s="102">
        <v>0.17358777633247185</v>
      </c>
      <c r="AK390" s="102">
        <v>0.13353857328088986</v>
      </c>
      <c r="AL390" s="102">
        <v>9.3489370229308894E-2</v>
      </c>
      <c r="AM390" s="102">
        <v>9.3489370229308894E-2</v>
      </c>
      <c r="AN390" s="102">
        <v>9.3489370229308894E-2</v>
      </c>
      <c r="AO390" s="102">
        <v>9.3489370229308894E-2</v>
      </c>
      <c r="AP390" s="102">
        <v>9.3489370229308894E-2</v>
      </c>
      <c r="AQ390" s="102">
        <v>9.3489370229308894E-2</v>
      </c>
      <c r="AR390" s="102">
        <v>9.3489370229308894E-2</v>
      </c>
      <c r="AS390" s="102">
        <v>9.3489370229308894E-2</v>
      </c>
      <c r="AT390" s="102">
        <v>9.3489370229308894E-2</v>
      </c>
      <c r="AU390" s="102">
        <v>0.14023405534396377</v>
      </c>
      <c r="AV390" s="102">
        <v>0.18697874045861854</v>
      </c>
      <c r="AW390" s="102">
        <v>0.28046811068792754</v>
      </c>
      <c r="AX390" s="102">
        <v>0.37395748091723535</v>
      </c>
      <c r="AY390" s="26"/>
    </row>
    <row r="391" spans="1:51" ht="15.75" thickBot="1">
      <c r="A391" s="94"/>
      <c r="B391" s="22" t="s">
        <v>357</v>
      </c>
      <c r="C391" s="101">
        <v>8.17935548771246E-2</v>
      </c>
      <c r="D391" s="101">
        <v>7.9155053106894718E-2</v>
      </c>
      <c r="E391" s="101">
        <v>7.1239547796205172E-2</v>
      </c>
      <c r="F391" s="101">
        <v>6.3324042485515861E-2</v>
      </c>
      <c r="G391" s="101">
        <v>5.5408537174826411E-2</v>
      </c>
      <c r="H391" s="101">
        <v>4.7493031864137114E-2</v>
      </c>
      <c r="I391" s="101">
        <v>4.2216028323677331E-2</v>
      </c>
      <c r="J391" s="101">
        <v>3.6939024783217471E-2</v>
      </c>
      <c r="K391" s="101">
        <v>3.166202124275793E-2</v>
      </c>
      <c r="L391" s="101">
        <v>2.6385017702298251E-2</v>
      </c>
      <c r="M391" s="101">
        <v>2.3746515932068557E-2</v>
      </c>
      <c r="N391" s="101">
        <v>2.1108014161838665E-2</v>
      </c>
      <c r="O391" s="101">
        <v>1.8997212745654735E-2</v>
      </c>
      <c r="P391" s="101">
        <v>1.6886411329470868E-2</v>
      </c>
      <c r="Q391" s="101">
        <v>6.4700541070664724E-2</v>
      </c>
      <c r="R391" s="101">
        <v>0.1125146708118584</v>
      </c>
      <c r="S391" s="101">
        <v>0.1265790046633406</v>
      </c>
      <c r="T391" s="101">
        <v>0.14064333851482261</v>
      </c>
      <c r="U391" s="101">
        <v>0.19690067392075247</v>
      </c>
      <c r="V391" s="101">
        <v>0.2531580093266812</v>
      </c>
      <c r="W391" s="101">
        <v>0.27847381025934953</v>
      </c>
      <c r="X391" s="101">
        <v>0.30378961119201781</v>
      </c>
      <c r="Y391" s="101">
        <v>0.30941534473260945</v>
      </c>
      <c r="Z391" s="101">
        <v>0.31504107827320293</v>
      </c>
      <c r="AA391" s="101">
        <v>0.30941534473260945</v>
      </c>
      <c r="AB391" s="101">
        <v>0.30378961119201781</v>
      </c>
      <c r="AC391" s="101">
        <v>0.29253814411083279</v>
      </c>
      <c r="AD391" s="101">
        <v>0.28128667702964522</v>
      </c>
      <c r="AE391" s="101">
        <v>0.30941534473260945</v>
      </c>
      <c r="AF391" s="101">
        <v>0.3375440124355758</v>
      </c>
      <c r="AG391" s="101">
        <v>0.32066681181379686</v>
      </c>
      <c r="AH391" s="101">
        <v>0.30378961119201781</v>
      </c>
      <c r="AI391" s="101">
        <v>0.32066681181379686</v>
      </c>
      <c r="AJ391" s="101">
        <v>0.3375440124355758</v>
      </c>
      <c r="AK391" s="101">
        <v>0.36567268013853932</v>
      </c>
      <c r="AL391" s="101">
        <v>0.39380134784150495</v>
      </c>
      <c r="AM391" s="101">
        <v>0.43599434939595033</v>
      </c>
      <c r="AN391" s="101">
        <v>0.47818735095039938</v>
      </c>
      <c r="AO391" s="101">
        <v>0.84858758439829007</v>
      </c>
      <c r="AP391" s="101">
        <v>1.2189878178461817</v>
      </c>
      <c r="AQ391" s="101">
        <v>1.3213031023703947</v>
      </c>
      <c r="AR391" s="101">
        <v>1.4236183868946106</v>
      </c>
      <c r="AS391" s="101">
        <v>1.3793501413154494</v>
      </c>
      <c r="AT391" s="101">
        <v>1.3350818957362915</v>
      </c>
      <c r="AU391" s="101">
        <v>0.9544533584383883</v>
      </c>
      <c r="AV391" s="101">
        <v>0.57382482114047739</v>
      </c>
      <c r="AW391" s="101">
        <v>0.32912843889391669</v>
      </c>
      <c r="AX391" s="101">
        <v>8.4432056647354661E-2</v>
      </c>
      <c r="AY391" s="26"/>
    </row>
    <row r="392" spans="1:51" ht="15.75" thickBot="1">
      <c r="A392" s="94"/>
      <c r="B392" s="22" t="s">
        <v>358</v>
      </c>
      <c r="C392" s="102">
        <v>8.17935548771246E-2</v>
      </c>
      <c r="D392" s="102">
        <v>7.9155053106894718E-2</v>
      </c>
      <c r="E392" s="102">
        <v>7.1239547796205172E-2</v>
      </c>
      <c r="F392" s="102">
        <v>6.3324042485515861E-2</v>
      </c>
      <c r="G392" s="102">
        <v>5.5408537174826411E-2</v>
      </c>
      <c r="H392" s="102">
        <v>4.7493031864137114E-2</v>
      </c>
      <c r="I392" s="102">
        <v>4.2216028323677331E-2</v>
      </c>
      <c r="J392" s="102">
        <v>3.6939024783217471E-2</v>
      </c>
      <c r="K392" s="102">
        <v>3.166202124275793E-2</v>
      </c>
      <c r="L392" s="102">
        <v>2.6385017702298251E-2</v>
      </c>
      <c r="M392" s="102">
        <v>2.3746515932068557E-2</v>
      </c>
      <c r="N392" s="102">
        <v>2.1108014161838665E-2</v>
      </c>
      <c r="O392" s="102">
        <v>1.8997212745654735E-2</v>
      </c>
      <c r="P392" s="102">
        <v>1.6886411329470868E-2</v>
      </c>
      <c r="Q392" s="102">
        <v>6.4700541070664724E-2</v>
      </c>
      <c r="R392" s="102">
        <v>0.1125146708118584</v>
      </c>
      <c r="S392" s="102">
        <v>0.1265790046633406</v>
      </c>
      <c r="T392" s="102">
        <v>0.14064333851482261</v>
      </c>
      <c r="U392" s="102">
        <v>0.25694474641700593</v>
      </c>
      <c r="V392" s="102">
        <v>0.37324615431918945</v>
      </c>
      <c r="W392" s="102">
        <v>0.68428461625184678</v>
      </c>
      <c r="X392" s="102">
        <v>0.99532307818450838</v>
      </c>
      <c r="Y392" s="102">
        <v>1.1819461553441026</v>
      </c>
      <c r="Z392" s="102">
        <v>1.3685692325036936</v>
      </c>
      <c r="AA392" s="102">
        <v>1.4618807710834936</v>
      </c>
      <c r="AB392" s="102">
        <v>1.5551923096632947</v>
      </c>
      <c r="AC392" s="102">
        <v>1.4618807710834936</v>
      </c>
      <c r="AD392" s="102">
        <v>1.3685692325036936</v>
      </c>
      <c r="AE392" s="102">
        <v>1.1819461553441026</v>
      </c>
      <c r="AF392" s="102">
        <v>0.99532307818450838</v>
      </c>
      <c r="AG392" s="102">
        <v>0.68428461625184678</v>
      </c>
      <c r="AH392" s="102">
        <v>0.37324615431918945</v>
      </c>
      <c r="AI392" s="102">
        <v>0.24590700800396076</v>
      </c>
      <c r="AJ392" s="102">
        <v>0.11856786168872951</v>
      </c>
      <c r="AK392" s="102">
        <v>0.11856786168872951</v>
      </c>
      <c r="AL392" s="102">
        <v>0.11856786168872951</v>
      </c>
      <c r="AM392" s="102">
        <v>0.11856786168872951</v>
      </c>
      <c r="AN392" s="102">
        <v>0.11856786168872951</v>
      </c>
      <c r="AO392" s="102">
        <v>0.11856786168872951</v>
      </c>
      <c r="AP392" s="102">
        <v>0.11856786168872951</v>
      </c>
      <c r="AQ392" s="102">
        <v>0.11856786168872951</v>
      </c>
      <c r="AR392" s="102">
        <v>0.11856786168872951</v>
      </c>
      <c r="AS392" s="102">
        <v>0.11856786168872951</v>
      </c>
      <c r="AT392" s="102">
        <v>0.11856786168872951</v>
      </c>
      <c r="AU392" s="102">
        <v>0.11856786168872951</v>
      </c>
      <c r="AV392" s="102">
        <v>0.11856786168872951</v>
      </c>
      <c r="AW392" s="102">
        <v>0.10149995916804208</v>
      </c>
      <c r="AX392" s="102">
        <v>8.4432056647354661E-2</v>
      </c>
      <c r="AY392" s="26"/>
    </row>
    <row r="393" spans="1:51" ht="15.75" thickBot="1">
      <c r="A393" s="94"/>
      <c r="B393" s="22" t="s">
        <v>359</v>
      </c>
      <c r="C393" s="101">
        <v>7.2591145654439498E-2</v>
      </c>
      <c r="D393" s="101">
        <v>4.8394097102959763E-2</v>
      </c>
      <c r="E393" s="101">
        <v>4.8394097102959763E-2</v>
      </c>
      <c r="F393" s="101">
        <v>4.8394097102959763E-2</v>
      </c>
      <c r="G393" s="101">
        <v>2.6616753406627978E-2</v>
      </c>
      <c r="H393" s="101">
        <v>4.839409710295969E-3</v>
      </c>
      <c r="I393" s="101">
        <v>4.839409710295969E-3</v>
      </c>
      <c r="J393" s="101">
        <v>4.839409710295969E-3</v>
      </c>
      <c r="K393" s="101">
        <v>4.839409710295969E-3</v>
      </c>
      <c r="L393" s="101">
        <v>4.839409710295969E-3</v>
      </c>
      <c r="M393" s="101">
        <v>4.839409710295969E-3</v>
      </c>
      <c r="N393" s="101">
        <v>4.839409710295969E-3</v>
      </c>
      <c r="O393" s="101">
        <v>5.0813801958107779E-2</v>
      </c>
      <c r="P393" s="101">
        <v>9.6788194205919428E-2</v>
      </c>
      <c r="Q393" s="101">
        <v>0.14518229130887889</v>
      </c>
      <c r="R393" s="101">
        <v>0.19357638841183861</v>
      </c>
      <c r="S393" s="101">
        <v>0.29036458261775777</v>
      </c>
      <c r="T393" s="101">
        <v>0.38715277682367805</v>
      </c>
      <c r="U393" s="101">
        <v>0.48394097102959815</v>
      </c>
      <c r="V393" s="101">
        <v>0.58072916523551554</v>
      </c>
      <c r="W393" s="101">
        <v>0.67751735944143576</v>
      </c>
      <c r="X393" s="101">
        <v>0.77430555364735609</v>
      </c>
      <c r="Y393" s="101">
        <v>0.72591145654439626</v>
      </c>
      <c r="Z393" s="101">
        <v>0.67751735944143576</v>
      </c>
      <c r="AA393" s="101">
        <v>0.67751735944143576</v>
      </c>
      <c r="AB393" s="101">
        <v>0.67751735944143576</v>
      </c>
      <c r="AC393" s="101">
        <v>0.65332031088995712</v>
      </c>
      <c r="AD393" s="101">
        <v>0.62912326233847771</v>
      </c>
      <c r="AE393" s="101">
        <v>0.65332031088995712</v>
      </c>
      <c r="AF393" s="101">
        <v>0.67751735944143576</v>
      </c>
      <c r="AG393" s="101">
        <v>0.67751735944143576</v>
      </c>
      <c r="AH393" s="101">
        <v>0.67751735944143576</v>
      </c>
      <c r="AI393" s="101">
        <v>0.67751735944143576</v>
      </c>
      <c r="AJ393" s="101">
        <v>0.67751735944143576</v>
      </c>
      <c r="AK393" s="101">
        <v>0.65332031088995712</v>
      </c>
      <c r="AL393" s="101">
        <v>0.62912326233847771</v>
      </c>
      <c r="AM393" s="101">
        <v>0.50813801958107507</v>
      </c>
      <c r="AN393" s="101">
        <v>0.38715277682367805</v>
      </c>
      <c r="AO393" s="101">
        <v>0.36295572827219813</v>
      </c>
      <c r="AP393" s="101">
        <v>0.33875867972071838</v>
      </c>
      <c r="AQ393" s="101">
        <v>0.33875867972071838</v>
      </c>
      <c r="AR393" s="101">
        <v>0.33875867972071838</v>
      </c>
      <c r="AS393" s="101">
        <v>0.31456163116923885</v>
      </c>
      <c r="AT393" s="101">
        <v>0.29036458261775777</v>
      </c>
      <c r="AU393" s="101">
        <v>0.26616753406627941</v>
      </c>
      <c r="AV393" s="101">
        <v>0.24197048551479908</v>
      </c>
      <c r="AW393" s="101">
        <v>0.16937933986035919</v>
      </c>
      <c r="AX393" s="101">
        <v>9.6788194205919428E-2</v>
      </c>
      <c r="AY393" s="26"/>
    </row>
    <row r="394" spans="1:51" ht="15.75" thickBot="1">
      <c r="A394" s="94"/>
      <c r="B394" s="22" t="s">
        <v>360</v>
      </c>
      <c r="C394" s="102">
        <v>0.447000616462706</v>
      </c>
      <c r="D394" s="102">
        <v>0.63857230923243957</v>
      </c>
      <c r="E394" s="102">
        <v>0.6752902170133056</v>
      </c>
      <c r="F394" s="102">
        <v>0.71200812479416953</v>
      </c>
      <c r="G394" s="102">
        <v>0.71200812479416953</v>
      </c>
      <c r="H394" s="102">
        <v>0.71200812479416953</v>
      </c>
      <c r="I394" s="102">
        <v>0.71200812479416953</v>
      </c>
      <c r="J394" s="102">
        <v>0.71200812479416953</v>
      </c>
      <c r="K394" s="102">
        <v>0.71200812479416953</v>
      </c>
      <c r="L394" s="102">
        <v>0.71200812479416953</v>
      </c>
      <c r="M394" s="102">
        <v>0.71200812479416953</v>
      </c>
      <c r="N394" s="102">
        <v>0.71200812479416953</v>
      </c>
      <c r="O394" s="102">
        <v>0.6752902170133056</v>
      </c>
      <c r="P394" s="102">
        <v>0.63857230923243957</v>
      </c>
      <c r="Q394" s="102">
        <v>0.51085784738595108</v>
      </c>
      <c r="R394" s="102">
        <v>0.38314338553946475</v>
      </c>
      <c r="S394" s="102">
        <v>0.36398621626248984</v>
      </c>
      <c r="T394" s="102">
        <v>0.34482904698551786</v>
      </c>
      <c r="U394" s="102">
        <v>0.29899352815609964</v>
      </c>
      <c r="V394" s="102">
        <v>0.2531580093266812</v>
      </c>
      <c r="W394" s="102">
        <v>0.27847381025934953</v>
      </c>
      <c r="X394" s="102">
        <v>0.30378961119201781</v>
      </c>
      <c r="Y394" s="102">
        <v>0.30941534473260945</v>
      </c>
      <c r="Z394" s="102">
        <v>0.31504107827320293</v>
      </c>
      <c r="AA394" s="102">
        <v>0.30941534473260945</v>
      </c>
      <c r="AB394" s="102">
        <v>0.30378961119201781</v>
      </c>
      <c r="AC394" s="102">
        <v>0.29253814411083279</v>
      </c>
      <c r="AD394" s="102">
        <v>0.28128667702964522</v>
      </c>
      <c r="AE394" s="102">
        <v>0.30941534473260945</v>
      </c>
      <c r="AF394" s="102">
        <v>0.3375440124355758</v>
      </c>
      <c r="AG394" s="102">
        <v>0.32066681181379686</v>
      </c>
      <c r="AH394" s="102">
        <v>0.30378961119201781</v>
      </c>
      <c r="AI394" s="102">
        <v>0.21117873644037455</v>
      </c>
      <c r="AJ394" s="102">
        <v>0.11856786168872951</v>
      </c>
      <c r="AK394" s="102">
        <v>9.1212546305986644E-2</v>
      </c>
      <c r="AL394" s="102">
        <v>6.3857230923243885E-2</v>
      </c>
      <c r="AM394" s="102">
        <v>6.3857230923243885E-2</v>
      </c>
      <c r="AN394" s="102">
        <v>6.3857230923243885E-2</v>
      </c>
      <c r="AO394" s="102">
        <v>6.3857230923243885E-2</v>
      </c>
      <c r="AP394" s="102">
        <v>6.3857230923243885E-2</v>
      </c>
      <c r="AQ394" s="102">
        <v>6.3857230923243885E-2</v>
      </c>
      <c r="AR394" s="102">
        <v>6.3857230923243885E-2</v>
      </c>
      <c r="AS394" s="102">
        <v>6.3857230923243885E-2</v>
      </c>
      <c r="AT394" s="102">
        <v>6.3857230923243885E-2</v>
      </c>
      <c r="AU394" s="102">
        <v>9.5785846384866188E-2</v>
      </c>
      <c r="AV394" s="102">
        <v>0.12771446184648777</v>
      </c>
      <c r="AW394" s="102">
        <v>0.19157169276973238</v>
      </c>
      <c r="AX394" s="102">
        <v>0.25542892369297554</v>
      </c>
      <c r="AY394" s="26"/>
    </row>
    <row r="395" spans="1:51" ht="15.75" thickBot="1">
      <c r="A395" s="94"/>
      <c r="B395" s="22" t="s">
        <v>361</v>
      </c>
      <c r="C395" s="101">
        <v>5.6888433917867097E-2</v>
      </c>
      <c r="D395" s="101">
        <v>5.5053323146322851E-2</v>
      </c>
      <c r="E395" s="101">
        <v>4.9547990831690703E-2</v>
      </c>
      <c r="F395" s="101">
        <v>4.4042658517058256E-2</v>
      </c>
      <c r="G395" s="101">
        <v>3.8537326202426024E-2</v>
      </c>
      <c r="H395" s="101">
        <v>3.3031993887793744E-2</v>
      </c>
      <c r="I395" s="101">
        <v>2.9361772344705543E-2</v>
      </c>
      <c r="J395" s="101">
        <v>2.569155080161727E-2</v>
      </c>
      <c r="K395" s="101">
        <v>2.2021329258529097E-2</v>
      </c>
      <c r="L395" s="101">
        <v>1.8351107715440958E-2</v>
      </c>
      <c r="M395" s="101">
        <v>1.6515996943896816E-2</v>
      </c>
      <c r="N395" s="101">
        <v>1.4680886172352772E-2</v>
      </c>
      <c r="O395" s="101">
        <v>1.321279755511749E-2</v>
      </c>
      <c r="P395" s="101">
        <v>1.1744708937882247E-2</v>
      </c>
      <c r="Q395" s="101">
        <v>4.5000030389657698E-2</v>
      </c>
      <c r="R395" s="101">
        <v>7.8255351841433105E-2</v>
      </c>
      <c r="S395" s="101">
        <v>8.8037270821612362E-2</v>
      </c>
      <c r="T395" s="101">
        <v>9.7819189801791523E-2</v>
      </c>
      <c r="U395" s="101">
        <v>0.13694686572250847</v>
      </c>
      <c r="V395" s="101">
        <v>0.17607454164322528</v>
      </c>
      <c r="W395" s="101">
        <v>0.1936819958075468</v>
      </c>
      <c r="X395" s="101">
        <v>0.2112894499718701</v>
      </c>
      <c r="Y395" s="101">
        <v>0.21520221756394031</v>
      </c>
      <c r="Z395" s="101">
        <v>0.21911498515601327</v>
      </c>
      <c r="AA395" s="101">
        <v>0.21520221756394031</v>
      </c>
      <c r="AB395" s="101">
        <v>0.2112894499718701</v>
      </c>
      <c r="AC395" s="101">
        <v>0.20346391478772613</v>
      </c>
      <c r="AD395" s="101">
        <v>0.19563837960358305</v>
      </c>
      <c r="AE395" s="101">
        <v>0.21520221756394031</v>
      </c>
      <c r="AF395" s="101">
        <v>0.23476605552429849</v>
      </c>
      <c r="AG395" s="101">
        <v>0.22302775274808487</v>
      </c>
      <c r="AH395" s="101">
        <v>0.2112894499718701</v>
      </c>
      <c r="AI395" s="101">
        <v>0.22302775274808487</v>
      </c>
      <c r="AJ395" s="101">
        <v>0.23476605552429849</v>
      </c>
      <c r="AK395" s="101">
        <v>0.25432989348465801</v>
      </c>
      <c r="AL395" s="101">
        <v>0.27389373144501694</v>
      </c>
      <c r="AM395" s="101">
        <v>0.30323948838555287</v>
      </c>
      <c r="AN395" s="101">
        <v>0.3325852453260903</v>
      </c>
      <c r="AO395" s="101">
        <v>0.59020321088973127</v>
      </c>
      <c r="AP395" s="101">
        <v>0.84782117645337451</v>
      </c>
      <c r="AQ395" s="101">
        <v>0.91898272837745321</v>
      </c>
      <c r="AR395" s="101">
        <v>0.99014428030153179</v>
      </c>
      <c r="AS395" s="101">
        <v>0.95935516535142096</v>
      </c>
      <c r="AT395" s="101">
        <v>0.92856605040131002</v>
      </c>
      <c r="AU395" s="101">
        <v>0.66383417239630671</v>
      </c>
      <c r="AV395" s="101">
        <v>0.39910229439130879</v>
      </c>
      <c r="AW395" s="101">
        <v>0.2289129195403605</v>
      </c>
      <c r="AX395" s="101">
        <v>5.8723544689411086E-2</v>
      </c>
      <c r="AY395" s="26"/>
    </row>
    <row r="396" spans="1:51" ht="15.75" thickBot="1">
      <c r="A396" s="94"/>
      <c r="B396" s="22" t="s">
        <v>362</v>
      </c>
      <c r="C396" s="102">
        <v>5.6888433917867097E-2</v>
      </c>
      <c r="D396" s="102">
        <v>5.5053323146322851E-2</v>
      </c>
      <c r="E396" s="102">
        <v>4.9547990831690703E-2</v>
      </c>
      <c r="F396" s="102">
        <v>4.4042658517058256E-2</v>
      </c>
      <c r="G396" s="102">
        <v>3.8537326202426024E-2</v>
      </c>
      <c r="H396" s="102">
        <v>3.3031993887793744E-2</v>
      </c>
      <c r="I396" s="102">
        <v>2.9361772344705543E-2</v>
      </c>
      <c r="J396" s="102">
        <v>2.569155080161727E-2</v>
      </c>
      <c r="K396" s="102">
        <v>2.2021329258529097E-2</v>
      </c>
      <c r="L396" s="102">
        <v>1.8351107715440958E-2</v>
      </c>
      <c r="M396" s="102">
        <v>1.6515996943896816E-2</v>
      </c>
      <c r="N396" s="102">
        <v>1.4680886172352772E-2</v>
      </c>
      <c r="O396" s="102">
        <v>1.321279755511749E-2</v>
      </c>
      <c r="P396" s="102">
        <v>1.1744708937882247E-2</v>
      </c>
      <c r="Q396" s="102">
        <v>4.5000030389657698E-2</v>
      </c>
      <c r="R396" s="102">
        <v>7.8255351841433105E-2</v>
      </c>
      <c r="S396" s="102">
        <v>8.8037270821612362E-2</v>
      </c>
      <c r="T396" s="102">
        <v>9.7819189801791523E-2</v>
      </c>
      <c r="U396" s="102">
        <v>0.17870826434974946</v>
      </c>
      <c r="V396" s="102">
        <v>0.25959733889770698</v>
      </c>
      <c r="W396" s="102">
        <v>0.47592845464579564</v>
      </c>
      <c r="X396" s="102">
        <v>0.69225957039388741</v>
      </c>
      <c r="Y396" s="102">
        <v>0.82205823984273874</v>
      </c>
      <c r="Z396" s="102">
        <v>0.95185690929159261</v>
      </c>
      <c r="AA396" s="102">
        <v>1.0167562440160156</v>
      </c>
      <c r="AB396" s="102">
        <v>1.0816555787404487</v>
      </c>
      <c r="AC396" s="102">
        <v>1.0167562440160156</v>
      </c>
      <c r="AD396" s="102">
        <v>0.95185690929159261</v>
      </c>
      <c r="AE396" s="102">
        <v>0.82205823984273874</v>
      </c>
      <c r="AF396" s="102">
        <v>0.69225957039388741</v>
      </c>
      <c r="AG396" s="102">
        <v>0.47592845464579564</v>
      </c>
      <c r="AH396" s="102">
        <v>0.25959733889770698</v>
      </c>
      <c r="AI396" s="102">
        <v>0.17103138011043947</v>
      </c>
      <c r="AJ396" s="102">
        <v>8.2465421323171653E-2</v>
      </c>
      <c r="AK396" s="102">
        <v>8.2465421323171653E-2</v>
      </c>
      <c r="AL396" s="102">
        <v>8.2465421323171653E-2</v>
      </c>
      <c r="AM396" s="102">
        <v>8.2465421323171653E-2</v>
      </c>
      <c r="AN396" s="102">
        <v>8.2465421323171653E-2</v>
      </c>
      <c r="AO396" s="102">
        <v>8.2465421323171653E-2</v>
      </c>
      <c r="AP396" s="102">
        <v>8.2465421323171653E-2</v>
      </c>
      <c r="AQ396" s="102">
        <v>8.2465421323171653E-2</v>
      </c>
      <c r="AR396" s="102">
        <v>8.2465421323171653E-2</v>
      </c>
      <c r="AS396" s="102">
        <v>8.2465421323171653E-2</v>
      </c>
      <c r="AT396" s="102">
        <v>8.2465421323171653E-2</v>
      </c>
      <c r="AU396" s="102">
        <v>8.2465421323171653E-2</v>
      </c>
      <c r="AV396" s="102">
        <v>8.2465421323171653E-2</v>
      </c>
      <c r="AW396" s="102">
        <v>7.0594483006291509E-2</v>
      </c>
      <c r="AX396" s="102">
        <v>5.8723544689411086E-2</v>
      </c>
      <c r="AY396" s="26"/>
    </row>
    <row r="397" spans="1:51" ht="15.75" thickBot="1">
      <c r="A397" s="94"/>
      <c r="B397" s="22" t="s">
        <v>363</v>
      </c>
      <c r="C397" s="101">
        <v>5.0488043939263594E-2</v>
      </c>
      <c r="D397" s="101">
        <v>3.3658695959509009E-2</v>
      </c>
      <c r="E397" s="101">
        <v>3.3658695959509009E-2</v>
      </c>
      <c r="F397" s="101">
        <v>3.3658695959509009E-2</v>
      </c>
      <c r="G397" s="101">
        <v>1.8512282777730003E-2</v>
      </c>
      <c r="H397" s="101">
        <v>3.3658695959509115E-3</v>
      </c>
      <c r="I397" s="101">
        <v>3.3658695959509115E-3</v>
      </c>
      <c r="J397" s="101">
        <v>3.3658695959509115E-3</v>
      </c>
      <c r="K397" s="101">
        <v>3.3658695959509115E-3</v>
      </c>
      <c r="L397" s="101">
        <v>3.3658695959509115E-3</v>
      </c>
      <c r="M397" s="101">
        <v>3.3658695959509115E-3</v>
      </c>
      <c r="N397" s="101">
        <v>3.3658695959509115E-3</v>
      </c>
      <c r="O397" s="101">
        <v>3.5341630757484449E-2</v>
      </c>
      <c r="P397" s="101">
        <v>6.7317391919017963E-2</v>
      </c>
      <c r="Q397" s="101">
        <v>0.10097608787852745</v>
      </c>
      <c r="R397" s="101">
        <v>0.1346347838380359</v>
      </c>
      <c r="S397" s="101">
        <v>0.20195217575705407</v>
      </c>
      <c r="T397" s="101">
        <v>0.26926956767607252</v>
      </c>
      <c r="U397" s="101">
        <v>0.33658695959509083</v>
      </c>
      <c r="V397" s="101">
        <v>0.40390435151410864</v>
      </c>
      <c r="W397" s="101">
        <v>0.47122174343312784</v>
      </c>
      <c r="X397" s="101">
        <v>0.53853913535214393</v>
      </c>
      <c r="Y397" s="101">
        <v>0.50488043939263605</v>
      </c>
      <c r="Z397" s="101">
        <v>0.47122174343312784</v>
      </c>
      <c r="AA397" s="101">
        <v>0.47122174343312784</v>
      </c>
      <c r="AB397" s="101">
        <v>0.47122174343312784</v>
      </c>
      <c r="AC397" s="101">
        <v>0.45439239545337251</v>
      </c>
      <c r="AD397" s="101">
        <v>0.43756304747361696</v>
      </c>
      <c r="AE397" s="101">
        <v>0.45439239545337251</v>
      </c>
      <c r="AF397" s="101">
        <v>0.47122174343312784</v>
      </c>
      <c r="AG397" s="101">
        <v>0.47122174343312784</v>
      </c>
      <c r="AH397" s="101">
        <v>0.47122174343312784</v>
      </c>
      <c r="AI397" s="101">
        <v>0.47122174343312784</v>
      </c>
      <c r="AJ397" s="101">
        <v>0.47122174343312784</v>
      </c>
      <c r="AK397" s="101">
        <v>0.45439239545337251</v>
      </c>
      <c r="AL397" s="101">
        <v>0.43756304747361696</v>
      </c>
      <c r="AM397" s="101">
        <v>0.35341630757484477</v>
      </c>
      <c r="AN397" s="101">
        <v>0.26926956767607252</v>
      </c>
      <c r="AO397" s="101">
        <v>0.25244021969631814</v>
      </c>
      <c r="AP397" s="101">
        <v>0.23561087171656392</v>
      </c>
      <c r="AQ397" s="101">
        <v>0.23561087171656392</v>
      </c>
      <c r="AR397" s="101">
        <v>0.23561087171656392</v>
      </c>
      <c r="AS397" s="101">
        <v>0.21878152373680848</v>
      </c>
      <c r="AT397" s="101">
        <v>0.20195217575705407</v>
      </c>
      <c r="AU397" s="101">
        <v>0.18512282777729944</v>
      </c>
      <c r="AV397" s="101">
        <v>0.16829347979754541</v>
      </c>
      <c r="AW397" s="101">
        <v>0.1178054358582811</v>
      </c>
      <c r="AX397" s="101">
        <v>6.7317391919017963E-2</v>
      </c>
      <c r="AY397" s="26"/>
    </row>
    <row r="398" spans="1:51" ht="15.75" thickBot="1">
      <c r="A398" s="94"/>
      <c r="B398" s="22" t="s">
        <v>364</v>
      </c>
      <c r="C398" s="102">
        <v>0.31089448391240254</v>
      </c>
      <c r="D398" s="102">
        <v>0.44413497701771837</v>
      </c>
      <c r="E398" s="102">
        <v>0.46967273819623828</v>
      </c>
      <c r="F398" s="102">
        <v>0.49521049937475881</v>
      </c>
      <c r="G398" s="102">
        <v>0.49521049937475881</v>
      </c>
      <c r="H398" s="102">
        <v>0.49521049937475881</v>
      </c>
      <c r="I398" s="102">
        <v>0.49521049937475881</v>
      </c>
      <c r="J398" s="102">
        <v>0.49521049937475881</v>
      </c>
      <c r="K398" s="102">
        <v>0.49521049937475881</v>
      </c>
      <c r="L398" s="102">
        <v>0.49521049937475881</v>
      </c>
      <c r="M398" s="102">
        <v>0.49521049937475881</v>
      </c>
      <c r="N398" s="102">
        <v>0.49521049937475881</v>
      </c>
      <c r="O398" s="102">
        <v>0.46967273819623828</v>
      </c>
      <c r="P398" s="102">
        <v>0.44413497701771837</v>
      </c>
      <c r="Q398" s="102">
        <v>0.35530798161417543</v>
      </c>
      <c r="R398" s="102">
        <v>0.26648098621063077</v>
      </c>
      <c r="S398" s="102">
        <v>0.2531569369001011</v>
      </c>
      <c r="T398" s="102">
        <v>0.23983288758956953</v>
      </c>
      <c r="U398" s="102">
        <v>0.20795371461639714</v>
      </c>
      <c r="V398" s="102">
        <v>0.17607454164322528</v>
      </c>
      <c r="W398" s="102">
        <v>0.1936819958075468</v>
      </c>
      <c r="X398" s="102">
        <v>0.2112894499718701</v>
      </c>
      <c r="Y398" s="102">
        <v>0.21520221756394031</v>
      </c>
      <c r="Z398" s="102">
        <v>0.21911498515601327</v>
      </c>
      <c r="AA398" s="102">
        <v>0.21520221756394031</v>
      </c>
      <c r="AB398" s="102">
        <v>0.2112894499718701</v>
      </c>
      <c r="AC398" s="102">
        <v>0.20346391478772613</v>
      </c>
      <c r="AD398" s="102">
        <v>0.19563837960358305</v>
      </c>
      <c r="AE398" s="102">
        <v>0.21520221756394031</v>
      </c>
      <c r="AF398" s="102">
        <v>0.23476605552429849</v>
      </c>
      <c r="AG398" s="102">
        <v>0.22302775274808487</v>
      </c>
      <c r="AH398" s="102">
        <v>0.2112894499718701</v>
      </c>
      <c r="AI398" s="102">
        <v>0.14687743564752101</v>
      </c>
      <c r="AJ398" s="102">
        <v>8.2465421323171653E-2</v>
      </c>
      <c r="AK398" s="102">
        <v>6.343945951247186E-2</v>
      </c>
      <c r="AL398" s="102">
        <v>4.4413497701771887E-2</v>
      </c>
      <c r="AM398" s="102">
        <v>4.4413497701771887E-2</v>
      </c>
      <c r="AN398" s="102">
        <v>4.4413497701771887E-2</v>
      </c>
      <c r="AO398" s="102">
        <v>4.4413497701771887E-2</v>
      </c>
      <c r="AP398" s="102">
        <v>4.4413497701771887E-2</v>
      </c>
      <c r="AQ398" s="102">
        <v>4.4413497701771887E-2</v>
      </c>
      <c r="AR398" s="102">
        <v>4.4413497701771887E-2</v>
      </c>
      <c r="AS398" s="102">
        <v>4.4413497701771887E-2</v>
      </c>
      <c r="AT398" s="102">
        <v>4.4413497701771887E-2</v>
      </c>
      <c r="AU398" s="102">
        <v>6.6620246552657567E-2</v>
      </c>
      <c r="AV398" s="102">
        <v>8.8826995403543774E-2</v>
      </c>
      <c r="AW398" s="102">
        <v>0.13324049310531538</v>
      </c>
      <c r="AX398" s="102">
        <v>0.17765399080708749</v>
      </c>
      <c r="AY398" s="26"/>
    </row>
    <row r="399" spans="1:51">
      <c r="A399" s="94"/>
      <c r="B399" s="26"/>
      <c r="C399" s="99"/>
      <c r="D399" s="26"/>
      <c r="E399" s="26"/>
      <c r="F399" s="26"/>
      <c r="G399" s="26"/>
      <c r="H399" s="26"/>
      <c r="I399" s="26"/>
      <c r="J399" s="26"/>
      <c r="K399" s="26"/>
      <c r="L399" s="26"/>
      <c r="M399" s="26"/>
      <c r="N399" s="26"/>
      <c r="O399" s="26"/>
      <c r="P399" s="26"/>
      <c r="Q399" s="26"/>
      <c r="R399" s="26"/>
      <c r="S399" s="26"/>
      <c r="T399" s="26"/>
      <c r="U399" s="26"/>
      <c r="V399" s="26"/>
      <c r="W399" s="26"/>
      <c r="X399" s="26"/>
      <c r="Y399" s="26"/>
      <c r="Z399" s="26"/>
      <c r="AA399" s="26"/>
      <c r="AB399" s="26"/>
      <c r="AC399" s="26"/>
      <c r="AD399" s="26"/>
      <c r="AE399" s="26"/>
      <c r="AF399" s="26"/>
      <c r="AG399" s="26"/>
      <c r="AH399" s="26"/>
      <c r="AI399" s="26"/>
      <c r="AJ399" s="26"/>
      <c r="AK399" s="26"/>
      <c r="AL399" s="26"/>
      <c r="AM399" s="26"/>
      <c r="AN399" s="26"/>
      <c r="AO399" s="26"/>
      <c r="AP399" s="26"/>
      <c r="AQ399" s="26"/>
      <c r="AR399" s="26"/>
      <c r="AS399" s="26"/>
      <c r="AT399" s="26"/>
      <c r="AU399" s="26"/>
      <c r="AV399" s="26"/>
      <c r="AW399" s="26"/>
      <c r="AX399" s="26"/>
      <c r="AY399" s="26"/>
    </row>
    <row r="400" spans="1:51" ht="15.75" thickBot="1">
      <c r="A400" s="94"/>
      <c r="B400" s="59" t="s">
        <v>315</v>
      </c>
      <c r="C400" s="26"/>
      <c r="D400" s="26"/>
      <c r="E400" s="26"/>
      <c r="F400" s="26"/>
      <c r="G400" s="26"/>
      <c r="H400" s="26"/>
      <c r="I400" s="26"/>
      <c r="J400" s="26"/>
      <c r="K400" s="26"/>
      <c r="L400" s="26"/>
      <c r="M400" s="26"/>
      <c r="N400" s="26"/>
      <c r="O400" s="26"/>
      <c r="P400" s="26"/>
      <c r="Q400" s="26"/>
      <c r="R400" s="26"/>
      <c r="S400" s="26"/>
      <c r="T400" s="26"/>
      <c r="U400" s="26"/>
      <c r="V400" s="26"/>
      <c r="W400" s="26"/>
      <c r="X400" s="26"/>
      <c r="Y400" s="26"/>
      <c r="Z400" s="26"/>
      <c r="AA400" s="26"/>
      <c r="AB400" s="26"/>
      <c r="AC400" s="26"/>
      <c r="AD400" s="26"/>
      <c r="AE400" s="26"/>
      <c r="AF400" s="26"/>
      <c r="AG400" s="26"/>
      <c r="AH400" s="26"/>
      <c r="AI400" s="26"/>
      <c r="AJ400" s="26"/>
      <c r="AK400" s="26"/>
      <c r="AL400" s="26"/>
      <c r="AM400" s="26"/>
      <c r="AN400" s="26"/>
      <c r="AO400" s="26"/>
      <c r="AP400" s="26"/>
      <c r="AQ400" s="26"/>
      <c r="AR400" s="26"/>
      <c r="AS400" s="26"/>
      <c r="AT400" s="26"/>
      <c r="AU400" s="26"/>
      <c r="AV400" s="26"/>
      <c r="AW400" s="26"/>
      <c r="AX400" s="26"/>
      <c r="AY400" s="26"/>
    </row>
    <row r="401" spans="1:51" ht="15.75" thickBot="1">
      <c r="A401" s="94"/>
      <c r="B401" s="3"/>
      <c r="C401" s="100">
        <v>0</v>
      </c>
      <c r="D401" s="100">
        <v>2.0833333333333332E-2</v>
      </c>
      <c r="E401" s="100">
        <v>4.1666666666666699E-2</v>
      </c>
      <c r="F401" s="100">
        <v>6.25E-2</v>
      </c>
      <c r="G401" s="100">
        <v>8.3333333333333301E-2</v>
      </c>
      <c r="H401" s="100">
        <v>0.104166666666667</v>
      </c>
      <c r="I401" s="100">
        <v>0.125</v>
      </c>
      <c r="J401" s="100">
        <v>0.14583333333333301</v>
      </c>
      <c r="K401" s="100">
        <v>0.16666666666666699</v>
      </c>
      <c r="L401" s="100">
        <v>0.1875</v>
      </c>
      <c r="M401" s="100">
        <v>0.20833333333333301</v>
      </c>
      <c r="N401" s="100">
        <v>0.22916666666666699</v>
      </c>
      <c r="O401" s="100">
        <v>0.25</v>
      </c>
      <c r="P401" s="100">
        <v>0.27083333333333298</v>
      </c>
      <c r="Q401" s="100">
        <v>0.29166666666666702</v>
      </c>
      <c r="R401" s="100">
        <v>0.3125</v>
      </c>
      <c r="S401" s="100">
        <v>0.33333333333333298</v>
      </c>
      <c r="T401" s="100">
        <v>0.35416666666666702</v>
      </c>
      <c r="U401" s="100">
        <v>0.375</v>
      </c>
      <c r="V401" s="100">
        <v>0.39583333333333298</v>
      </c>
      <c r="W401" s="100">
        <v>0.41666666666666702</v>
      </c>
      <c r="X401" s="100">
        <v>0.4375</v>
      </c>
      <c r="Y401" s="100">
        <v>0.45833333333333298</v>
      </c>
      <c r="Z401" s="100">
        <v>0.47916666666666702</v>
      </c>
      <c r="AA401" s="100">
        <v>0.5</v>
      </c>
      <c r="AB401" s="100">
        <v>0.52083333333333304</v>
      </c>
      <c r="AC401" s="100">
        <v>0.54166666666666696</v>
      </c>
      <c r="AD401" s="100">
        <v>0.5625</v>
      </c>
      <c r="AE401" s="100">
        <v>0.58333333333333304</v>
      </c>
      <c r="AF401" s="100">
        <v>0.60416666666666696</v>
      </c>
      <c r="AG401" s="100">
        <v>0.625</v>
      </c>
      <c r="AH401" s="100">
        <v>0.64583333333333304</v>
      </c>
      <c r="AI401" s="100">
        <v>0.66666666666666696</v>
      </c>
      <c r="AJ401" s="100">
        <v>0.6875</v>
      </c>
      <c r="AK401" s="100">
        <v>0.70833333333333304</v>
      </c>
      <c r="AL401" s="100">
        <v>0.72916666666666696</v>
      </c>
      <c r="AM401" s="100">
        <v>0.75</v>
      </c>
      <c r="AN401" s="100">
        <v>0.77083333333333304</v>
      </c>
      <c r="AO401" s="100">
        <v>0.79166666666666696</v>
      </c>
      <c r="AP401" s="100">
        <v>0.8125</v>
      </c>
      <c r="AQ401" s="100">
        <v>0.83333333333333304</v>
      </c>
      <c r="AR401" s="100">
        <v>0.85416666666666696</v>
      </c>
      <c r="AS401" s="100">
        <v>0.875</v>
      </c>
      <c r="AT401" s="100">
        <v>0.89583333333333304</v>
      </c>
      <c r="AU401" s="100">
        <v>0.91666666666666696</v>
      </c>
      <c r="AV401" s="100">
        <v>0.9375</v>
      </c>
      <c r="AW401" s="100">
        <v>0.95833333333333304</v>
      </c>
      <c r="AX401" s="100">
        <v>0.97916666666666696</v>
      </c>
      <c r="AY401" s="26"/>
    </row>
    <row r="402" spans="1:51" ht="15.75" thickBot="1">
      <c r="A402" s="94"/>
      <c r="B402" s="22" t="s">
        <v>329</v>
      </c>
      <c r="C402" s="101">
        <v>2.6922115284979635</v>
      </c>
      <c r="D402" s="101">
        <v>3.2306538341975393</v>
      </c>
      <c r="E402" s="101">
        <v>3.7690961398971421</v>
      </c>
      <c r="F402" s="101">
        <v>4.3075384455967214</v>
      </c>
      <c r="G402" s="101">
        <v>4.5767595984465244</v>
      </c>
      <c r="H402" s="101">
        <v>4.8459807512963229</v>
      </c>
      <c r="I402" s="101">
        <v>4.7921365207263582</v>
      </c>
      <c r="J402" s="101">
        <v>4.7382922901563846</v>
      </c>
      <c r="K402" s="101">
        <v>4.7167545979283938</v>
      </c>
      <c r="L402" s="101">
        <v>4.6952169057004172</v>
      </c>
      <c r="M402" s="101">
        <v>4.6736792134724583</v>
      </c>
      <c r="N402" s="101">
        <v>4.652141521244455</v>
      </c>
      <c r="O402" s="101">
        <v>4.6306038290164873</v>
      </c>
      <c r="P402" s="101">
        <v>4.6090661367885009</v>
      </c>
      <c r="Q402" s="101">
        <v>4.5875284445605065</v>
      </c>
      <c r="R402" s="101">
        <v>4.5659907523325227</v>
      </c>
      <c r="S402" s="101">
        <v>4.5444530601045514</v>
      </c>
      <c r="T402" s="101">
        <v>4.5229153678765561</v>
      </c>
      <c r="U402" s="101">
        <v>4.4152269067366419</v>
      </c>
      <c r="V402" s="101">
        <v>4.3075384455967214</v>
      </c>
      <c r="W402" s="101">
        <v>4.0383172927469237</v>
      </c>
      <c r="X402" s="101">
        <v>3.7690961398971421</v>
      </c>
      <c r="Y402" s="101">
        <v>3.4998749870473493</v>
      </c>
      <c r="Z402" s="101">
        <v>3.2306538341975393</v>
      </c>
      <c r="AA402" s="101">
        <v>3.0960432577726387</v>
      </c>
      <c r="AB402" s="101">
        <v>2.9614326813477514</v>
      </c>
      <c r="AC402" s="101">
        <v>2.9345105660627628</v>
      </c>
      <c r="AD402" s="101">
        <v>2.9075884507777956</v>
      </c>
      <c r="AE402" s="101">
        <v>3.2306538341975393</v>
      </c>
      <c r="AF402" s="101">
        <v>3.5537192176173211</v>
      </c>
      <c r="AG402" s="101">
        <v>3.5267971023323215</v>
      </c>
      <c r="AH402" s="101">
        <v>3.4998749870473493</v>
      </c>
      <c r="AI402" s="101">
        <v>3.4460307564773833</v>
      </c>
      <c r="AJ402" s="101">
        <v>3.3921865259074195</v>
      </c>
      <c r="AK402" s="101">
        <v>3.3114201800524774</v>
      </c>
      <c r="AL402" s="101">
        <v>3.2306538341975393</v>
      </c>
      <c r="AM402" s="101">
        <v>3.0960432577726387</v>
      </c>
      <c r="AN402" s="101">
        <v>2.9614326813477514</v>
      </c>
      <c r="AO402" s="101">
        <v>2.8268221049228477</v>
      </c>
      <c r="AP402" s="101">
        <v>2.6922115284979635</v>
      </c>
      <c r="AQ402" s="101">
        <v>2.4229903756481614</v>
      </c>
      <c r="AR402" s="101">
        <v>2.1537692227983607</v>
      </c>
      <c r="AS402" s="101">
        <v>1.9922365310884864</v>
      </c>
      <c r="AT402" s="101">
        <v>1.8307038393785999</v>
      </c>
      <c r="AU402" s="101">
        <v>1.8576259546635854</v>
      </c>
      <c r="AV402" s="101">
        <v>1.8845480699485586</v>
      </c>
      <c r="AW402" s="101">
        <v>2.0191586463734743</v>
      </c>
      <c r="AX402" s="101">
        <v>2.1537692227983607</v>
      </c>
      <c r="AY402" s="26"/>
    </row>
    <row r="403" spans="1:51" ht="15.75" thickBot="1">
      <c r="A403" s="94"/>
      <c r="B403" s="22" t="s">
        <v>330</v>
      </c>
      <c r="C403" s="102">
        <v>1.9107805009546177</v>
      </c>
      <c r="D403" s="102">
        <v>3.2306538341975393</v>
      </c>
      <c r="E403" s="102">
        <v>3.7690961398971421</v>
      </c>
      <c r="F403" s="102">
        <v>4.3075384455967214</v>
      </c>
      <c r="G403" s="102">
        <v>4.5767595984465244</v>
      </c>
      <c r="H403" s="102">
        <v>4.8459807512963229</v>
      </c>
      <c r="I403" s="102">
        <v>4.7921365207263582</v>
      </c>
      <c r="J403" s="102">
        <v>4.7382922901563846</v>
      </c>
      <c r="K403" s="102">
        <v>4.7167545979283938</v>
      </c>
      <c r="L403" s="102">
        <v>4.6952169057004172</v>
      </c>
      <c r="M403" s="102">
        <v>4.6736792134724583</v>
      </c>
      <c r="N403" s="102">
        <v>4.652141521244455</v>
      </c>
      <c r="O403" s="102">
        <v>2.7557173386986245</v>
      </c>
      <c r="P403" s="102">
        <v>0.85929315615278123</v>
      </c>
      <c r="Q403" s="102">
        <v>0.82336981599973336</v>
      </c>
      <c r="R403" s="102">
        <v>0.7874464758466978</v>
      </c>
      <c r="S403" s="102">
        <v>0.88587728532753296</v>
      </c>
      <c r="T403" s="102">
        <v>0.98430809480837189</v>
      </c>
      <c r="U403" s="102">
        <v>1.7982564726312191</v>
      </c>
      <c r="V403" s="102">
        <v>2.6122048504540594</v>
      </c>
      <c r="W403" s="102">
        <v>4.7890422258324445</v>
      </c>
      <c r="X403" s="102">
        <v>6.9658796012108288</v>
      </c>
      <c r="Y403" s="102">
        <v>8.2719820264378647</v>
      </c>
      <c r="Z403" s="102">
        <v>9.5780844516648891</v>
      </c>
      <c r="AA403" s="102">
        <v>10.231135664278366</v>
      </c>
      <c r="AB403" s="102">
        <v>10.884186876891915</v>
      </c>
      <c r="AC403" s="102">
        <v>10.231135664278366</v>
      </c>
      <c r="AD403" s="102">
        <v>9.5780844516648891</v>
      </c>
      <c r="AE403" s="102">
        <v>8.2719820264378647</v>
      </c>
      <c r="AF403" s="102">
        <v>6.9658796012108288</v>
      </c>
      <c r="AG403" s="102">
        <v>4.7890422258324445</v>
      </c>
      <c r="AH403" s="102">
        <v>2.6122048504540594</v>
      </c>
      <c r="AI403" s="102">
        <v>1.7210076289741589</v>
      </c>
      <c r="AJ403" s="102">
        <v>0.8298104074942384</v>
      </c>
      <c r="AK403" s="102">
        <v>0.8298104074942384</v>
      </c>
      <c r="AL403" s="102">
        <v>0.8298104074942384</v>
      </c>
      <c r="AM403" s="102">
        <v>0.8298104074942384</v>
      </c>
      <c r="AN403" s="102">
        <v>0.8298104074942384</v>
      </c>
      <c r="AO403" s="102">
        <v>0.8298104074942384</v>
      </c>
      <c r="AP403" s="102">
        <v>0.8298104074942384</v>
      </c>
      <c r="AQ403" s="102">
        <v>0.8298104074942384</v>
      </c>
      <c r="AR403" s="102">
        <v>0.8298104074942384</v>
      </c>
      <c r="AS403" s="102">
        <v>0.8298104074942384</v>
      </c>
      <c r="AT403" s="102">
        <v>0.8298104074942384</v>
      </c>
      <c r="AU403" s="102">
        <v>0.8298104074942384</v>
      </c>
      <c r="AV403" s="102">
        <v>0.8298104074942384</v>
      </c>
      <c r="AW403" s="102">
        <v>0.71035878760296378</v>
      </c>
      <c r="AX403" s="102">
        <v>0.59090716771168461</v>
      </c>
      <c r="AY403" s="26"/>
    </row>
    <row r="404" spans="1:51" ht="15.75" thickBot="1">
      <c r="A404" s="94"/>
      <c r="B404" s="22" t="s">
        <v>331</v>
      </c>
      <c r="C404" s="101">
        <v>0.72431848363636486</v>
      </c>
      <c r="D404" s="101">
        <v>0.4828789890909097</v>
      </c>
      <c r="E404" s="101">
        <v>0.4828789890909097</v>
      </c>
      <c r="F404" s="101">
        <v>0.4828789890909097</v>
      </c>
      <c r="G404" s="101">
        <v>0.26558344399999961</v>
      </c>
      <c r="H404" s="101">
        <v>4.8287898909090771E-2</v>
      </c>
      <c r="I404" s="101">
        <v>4.8287898909090771E-2</v>
      </c>
      <c r="J404" s="101">
        <v>4.8287898909090771E-2</v>
      </c>
      <c r="K404" s="101">
        <v>4.8287898909090771E-2</v>
      </c>
      <c r="L404" s="101">
        <v>4.8287898909090771E-2</v>
      </c>
      <c r="M404" s="101">
        <v>4.8287898909090771E-2</v>
      </c>
      <c r="N404" s="101">
        <v>4.8287898909090771E-2</v>
      </c>
      <c r="O404" s="101">
        <v>0.50702293854545621</v>
      </c>
      <c r="P404" s="101">
        <v>0.96575797818181941</v>
      </c>
      <c r="Q404" s="101">
        <v>1.4486369672727284</v>
      </c>
      <c r="R404" s="101">
        <v>1.9315159563636415</v>
      </c>
      <c r="S404" s="101">
        <v>2.897273934545463</v>
      </c>
      <c r="T404" s="101">
        <v>3.8630319127272768</v>
      </c>
      <c r="U404" s="101">
        <v>4.8287898909090776</v>
      </c>
      <c r="V404" s="101">
        <v>5.7945478690909189</v>
      </c>
      <c r="W404" s="101">
        <v>6.760305847272738</v>
      </c>
      <c r="X404" s="101">
        <v>7.7260638254545553</v>
      </c>
      <c r="Y404" s="101">
        <v>7.2431848363636533</v>
      </c>
      <c r="Z404" s="101">
        <v>6.760305847272738</v>
      </c>
      <c r="AA404" s="101">
        <v>6.760305847272738</v>
      </c>
      <c r="AB404" s="101">
        <v>6.760305847272738</v>
      </c>
      <c r="AC404" s="101">
        <v>6.5188663527272954</v>
      </c>
      <c r="AD404" s="101">
        <v>6.2774268581818351</v>
      </c>
      <c r="AE404" s="101">
        <v>6.5188663527272954</v>
      </c>
      <c r="AF404" s="101">
        <v>6.760305847272738</v>
      </c>
      <c r="AG404" s="101">
        <v>6.760305847272738</v>
      </c>
      <c r="AH404" s="101">
        <v>6.760305847272738</v>
      </c>
      <c r="AI404" s="101">
        <v>6.760305847272738</v>
      </c>
      <c r="AJ404" s="101">
        <v>6.760305847272738</v>
      </c>
      <c r="AK404" s="101">
        <v>6.5188663527272954</v>
      </c>
      <c r="AL404" s="101">
        <v>6.2774268581818351</v>
      </c>
      <c r="AM404" s="101">
        <v>5.0702293854545486</v>
      </c>
      <c r="AN404" s="101">
        <v>3.8630319127272768</v>
      </c>
      <c r="AO404" s="101">
        <v>3.6215924181818231</v>
      </c>
      <c r="AP404" s="101">
        <v>3.380152923636369</v>
      </c>
      <c r="AQ404" s="101">
        <v>3.380152923636369</v>
      </c>
      <c r="AR404" s="101">
        <v>3.380152923636369</v>
      </c>
      <c r="AS404" s="101">
        <v>3.1387134290909176</v>
      </c>
      <c r="AT404" s="101">
        <v>2.897273934545463</v>
      </c>
      <c r="AU404" s="101">
        <v>2.6558344400000138</v>
      </c>
      <c r="AV404" s="101">
        <v>2.4143949454545388</v>
      </c>
      <c r="AW404" s="101">
        <v>1.69007646181819</v>
      </c>
      <c r="AX404" s="101">
        <v>0.96575797818181941</v>
      </c>
      <c r="AY404" s="26"/>
    </row>
    <row r="405" spans="1:51" ht="15.75" thickBot="1">
      <c r="A405" s="94"/>
      <c r="B405" s="22" t="s">
        <v>332</v>
      </c>
      <c r="C405" s="102">
        <v>2.107187848465859</v>
      </c>
      <c r="D405" s="102">
        <v>2.9221141632527061</v>
      </c>
      <c r="E405" s="102">
        <v>5.4789636348186024</v>
      </c>
      <c r="F405" s="102">
        <v>8.0358131063845093</v>
      </c>
      <c r="G405" s="102">
        <v>8.0358131063845093</v>
      </c>
      <c r="H405" s="102">
        <v>8.0358131063845093</v>
      </c>
      <c r="I405" s="102">
        <v>8.0358131063845093</v>
      </c>
      <c r="J405" s="102">
        <v>8.0358131063845093</v>
      </c>
      <c r="K405" s="102">
        <v>8.0358131063845093</v>
      </c>
      <c r="L405" s="102">
        <v>8.0358131063845093</v>
      </c>
      <c r="M405" s="102">
        <v>8.0358131063845093</v>
      </c>
      <c r="N405" s="102">
        <v>8.0358131063845093</v>
      </c>
      <c r="O405" s="102">
        <v>6.2094919458425766</v>
      </c>
      <c r="P405" s="102">
        <v>4.3831707853006616</v>
      </c>
      <c r="Q405" s="102">
        <v>4.3831707853006616</v>
      </c>
      <c r="R405" s="102">
        <v>4.3831707853006616</v>
      </c>
      <c r="S405" s="102">
        <v>4.3831707853006616</v>
      </c>
      <c r="T405" s="102">
        <v>4.3831707853006616</v>
      </c>
      <c r="U405" s="102">
        <v>4.0179065531922546</v>
      </c>
      <c r="V405" s="102">
        <v>3.652642321083873</v>
      </c>
      <c r="W405" s="102">
        <v>3.2873780889754745</v>
      </c>
      <c r="X405" s="102">
        <v>2.9221138568671052</v>
      </c>
      <c r="Y405" s="102">
        <v>2.4302530786928163</v>
      </c>
      <c r="Z405" s="102">
        <v>1.9383923005185204</v>
      </c>
      <c r="AA405" s="102">
        <v>1.8576259546635854</v>
      </c>
      <c r="AB405" s="102">
        <v>1.7768596088086499</v>
      </c>
      <c r="AC405" s="102">
        <v>1.7607063396376663</v>
      </c>
      <c r="AD405" s="102">
        <v>1.7445530704666738</v>
      </c>
      <c r="AE405" s="102">
        <v>1.9383923005185204</v>
      </c>
      <c r="AF405" s="102">
        <v>2.1322315305703778</v>
      </c>
      <c r="AG405" s="102">
        <v>2.1160782613993985</v>
      </c>
      <c r="AH405" s="102">
        <v>2.0999249922284013</v>
      </c>
      <c r="AI405" s="102">
        <v>2.0676184538864208</v>
      </c>
      <c r="AJ405" s="102">
        <v>2.0353119155444492</v>
      </c>
      <c r="AK405" s="102">
        <v>1.9868521080314974</v>
      </c>
      <c r="AL405" s="102">
        <v>1.9383923005185204</v>
      </c>
      <c r="AM405" s="102">
        <v>1.8576259546635854</v>
      </c>
      <c r="AN405" s="102">
        <v>1.7768596088086499</v>
      </c>
      <c r="AO405" s="102">
        <v>1.6960932629537098</v>
      </c>
      <c r="AP405" s="102">
        <v>1.6153269170987679</v>
      </c>
      <c r="AQ405" s="102">
        <v>1.453794225388896</v>
      </c>
      <c r="AR405" s="102">
        <v>1.2922615336790124</v>
      </c>
      <c r="AS405" s="102">
        <v>1.1953419186530934</v>
      </c>
      <c r="AT405" s="102">
        <v>1.0984223036271701</v>
      </c>
      <c r="AU405" s="102">
        <v>1.1145755727981492</v>
      </c>
      <c r="AV405" s="102">
        <v>1.1307288419691433</v>
      </c>
      <c r="AW405" s="102">
        <v>1.2114951878240807</v>
      </c>
      <c r="AX405" s="102">
        <v>1.2922615336790124</v>
      </c>
      <c r="AY405" s="26"/>
    </row>
    <row r="406" spans="1:51" ht="15.75" thickBot="1">
      <c r="A406" s="94"/>
      <c r="B406" s="22" t="s">
        <v>333</v>
      </c>
      <c r="C406" s="101">
        <v>12.373701952126757</v>
      </c>
      <c r="D406" s="101">
        <v>14.848442342552172</v>
      </c>
      <c r="E406" s="101">
        <v>17.323182732977536</v>
      </c>
      <c r="F406" s="101">
        <v>19.797923123402775</v>
      </c>
      <c r="G406" s="101">
        <v>21.035293318615519</v>
      </c>
      <c r="H406" s="101">
        <v>22.272663513828192</v>
      </c>
      <c r="I406" s="101">
        <v>22.025189474785709</v>
      </c>
      <c r="J406" s="101">
        <v>21.777715435743261</v>
      </c>
      <c r="K406" s="101">
        <v>21.678725820126161</v>
      </c>
      <c r="L406" s="101">
        <v>21.57973620450921</v>
      </c>
      <c r="M406" s="101">
        <v>21.480746588892142</v>
      </c>
      <c r="N406" s="101">
        <v>21.381756973275074</v>
      </c>
      <c r="O406" s="101">
        <v>21.282767357658066</v>
      </c>
      <c r="P406" s="101">
        <v>21.183777742041062</v>
      </c>
      <c r="Q406" s="101">
        <v>21.084788126424055</v>
      </c>
      <c r="R406" s="101">
        <v>20.985798510806955</v>
      </c>
      <c r="S406" s="101">
        <v>20.886808895190015</v>
      </c>
      <c r="T406" s="101">
        <v>20.787819279572926</v>
      </c>
      <c r="U406" s="101">
        <v>20.292871201487941</v>
      </c>
      <c r="V406" s="101">
        <v>19.797923123402775</v>
      </c>
      <c r="W406" s="101">
        <v>18.560552928190244</v>
      </c>
      <c r="X406" s="101">
        <v>17.323182732977536</v>
      </c>
      <c r="Y406" s="101">
        <v>16.08581253776487</v>
      </c>
      <c r="Z406" s="101">
        <v>14.848442342552172</v>
      </c>
      <c r="AA406" s="101">
        <v>14.229757244945823</v>
      </c>
      <c r="AB406" s="101">
        <v>13.611072147339463</v>
      </c>
      <c r="AC406" s="101">
        <v>13.487335127818234</v>
      </c>
      <c r="AD406" s="101">
        <v>13.363598108296944</v>
      </c>
      <c r="AE406" s="101">
        <v>14.848442342552172</v>
      </c>
      <c r="AF406" s="101">
        <v>16.333286576807392</v>
      </c>
      <c r="AG406" s="101">
        <v>16.209549557286138</v>
      </c>
      <c r="AH406" s="101">
        <v>16.08581253776487</v>
      </c>
      <c r="AI406" s="101">
        <v>15.838338498722237</v>
      </c>
      <c r="AJ406" s="101">
        <v>15.590864459679771</v>
      </c>
      <c r="AK406" s="101">
        <v>15.219653401115943</v>
      </c>
      <c r="AL406" s="101">
        <v>14.848442342552172</v>
      </c>
      <c r="AM406" s="101">
        <v>14.229757244945823</v>
      </c>
      <c r="AN406" s="101">
        <v>13.611072147339463</v>
      </c>
      <c r="AO406" s="101">
        <v>12.992387049733074</v>
      </c>
      <c r="AP406" s="101">
        <v>12.373701952126757</v>
      </c>
      <c r="AQ406" s="101">
        <v>11.136331756914137</v>
      </c>
      <c r="AR406" s="101">
        <v>9.898961561701487</v>
      </c>
      <c r="AS406" s="101">
        <v>9.156539444573859</v>
      </c>
      <c r="AT406" s="101">
        <v>8.4141173274462027</v>
      </c>
      <c r="AU406" s="101">
        <v>8.5378543469675083</v>
      </c>
      <c r="AV406" s="101">
        <v>8.6615913664887625</v>
      </c>
      <c r="AW406" s="101">
        <v>9.2802764640950919</v>
      </c>
      <c r="AX406" s="101">
        <v>9.898961561701487</v>
      </c>
      <c r="AY406" s="26"/>
    </row>
    <row r="407" spans="1:51" ht="15.75" thickBot="1">
      <c r="A407" s="94"/>
      <c r="B407" s="22" t="s">
        <v>334</v>
      </c>
      <c r="C407" s="102">
        <v>8.8692773030091008</v>
      </c>
      <c r="D407" s="102">
        <v>15.024466322442093</v>
      </c>
      <c r="E407" s="102">
        <v>17.41119472292241</v>
      </c>
      <c r="F407" s="102">
        <v>19.797923123402775</v>
      </c>
      <c r="G407" s="102">
        <v>21.035293318615519</v>
      </c>
      <c r="H407" s="102">
        <v>22.272663513828192</v>
      </c>
      <c r="I407" s="102">
        <v>22.025189474785709</v>
      </c>
      <c r="J407" s="102">
        <v>21.777715435743261</v>
      </c>
      <c r="K407" s="102">
        <v>21.678725820126161</v>
      </c>
      <c r="L407" s="102">
        <v>21.57973620450921</v>
      </c>
      <c r="M407" s="102">
        <v>21.480746588892142</v>
      </c>
      <c r="N407" s="102">
        <v>21.381756973275074</v>
      </c>
      <c r="O407" s="102">
        <v>12.6642827832066</v>
      </c>
      <c r="P407" s="102">
        <v>3.9468085931381349</v>
      </c>
      <c r="Q407" s="102">
        <v>3.7818095510824032</v>
      </c>
      <c r="R407" s="102">
        <v>3.6168105090266849</v>
      </c>
      <c r="S407" s="102">
        <v>4.0689118226550187</v>
      </c>
      <c r="T407" s="102">
        <v>4.521013136283365</v>
      </c>
      <c r="U407" s="102">
        <v>8.2595491981146942</v>
      </c>
      <c r="V407" s="102">
        <v>11.998085259946031</v>
      </c>
      <c r="W407" s="102">
        <v>21.996489643234387</v>
      </c>
      <c r="X407" s="102">
        <v>31.994894026522886</v>
      </c>
      <c r="Y407" s="102">
        <v>37.993936656495968</v>
      </c>
      <c r="Z407" s="102">
        <v>43.992979286468774</v>
      </c>
      <c r="AA407" s="102">
        <v>46.992500601455539</v>
      </c>
      <c r="AB407" s="102">
        <v>49.992021916441971</v>
      </c>
      <c r="AC407" s="102">
        <v>46.992500601455539</v>
      </c>
      <c r="AD407" s="102">
        <v>43.992979286468774</v>
      </c>
      <c r="AE407" s="102">
        <v>37.993936656495968</v>
      </c>
      <c r="AF407" s="102">
        <v>31.994894026522886</v>
      </c>
      <c r="AG407" s="102">
        <v>21.996489643234387</v>
      </c>
      <c r="AH407" s="102">
        <v>11.998085259946031</v>
      </c>
      <c r="AI407" s="102">
        <v>7.9047385054278134</v>
      </c>
      <c r="AJ407" s="102">
        <v>3.8113917509095336</v>
      </c>
      <c r="AK407" s="102">
        <v>3.8113917509095336</v>
      </c>
      <c r="AL407" s="102">
        <v>3.8113917509095336</v>
      </c>
      <c r="AM407" s="102">
        <v>3.8113917509095336</v>
      </c>
      <c r="AN407" s="102">
        <v>3.8113917509095336</v>
      </c>
      <c r="AO407" s="102">
        <v>3.8113917509095336</v>
      </c>
      <c r="AP407" s="102">
        <v>3.8113917509095336</v>
      </c>
      <c r="AQ407" s="102">
        <v>3.8113917509095336</v>
      </c>
      <c r="AR407" s="102">
        <v>3.8113917509095336</v>
      </c>
      <c r="AS407" s="102">
        <v>3.8113917509095336</v>
      </c>
      <c r="AT407" s="102">
        <v>3.8113917509095336</v>
      </c>
      <c r="AU407" s="102">
        <v>3.8113917509095336</v>
      </c>
      <c r="AV407" s="102">
        <v>3.8113917509095336</v>
      </c>
      <c r="AW407" s="102">
        <v>3.2627400172428267</v>
      </c>
      <c r="AX407" s="102">
        <v>2.714088283576122</v>
      </c>
      <c r="AY407" s="26"/>
    </row>
    <row r="408" spans="1:51" ht="15.75" thickBot="1">
      <c r="A408" s="94"/>
      <c r="B408" s="22" t="s">
        <v>335</v>
      </c>
      <c r="C408" s="101">
        <v>3.329047862718717</v>
      </c>
      <c r="D408" s="101">
        <v>2.2193652418124814</v>
      </c>
      <c r="E408" s="101">
        <v>2.2193652418124814</v>
      </c>
      <c r="F408" s="101">
        <v>2.2193652418124814</v>
      </c>
      <c r="G408" s="101">
        <v>1.2206508829968585</v>
      </c>
      <c r="H408" s="101">
        <v>0.22193652418124871</v>
      </c>
      <c r="I408" s="101">
        <v>0.22193652418124871</v>
      </c>
      <c r="J408" s="101">
        <v>0.22193652418124871</v>
      </c>
      <c r="K408" s="101">
        <v>0.22193652418124871</v>
      </c>
      <c r="L408" s="101">
        <v>0.22193652418124871</v>
      </c>
      <c r="M408" s="101">
        <v>0.22193652418124871</v>
      </c>
      <c r="N408" s="101">
        <v>0.22193652418124871</v>
      </c>
      <c r="O408" s="101">
        <v>2.3303335039031081</v>
      </c>
      <c r="P408" s="101">
        <v>4.4387304836249628</v>
      </c>
      <c r="Q408" s="101">
        <v>6.6580957254374411</v>
      </c>
      <c r="R408" s="101">
        <v>8.8774609672499238</v>
      </c>
      <c r="S408" s="101">
        <v>13.3161914508749</v>
      </c>
      <c r="T408" s="101">
        <v>17.754921934499851</v>
      </c>
      <c r="U408" s="101">
        <v>22.193652418124845</v>
      </c>
      <c r="V408" s="101">
        <v>26.632382901749764</v>
      </c>
      <c r="W408" s="101">
        <v>31.071113385374662</v>
      </c>
      <c r="X408" s="101">
        <v>35.50984386899966</v>
      </c>
      <c r="Y408" s="101">
        <v>33.290478627187369</v>
      </c>
      <c r="Z408" s="101">
        <v>31.071113385374662</v>
      </c>
      <c r="AA408" s="101">
        <v>31.071113385374662</v>
      </c>
      <c r="AB408" s="101">
        <v>31.071113385374662</v>
      </c>
      <c r="AC408" s="101">
        <v>29.961430764468563</v>
      </c>
      <c r="AD408" s="101">
        <v>28.851748143562375</v>
      </c>
      <c r="AE408" s="101">
        <v>29.961430764468563</v>
      </c>
      <c r="AF408" s="101">
        <v>31.071113385374662</v>
      </c>
      <c r="AG408" s="101">
        <v>31.071113385374662</v>
      </c>
      <c r="AH408" s="101">
        <v>31.071113385374662</v>
      </c>
      <c r="AI408" s="101">
        <v>31.071113385374662</v>
      </c>
      <c r="AJ408" s="101">
        <v>31.071113385374662</v>
      </c>
      <c r="AK408" s="101">
        <v>29.961430764468563</v>
      </c>
      <c r="AL408" s="101">
        <v>28.851748143562375</v>
      </c>
      <c r="AM408" s="101">
        <v>23.303335039031133</v>
      </c>
      <c r="AN408" s="101">
        <v>17.754921934499851</v>
      </c>
      <c r="AO408" s="101">
        <v>16.645239313593695</v>
      </c>
      <c r="AP408" s="101">
        <v>15.535556692687368</v>
      </c>
      <c r="AQ408" s="101">
        <v>15.535556692687368</v>
      </c>
      <c r="AR408" s="101">
        <v>15.535556692687368</v>
      </c>
      <c r="AS408" s="101">
        <v>14.425874071781205</v>
      </c>
      <c r="AT408" s="101">
        <v>13.3161914508749</v>
      </c>
      <c r="AU408" s="101">
        <v>12.206508829968554</v>
      </c>
      <c r="AV408" s="101">
        <v>11.096826209062412</v>
      </c>
      <c r="AW408" s="101">
        <v>7.7677783463436691</v>
      </c>
      <c r="AX408" s="101">
        <v>4.4387304836249628</v>
      </c>
      <c r="AY408" s="26"/>
    </row>
    <row r="409" spans="1:51" ht="15.75" thickBot="1">
      <c r="A409" s="94"/>
      <c r="B409" s="22" t="s">
        <v>336</v>
      </c>
      <c r="C409" s="102">
        <v>9.6848684132212455</v>
      </c>
      <c r="D409" s="102">
        <v>13.430359889421567</v>
      </c>
      <c r="E409" s="102">
        <v>25.181922856415131</v>
      </c>
      <c r="F409" s="102">
        <v>36.933485823408525</v>
      </c>
      <c r="G409" s="102">
        <v>36.933485823408525</v>
      </c>
      <c r="H409" s="102">
        <v>36.933485823408525</v>
      </c>
      <c r="I409" s="102">
        <v>36.933485823408525</v>
      </c>
      <c r="J409" s="102">
        <v>36.933485823408525</v>
      </c>
      <c r="K409" s="102">
        <v>36.933485823408525</v>
      </c>
      <c r="L409" s="102">
        <v>36.933485823408525</v>
      </c>
      <c r="M409" s="102">
        <v>36.933485823408525</v>
      </c>
      <c r="N409" s="102">
        <v>36.933485823408525</v>
      </c>
      <c r="O409" s="102">
        <v>28.539511772633738</v>
      </c>
      <c r="P409" s="102">
        <v>20.145537721859267</v>
      </c>
      <c r="Q409" s="102">
        <v>20.145537721859267</v>
      </c>
      <c r="R409" s="102">
        <v>20.145537721859267</v>
      </c>
      <c r="S409" s="102">
        <v>20.145537721859267</v>
      </c>
      <c r="T409" s="102">
        <v>20.145537721859267</v>
      </c>
      <c r="U409" s="102">
        <v>18.466742911704262</v>
      </c>
      <c r="V409" s="102">
        <v>16.787948101549322</v>
      </c>
      <c r="W409" s="102">
        <v>15.109153291394394</v>
      </c>
      <c r="X409" s="102">
        <v>13.430358481239455</v>
      </c>
      <c r="Y409" s="102">
        <v>11.169711943385359</v>
      </c>
      <c r="Z409" s="102">
        <v>8.9090654055313045</v>
      </c>
      <c r="AA409" s="102">
        <v>8.5378543469675083</v>
      </c>
      <c r="AB409" s="102">
        <v>8.1666432884036837</v>
      </c>
      <c r="AC409" s="102">
        <v>8.0924010766909333</v>
      </c>
      <c r="AD409" s="102">
        <v>8.0181588649781546</v>
      </c>
      <c r="AE409" s="102">
        <v>8.9090654055313045</v>
      </c>
      <c r="AF409" s="102">
        <v>9.7999719460844599</v>
      </c>
      <c r="AG409" s="102">
        <v>9.725729734371626</v>
      </c>
      <c r="AH409" s="102">
        <v>9.6514875226589165</v>
      </c>
      <c r="AI409" s="102">
        <v>9.5030030992333892</v>
      </c>
      <c r="AJ409" s="102">
        <v>9.3545186758079115</v>
      </c>
      <c r="AK409" s="102">
        <v>9.1317920406695716</v>
      </c>
      <c r="AL409" s="102">
        <v>8.9090654055313045</v>
      </c>
      <c r="AM409" s="102">
        <v>8.5378543469675083</v>
      </c>
      <c r="AN409" s="102">
        <v>8.1666432884036837</v>
      </c>
      <c r="AO409" s="102">
        <v>7.7954322298398857</v>
      </c>
      <c r="AP409" s="102">
        <v>7.4242211712760859</v>
      </c>
      <c r="AQ409" s="102">
        <v>6.681799054148482</v>
      </c>
      <c r="AR409" s="102">
        <v>5.9393769370208815</v>
      </c>
      <c r="AS409" s="102">
        <v>5.4939236667442799</v>
      </c>
      <c r="AT409" s="102">
        <v>5.0484703964677173</v>
      </c>
      <c r="AU409" s="102">
        <v>5.1227126081805023</v>
      </c>
      <c r="AV409" s="102">
        <v>5.1969548198932474</v>
      </c>
      <c r="AW409" s="102">
        <v>5.5681658784570489</v>
      </c>
      <c r="AX409" s="102">
        <v>5.9393769370208815</v>
      </c>
      <c r="AY409" s="26"/>
    </row>
    <row r="410" spans="1:51" ht="15.75" thickBot="1">
      <c r="A410" s="94"/>
      <c r="B410" s="22" t="s">
        <v>337</v>
      </c>
      <c r="C410" s="101">
        <v>0.12607535015655547</v>
      </c>
      <c r="D410" s="101">
        <v>0.10086028012524417</v>
      </c>
      <c r="E410" s="101">
        <v>0.10086028012524417</v>
      </c>
      <c r="F410" s="101">
        <v>0.10086028012524417</v>
      </c>
      <c r="G410" s="101">
        <v>8.8252745109588679E-2</v>
      </c>
      <c r="H410" s="101">
        <v>7.5645210093932783E-2</v>
      </c>
      <c r="I410" s="101">
        <v>6.3037675078277761E-2</v>
      </c>
      <c r="J410" s="101">
        <v>5.0430140062622086E-2</v>
      </c>
      <c r="K410" s="101">
        <v>7.5645210093932783E-2</v>
      </c>
      <c r="L410" s="101">
        <v>0.10086028012524417</v>
      </c>
      <c r="M410" s="101">
        <v>0.12607535015655547</v>
      </c>
      <c r="N410" s="101">
        <v>0.15129042018786554</v>
      </c>
      <c r="O410" s="101">
        <v>0.17650549021917664</v>
      </c>
      <c r="P410" s="101">
        <v>0.20172056025048846</v>
      </c>
      <c r="Q410" s="101">
        <v>0.28997330536007793</v>
      </c>
      <c r="R410" s="101">
        <v>0.3782260504696659</v>
      </c>
      <c r="S410" s="101">
        <v>0.56733907570449793</v>
      </c>
      <c r="T410" s="101">
        <v>0.7564521009393318</v>
      </c>
      <c r="U410" s="101">
        <v>0.88252745109588371</v>
      </c>
      <c r="V410" s="101">
        <v>1.0086028012524442</v>
      </c>
      <c r="W410" s="101">
        <v>1.0590329413150654</v>
      </c>
      <c r="X410" s="101">
        <v>1.1094630813776825</v>
      </c>
      <c r="Y410" s="101">
        <v>1.1598932214403097</v>
      </c>
      <c r="Z410" s="101">
        <v>1.2103233615029245</v>
      </c>
      <c r="AA410" s="101">
        <v>1.1851082914716173</v>
      </c>
      <c r="AB410" s="101">
        <v>1.1598932214403097</v>
      </c>
      <c r="AC410" s="101">
        <v>1.1598932214403097</v>
      </c>
      <c r="AD410" s="101">
        <v>1.1598932214403097</v>
      </c>
      <c r="AE410" s="101">
        <v>1.2355384315342375</v>
      </c>
      <c r="AF410" s="101">
        <v>1.3111836416281759</v>
      </c>
      <c r="AG410" s="101">
        <v>1.4120439217534189</v>
      </c>
      <c r="AH410" s="101">
        <v>1.5129042018786583</v>
      </c>
      <c r="AI410" s="101">
        <v>1.4372589917847356</v>
      </c>
      <c r="AJ410" s="101">
        <v>1.3616137816907912</v>
      </c>
      <c r="AK410" s="101">
        <v>1.2859685715968647</v>
      </c>
      <c r="AL410" s="101">
        <v>1.2103233615029245</v>
      </c>
      <c r="AM410" s="101">
        <v>1.0086028012524442</v>
      </c>
      <c r="AN410" s="101">
        <v>0.80688224100195338</v>
      </c>
      <c r="AO410" s="101">
        <v>0.70602196087670943</v>
      </c>
      <c r="AP410" s="101">
        <v>0.60516168075146215</v>
      </c>
      <c r="AQ410" s="101">
        <v>0.50430140062622208</v>
      </c>
      <c r="AR410" s="101">
        <v>0.40344112050097669</v>
      </c>
      <c r="AS410" s="101">
        <v>0.32779591040704292</v>
      </c>
      <c r="AT410" s="101">
        <v>0.25215070031311104</v>
      </c>
      <c r="AU410" s="101">
        <v>0.22693563028180033</v>
      </c>
      <c r="AV410" s="101">
        <v>0.20172056025048846</v>
      </c>
      <c r="AW410" s="101">
        <v>0.17650549021917664</v>
      </c>
      <c r="AX410" s="101">
        <v>0.15129042018786554</v>
      </c>
      <c r="AY410" s="26"/>
    </row>
    <row r="411" spans="1:51" ht="15.75" thickBot="1">
      <c r="A411" s="94"/>
      <c r="B411" s="22" t="s">
        <v>338</v>
      </c>
      <c r="C411" s="102">
        <v>0.11988970250955747</v>
      </c>
      <c r="D411" s="102">
        <v>0.10086028012524417</v>
      </c>
      <c r="E411" s="102">
        <v>0.10086028012524417</v>
      </c>
      <c r="F411" s="102">
        <v>0.10086028012524417</v>
      </c>
      <c r="G411" s="102">
        <v>8.8252745109588679E-2</v>
      </c>
      <c r="H411" s="102">
        <v>7.5645210093932783E-2</v>
      </c>
      <c r="I411" s="102">
        <v>6.3037675078277761E-2</v>
      </c>
      <c r="J411" s="102">
        <v>5.0430140062622086E-2</v>
      </c>
      <c r="K411" s="102">
        <v>7.5645210093932783E-2</v>
      </c>
      <c r="L411" s="102">
        <v>0.10086028012524417</v>
      </c>
      <c r="M411" s="102">
        <v>0.12607535015655547</v>
      </c>
      <c r="N411" s="102">
        <v>0.15129042018786554</v>
      </c>
      <c r="O411" s="102">
        <v>0.17650549021917664</v>
      </c>
      <c r="P411" s="102">
        <v>0.20172056025048812</v>
      </c>
      <c r="Q411" s="102">
        <v>0.28997330536007793</v>
      </c>
      <c r="R411" s="102">
        <v>0.3782260504696659</v>
      </c>
      <c r="S411" s="102">
        <v>0.56733907570449793</v>
      </c>
      <c r="T411" s="102">
        <v>0.7564521009393318</v>
      </c>
      <c r="U411" s="102">
        <v>0.88252745109588371</v>
      </c>
      <c r="V411" s="102">
        <v>1.0086028012524442</v>
      </c>
      <c r="W411" s="102">
        <v>1.3231219795537936</v>
      </c>
      <c r="X411" s="102">
        <v>1.6376411578551449</v>
      </c>
      <c r="Y411" s="102">
        <v>1.9446988749529894</v>
      </c>
      <c r="Z411" s="102">
        <v>2.2517565920508256</v>
      </c>
      <c r="AA411" s="102">
        <v>2.4052854505997425</v>
      </c>
      <c r="AB411" s="102">
        <v>2.5588143091486697</v>
      </c>
      <c r="AC411" s="102">
        <v>2.4052854505997425</v>
      </c>
      <c r="AD411" s="102">
        <v>2.2517565920508256</v>
      </c>
      <c r="AE411" s="102">
        <v>1.9446988749529894</v>
      </c>
      <c r="AF411" s="102">
        <v>1.6376411578551449</v>
      </c>
      <c r="AG411" s="102">
        <v>1.1258782960254121</v>
      </c>
      <c r="AH411" s="102">
        <v>0.61411543419568115</v>
      </c>
      <c r="AI411" s="102">
        <v>0.4045997185625877</v>
      </c>
      <c r="AJ411" s="102">
        <v>0.1950840029294946</v>
      </c>
      <c r="AK411" s="102">
        <v>0.1950840029294946</v>
      </c>
      <c r="AL411" s="102">
        <v>0.1950840029294946</v>
      </c>
      <c r="AM411" s="102">
        <v>0.1950840029294946</v>
      </c>
      <c r="AN411" s="102">
        <v>0.1950840029294946</v>
      </c>
      <c r="AO411" s="102">
        <v>0.1950840029294946</v>
      </c>
      <c r="AP411" s="102">
        <v>0.1950840029294946</v>
      </c>
      <c r="AQ411" s="102">
        <v>0.1950840029294946</v>
      </c>
      <c r="AR411" s="102">
        <v>0.1950840029294946</v>
      </c>
      <c r="AS411" s="102">
        <v>0.1950840029294946</v>
      </c>
      <c r="AT411" s="102">
        <v>0.1950840029294946</v>
      </c>
      <c r="AU411" s="102">
        <v>0.1950840029294946</v>
      </c>
      <c r="AV411" s="102">
        <v>0.1950840029294946</v>
      </c>
      <c r="AW411" s="102">
        <v>0.16700156391168255</v>
      </c>
      <c r="AX411" s="102">
        <v>0.13891912489387034</v>
      </c>
      <c r="AY411" s="26"/>
    </row>
    <row r="412" spans="1:51" ht="15.75" thickBot="1">
      <c r="A412" s="94"/>
      <c r="B412" s="22" t="s">
        <v>339</v>
      </c>
      <c r="C412" s="101">
        <v>0.13153813613825302</v>
      </c>
      <c r="D412" s="101">
        <v>8.7692090758835287E-2</v>
      </c>
      <c r="E412" s="101">
        <v>8.7692090758835287E-2</v>
      </c>
      <c r="F412" s="101">
        <v>8.7692090758835287E-2</v>
      </c>
      <c r="G412" s="101">
        <v>4.8230649917359425E-2</v>
      </c>
      <c r="H412" s="101">
        <v>8.7692090758835235E-3</v>
      </c>
      <c r="I412" s="101">
        <v>8.7692090758835235E-3</v>
      </c>
      <c r="J412" s="101">
        <v>8.7692090758835235E-3</v>
      </c>
      <c r="K412" s="101">
        <v>8.7692090758835235E-3</v>
      </c>
      <c r="L412" s="101">
        <v>8.7692090758835235E-3</v>
      </c>
      <c r="M412" s="101">
        <v>8.7692090758835235E-3</v>
      </c>
      <c r="N412" s="101">
        <v>8.7692090758835235E-3</v>
      </c>
      <c r="O412" s="101">
        <v>9.2076695296777075E-2</v>
      </c>
      <c r="P412" s="101">
        <v>0.17538418151767121</v>
      </c>
      <c r="Q412" s="101">
        <v>0.26307627227650576</v>
      </c>
      <c r="R412" s="101">
        <v>0.35076836303534115</v>
      </c>
      <c r="S412" s="101">
        <v>0.52615254455301208</v>
      </c>
      <c r="T412" s="101">
        <v>0.70153672607068229</v>
      </c>
      <c r="U412" s="101">
        <v>0.87692090758835584</v>
      </c>
      <c r="V412" s="101">
        <v>1.0523050891060235</v>
      </c>
      <c r="W412" s="101">
        <v>1.2276892706236939</v>
      </c>
      <c r="X412" s="101">
        <v>1.4030734521413581</v>
      </c>
      <c r="Y412" s="101">
        <v>1.3153813613825325</v>
      </c>
      <c r="Z412" s="101">
        <v>1.2276892706236939</v>
      </c>
      <c r="AA412" s="101">
        <v>1.2276892706236939</v>
      </c>
      <c r="AB412" s="101">
        <v>1.2276892706236939</v>
      </c>
      <c r="AC412" s="101">
        <v>1.183843225244277</v>
      </c>
      <c r="AD412" s="101">
        <v>1.1399971798648618</v>
      </c>
      <c r="AE412" s="101">
        <v>1.183843225244277</v>
      </c>
      <c r="AF412" s="101">
        <v>1.2276892706236939</v>
      </c>
      <c r="AG412" s="101">
        <v>1.2276892706236939</v>
      </c>
      <c r="AH412" s="101">
        <v>1.2276892706236939</v>
      </c>
      <c r="AI412" s="101">
        <v>1.2276892706236939</v>
      </c>
      <c r="AJ412" s="101">
        <v>1.2276892706236939</v>
      </c>
      <c r="AK412" s="101">
        <v>1.183843225244277</v>
      </c>
      <c r="AL412" s="101">
        <v>1.1399971798648618</v>
      </c>
      <c r="AM412" s="101">
        <v>0.92076695296776689</v>
      </c>
      <c r="AN412" s="101">
        <v>0.70153672607068229</v>
      </c>
      <c r="AO412" s="101">
        <v>0.65769068069126624</v>
      </c>
      <c r="AP412" s="101">
        <v>0.61384463531184685</v>
      </c>
      <c r="AQ412" s="101">
        <v>0.61384463531184685</v>
      </c>
      <c r="AR412" s="101">
        <v>0.61384463531184685</v>
      </c>
      <c r="AS412" s="101">
        <v>0.56999858993243091</v>
      </c>
      <c r="AT412" s="101">
        <v>0.52615254455301208</v>
      </c>
      <c r="AU412" s="101">
        <v>0.48230649917359469</v>
      </c>
      <c r="AV412" s="101">
        <v>0.43846045379417792</v>
      </c>
      <c r="AW412" s="101">
        <v>0.30692231765592398</v>
      </c>
      <c r="AX412" s="101">
        <v>0.17538418151767121</v>
      </c>
      <c r="AY412" s="26"/>
    </row>
    <row r="413" spans="1:51" ht="15.75" thickBot="1">
      <c r="A413" s="94"/>
      <c r="B413" s="22" t="s">
        <v>340</v>
      </c>
      <c r="C413" s="102">
        <v>0.48248330482952861</v>
      </c>
      <c r="D413" s="102">
        <v>0.81367618947118947</v>
      </c>
      <c r="E413" s="102">
        <v>0.84109373904802442</v>
      </c>
      <c r="F413" s="102">
        <v>0.86851128862486326</v>
      </c>
      <c r="G413" s="102">
        <v>0.86851128862486326</v>
      </c>
      <c r="H413" s="102">
        <v>0.86851128862486326</v>
      </c>
      <c r="I413" s="102">
        <v>0.86851128862486326</v>
      </c>
      <c r="J413" s="102">
        <v>0.86851128862486326</v>
      </c>
      <c r="K413" s="102">
        <v>0.86851128862486326</v>
      </c>
      <c r="L413" s="102">
        <v>0.86851128862486326</v>
      </c>
      <c r="M413" s="102">
        <v>0.86851128862486326</v>
      </c>
      <c r="N413" s="102">
        <v>0.86851128862486326</v>
      </c>
      <c r="O413" s="102">
        <v>0.75181004600342383</v>
      </c>
      <c r="P413" s="102">
        <v>0.63510880338198428</v>
      </c>
      <c r="Q413" s="102">
        <v>0.63510880338198428</v>
      </c>
      <c r="R413" s="102">
        <v>0.63510880338198428</v>
      </c>
      <c r="S413" s="102">
        <v>0.69578045216065632</v>
      </c>
      <c r="T413" s="102">
        <v>0.7564521009393318</v>
      </c>
      <c r="U413" s="102">
        <v>0.88252745109588371</v>
      </c>
      <c r="V413" s="102">
        <v>1.0086028012524442</v>
      </c>
      <c r="W413" s="102">
        <v>1.0590329413150654</v>
      </c>
      <c r="X413" s="102">
        <v>1.1094630813776825</v>
      </c>
      <c r="Y413" s="102">
        <v>1.1598932214403097</v>
      </c>
      <c r="Z413" s="102">
        <v>1.2103233615029245</v>
      </c>
      <c r="AA413" s="102">
        <v>1.1851082914716173</v>
      </c>
      <c r="AB413" s="102">
        <v>1.1598932214403097</v>
      </c>
      <c r="AC413" s="102">
        <v>0.96271137379545568</v>
      </c>
      <c r="AD413" s="102">
        <v>0.76552952615060044</v>
      </c>
      <c r="AE413" s="102">
        <v>0.63538950670500116</v>
      </c>
      <c r="AF413" s="102">
        <v>0.50524948725939867</v>
      </c>
      <c r="AG413" s="102">
        <v>0.41935707442529918</v>
      </c>
      <c r="AH413" s="102">
        <v>0.33346466159120314</v>
      </c>
      <c r="AI413" s="102">
        <v>0.31679142851164149</v>
      </c>
      <c r="AJ413" s="102">
        <v>0.30011819543208296</v>
      </c>
      <c r="AK413" s="102">
        <v>0.30011819543208296</v>
      </c>
      <c r="AL413" s="102">
        <v>0.30011819543208296</v>
      </c>
      <c r="AM413" s="102">
        <v>0.30011819543208296</v>
      </c>
      <c r="AN413" s="102">
        <v>0.30011819543208296</v>
      </c>
      <c r="AO413" s="102">
        <v>0.30011819543208296</v>
      </c>
      <c r="AP413" s="102">
        <v>0.30011819543208296</v>
      </c>
      <c r="AQ413" s="102">
        <v>0.30011819543208296</v>
      </c>
      <c r="AR413" s="102">
        <v>0.30011819543208296</v>
      </c>
      <c r="AS413" s="102">
        <v>0.27613444787259628</v>
      </c>
      <c r="AT413" s="102">
        <v>0.25215070031311104</v>
      </c>
      <c r="AU413" s="102">
        <v>0.22693563028180033</v>
      </c>
      <c r="AV413" s="102">
        <v>0.20172056025048812</v>
      </c>
      <c r="AW413" s="102">
        <v>0.17650549021917664</v>
      </c>
      <c r="AX413" s="102">
        <v>0.15129042018786554</v>
      </c>
      <c r="AY413" s="26"/>
    </row>
    <row r="414" spans="1:51" ht="15.75" thickBot="1">
      <c r="A414" s="94"/>
      <c r="B414" s="22" t="s">
        <v>341</v>
      </c>
      <c r="C414" s="101">
        <v>8.6114846307436946E-2</v>
      </c>
      <c r="D414" s="101">
        <v>6.8891877045949373E-2</v>
      </c>
      <c r="E414" s="101">
        <v>6.8891877045949373E-2</v>
      </c>
      <c r="F414" s="101">
        <v>6.8891877045949373E-2</v>
      </c>
      <c r="G414" s="101">
        <v>6.028039241520556E-2</v>
      </c>
      <c r="H414" s="101">
        <v>5.1668907784462002E-2</v>
      </c>
      <c r="I414" s="101">
        <v>4.3057423153718494E-2</v>
      </c>
      <c r="J414" s="101">
        <v>3.4445938522974687E-2</v>
      </c>
      <c r="K414" s="101">
        <v>5.1668907784462002E-2</v>
      </c>
      <c r="L414" s="101">
        <v>6.8891877045949373E-2</v>
      </c>
      <c r="M414" s="101">
        <v>8.6114846307436946E-2</v>
      </c>
      <c r="N414" s="101">
        <v>0.10333781556892466</v>
      </c>
      <c r="O414" s="101">
        <v>0.12056078483041133</v>
      </c>
      <c r="P414" s="101">
        <v>0.13778375409189919</v>
      </c>
      <c r="Q414" s="101">
        <v>0.19806414650710541</v>
      </c>
      <c r="R414" s="101">
        <v>0.25834453892231141</v>
      </c>
      <c r="S414" s="101">
        <v>0.38751680838346447</v>
      </c>
      <c r="T414" s="101">
        <v>0.51668907784462093</v>
      </c>
      <c r="U414" s="101">
        <v>0.60280392415205708</v>
      </c>
      <c r="V414" s="101">
        <v>0.68891877045949557</v>
      </c>
      <c r="W414" s="101">
        <v>0.72336470898246708</v>
      </c>
      <c r="X414" s="101">
        <v>0.7578106475054428</v>
      </c>
      <c r="Y414" s="101">
        <v>0.79225658602842097</v>
      </c>
      <c r="Z414" s="101">
        <v>0.82670252455139237</v>
      </c>
      <c r="AA414" s="101">
        <v>0.809479555289907</v>
      </c>
      <c r="AB414" s="101">
        <v>0.79225658602842097</v>
      </c>
      <c r="AC414" s="101">
        <v>0.79225658602842097</v>
      </c>
      <c r="AD414" s="101">
        <v>0.79225658602842097</v>
      </c>
      <c r="AE414" s="101">
        <v>0.84392549381288084</v>
      </c>
      <c r="AF414" s="101">
        <v>0.89559440159734116</v>
      </c>
      <c r="AG414" s="101">
        <v>0.96448627864328906</v>
      </c>
      <c r="AH414" s="101">
        <v>1.033378155689249</v>
      </c>
      <c r="AI414" s="101">
        <v>0.98170924790477798</v>
      </c>
      <c r="AJ414" s="101">
        <v>0.93004034012031844</v>
      </c>
      <c r="AK414" s="101">
        <v>0.87837143233585491</v>
      </c>
      <c r="AL414" s="101">
        <v>0.82670252455139237</v>
      </c>
      <c r="AM414" s="101">
        <v>0.68891877045949557</v>
      </c>
      <c r="AN414" s="101">
        <v>0.55113501636759477</v>
      </c>
      <c r="AO414" s="101">
        <v>0.48224313932164453</v>
      </c>
      <c r="AP414" s="101">
        <v>0.41335126227569596</v>
      </c>
      <c r="AQ414" s="101">
        <v>0.34445938522974778</v>
      </c>
      <c r="AR414" s="101">
        <v>0.27556750818379838</v>
      </c>
      <c r="AS414" s="101">
        <v>0.22389860039933518</v>
      </c>
      <c r="AT414" s="101">
        <v>0.17222969261487389</v>
      </c>
      <c r="AU414" s="101">
        <v>0.15500672335338569</v>
      </c>
      <c r="AV414" s="101">
        <v>0.13778375409189919</v>
      </c>
      <c r="AW414" s="101">
        <v>0.12056078483041133</v>
      </c>
      <c r="AX414" s="101">
        <v>0.10333781556892466</v>
      </c>
      <c r="AY414" s="26"/>
    </row>
    <row r="415" spans="1:51" ht="15.75" thickBot="1">
      <c r="A415" s="94"/>
      <c r="B415" s="22" t="s">
        <v>342</v>
      </c>
      <c r="C415" s="102">
        <v>8.1889784899542975E-2</v>
      </c>
      <c r="D415" s="102">
        <v>6.8891877045949373E-2</v>
      </c>
      <c r="E415" s="102">
        <v>6.8891877045949373E-2</v>
      </c>
      <c r="F415" s="102">
        <v>6.8891877045949373E-2</v>
      </c>
      <c r="G415" s="102">
        <v>6.028039241520556E-2</v>
      </c>
      <c r="H415" s="102">
        <v>5.1668907784462002E-2</v>
      </c>
      <c r="I415" s="102">
        <v>4.3057423153718494E-2</v>
      </c>
      <c r="J415" s="102">
        <v>3.4445938522974687E-2</v>
      </c>
      <c r="K415" s="102">
        <v>5.1668907784462002E-2</v>
      </c>
      <c r="L415" s="102">
        <v>6.8891877045949373E-2</v>
      </c>
      <c r="M415" s="102">
        <v>8.6114846307436946E-2</v>
      </c>
      <c r="N415" s="102">
        <v>0.10333781556892466</v>
      </c>
      <c r="O415" s="102">
        <v>0.12056078483041133</v>
      </c>
      <c r="P415" s="102">
        <v>0.13778375409189919</v>
      </c>
      <c r="Q415" s="102">
        <v>0.19806414650710541</v>
      </c>
      <c r="R415" s="102">
        <v>0.25834453892231141</v>
      </c>
      <c r="S415" s="102">
        <v>0.38751680838346447</v>
      </c>
      <c r="T415" s="102">
        <v>0.51668907784462093</v>
      </c>
      <c r="U415" s="102">
        <v>0.60280392415205708</v>
      </c>
      <c r="V415" s="102">
        <v>0.68891877045949557</v>
      </c>
      <c r="W415" s="102">
        <v>0.90374879604760028</v>
      </c>
      <c r="X415" s="102">
        <v>1.1185788216357129</v>
      </c>
      <c r="Y415" s="102">
        <v>1.3283123506924028</v>
      </c>
      <c r="Z415" s="102">
        <v>1.5380458797490983</v>
      </c>
      <c r="AA415" s="102">
        <v>1.6429126442774475</v>
      </c>
      <c r="AB415" s="102">
        <v>1.7477794088058001</v>
      </c>
      <c r="AC415" s="102">
        <v>1.6429126442774475</v>
      </c>
      <c r="AD415" s="102">
        <v>1.5380458797490983</v>
      </c>
      <c r="AE415" s="102">
        <v>1.3283123506924028</v>
      </c>
      <c r="AF415" s="102">
        <v>1.1185788216357129</v>
      </c>
      <c r="AG415" s="102">
        <v>0.76902293987454917</v>
      </c>
      <c r="AH415" s="102">
        <v>0.41946705811339208</v>
      </c>
      <c r="AI415" s="102">
        <v>0.27635888012037235</v>
      </c>
      <c r="AJ415" s="102">
        <v>0.13325070212735451</v>
      </c>
      <c r="AK415" s="102">
        <v>0.13325070212735451</v>
      </c>
      <c r="AL415" s="102">
        <v>0.13325070212735451</v>
      </c>
      <c r="AM415" s="102">
        <v>0.13325070212735451</v>
      </c>
      <c r="AN415" s="102">
        <v>0.13325070212735451</v>
      </c>
      <c r="AO415" s="102">
        <v>0.13325070212735451</v>
      </c>
      <c r="AP415" s="102">
        <v>0.13325070212735451</v>
      </c>
      <c r="AQ415" s="102">
        <v>0.13325070212735451</v>
      </c>
      <c r="AR415" s="102">
        <v>0.13325070212735451</v>
      </c>
      <c r="AS415" s="102">
        <v>0.13325070212735451</v>
      </c>
      <c r="AT415" s="102">
        <v>0.13325070212735451</v>
      </c>
      <c r="AU415" s="102">
        <v>0.13325070212735451</v>
      </c>
      <c r="AV415" s="102">
        <v>0.13325070212735451</v>
      </c>
      <c r="AW415" s="102">
        <v>0.11406919744024512</v>
      </c>
      <c r="AX415" s="102">
        <v>9.488769275313659E-2</v>
      </c>
      <c r="AY415" s="26"/>
    </row>
    <row r="416" spans="1:51" ht="15.75" thickBot="1">
      <c r="A416" s="94"/>
      <c r="B416" s="22" t="s">
        <v>343</v>
      </c>
      <c r="C416" s="101">
        <v>8.984616233900164E-2</v>
      </c>
      <c r="D416" s="101">
        <v>5.989744155933463E-2</v>
      </c>
      <c r="E416" s="101">
        <v>5.989744155933463E-2</v>
      </c>
      <c r="F416" s="101">
        <v>5.989744155933463E-2</v>
      </c>
      <c r="G416" s="101">
        <v>3.2943592857634027E-2</v>
      </c>
      <c r="H416" s="101">
        <v>5.9897441559334718E-3</v>
      </c>
      <c r="I416" s="101">
        <v>5.9897441559334718E-3</v>
      </c>
      <c r="J416" s="101">
        <v>5.9897441559334718E-3</v>
      </c>
      <c r="K416" s="101">
        <v>5.9897441559334718E-3</v>
      </c>
      <c r="L416" s="101">
        <v>5.9897441559334718E-3</v>
      </c>
      <c r="M416" s="101">
        <v>5.9897441559334718E-3</v>
      </c>
      <c r="N416" s="101">
        <v>5.9897441559334718E-3</v>
      </c>
      <c r="O416" s="101">
        <v>6.2892313637301051E-2</v>
      </c>
      <c r="P416" s="101">
        <v>0.11979488311866937</v>
      </c>
      <c r="Q416" s="101">
        <v>0.1796923246780027</v>
      </c>
      <c r="R416" s="101">
        <v>0.23958976623733874</v>
      </c>
      <c r="S416" s="101">
        <v>0.35938464935600772</v>
      </c>
      <c r="T416" s="101">
        <v>0.47917953247467704</v>
      </c>
      <c r="U416" s="101">
        <v>0.59897441559334763</v>
      </c>
      <c r="V416" s="101">
        <v>0.71876929871201312</v>
      </c>
      <c r="W416" s="101">
        <v>0.83856418183068471</v>
      </c>
      <c r="X416" s="101">
        <v>0.95835906494935419</v>
      </c>
      <c r="Y416" s="101">
        <v>0.89846162339001967</v>
      </c>
      <c r="Z416" s="101">
        <v>0.83856418183068471</v>
      </c>
      <c r="AA416" s="101">
        <v>0.83856418183068471</v>
      </c>
      <c r="AB416" s="101">
        <v>0.83856418183068471</v>
      </c>
      <c r="AC416" s="101">
        <v>0.80861546105101523</v>
      </c>
      <c r="AD416" s="101">
        <v>0.77866674027134997</v>
      </c>
      <c r="AE416" s="101">
        <v>0.80861546105101523</v>
      </c>
      <c r="AF416" s="101">
        <v>0.83856418183068471</v>
      </c>
      <c r="AG416" s="101">
        <v>0.83856418183068471</v>
      </c>
      <c r="AH416" s="101">
        <v>0.83856418183068471</v>
      </c>
      <c r="AI416" s="101">
        <v>0.83856418183068471</v>
      </c>
      <c r="AJ416" s="101">
        <v>0.83856418183068471</v>
      </c>
      <c r="AK416" s="101">
        <v>0.80861546105101523</v>
      </c>
      <c r="AL416" s="101">
        <v>0.77866674027134997</v>
      </c>
      <c r="AM416" s="101">
        <v>0.62892313637301234</v>
      </c>
      <c r="AN416" s="101">
        <v>0.47917953247467704</v>
      </c>
      <c r="AO416" s="101">
        <v>0.44923081169501022</v>
      </c>
      <c r="AP416" s="101">
        <v>0.41928209091534235</v>
      </c>
      <c r="AQ416" s="101">
        <v>0.41928209091534235</v>
      </c>
      <c r="AR416" s="101">
        <v>0.41928209091534235</v>
      </c>
      <c r="AS416" s="101">
        <v>0.38933337013567476</v>
      </c>
      <c r="AT416" s="101">
        <v>0.35938464935600772</v>
      </c>
      <c r="AU416" s="101">
        <v>0.32943592857634102</v>
      </c>
      <c r="AV416" s="101">
        <v>0.29948720779667382</v>
      </c>
      <c r="AW416" s="101">
        <v>0.20964104545767118</v>
      </c>
      <c r="AX416" s="101">
        <v>0.11979488311866937</v>
      </c>
      <c r="AY416" s="26"/>
    </row>
    <row r="417" spans="1:51" ht="15.75" thickBot="1">
      <c r="A417" s="94"/>
      <c r="B417" s="22" t="s">
        <v>344</v>
      </c>
      <c r="C417" s="102">
        <v>0.32955669438716689</v>
      </c>
      <c r="D417" s="102">
        <v>0.55577557320541049</v>
      </c>
      <c r="E417" s="102">
        <v>0.57450293002023523</v>
      </c>
      <c r="F417" s="102">
        <v>0.5932302868350624</v>
      </c>
      <c r="G417" s="102">
        <v>0.5932302868350624</v>
      </c>
      <c r="H417" s="102">
        <v>0.5932302868350624</v>
      </c>
      <c r="I417" s="102">
        <v>0.5932302868350624</v>
      </c>
      <c r="J417" s="102">
        <v>0.5932302868350624</v>
      </c>
      <c r="K417" s="102">
        <v>0.5932302868350624</v>
      </c>
      <c r="L417" s="102">
        <v>0.5932302868350624</v>
      </c>
      <c r="M417" s="102">
        <v>0.5932302868350624</v>
      </c>
      <c r="N417" s="102">
        <v>0.5932302868350624</v>
      </c>
      <c r="O417" s="102">
        <v>0.51351835615429797</v>
      </c>
      <c r="P417" s="102">
        <v>0.43380642547353682</v>
      </c>
      <c r="Q417" s="102">
        <v>0.43380642547353682</v>
      </c>
      <c r="R417" s="102">
        <v>0.43380642547353682</v>
      </c>
      <c r="S417" s="102">
        <v>0.47524775165908134</v>
      </c>
      <c r="T417" s="102">
        <v>0.51668907784462093</v>
      </c>
      <c r="U417" s="102">
        <v>0.60280392415205708</v>
      </c>
      <c r="V417" s="102">
        <v>0.68891877045949557</v>
      </c>
      <c r="W417" s="102">
        <v>0.72336470898246708</v>
      </c>
      <c r="X417" s="102">
        <v>0.7578106475054428</v>
      </c>
      <c r="Y417" s="102">
        <v>0.79225658602842097</v>
      </c>
      <c r="Z417" s="102">
        <v>0.82670252455139237</v>
      </c>
      <c r="AA417" s="102">
        <v>0.809479555289907</v>
      </c>
      <c r="AB417" s="102">
        <v>0.79225658602842097</v>
      </c>
      <c r="AC417" s="102">
        <v>0.65757296640358687</v>
      </c>
      <c r="AD417" s="102">
        <v>0.52288934677875754</v>
      </c>
      <c r="AE417" s="102">
        <v>0.43399815782636758</v>
      </c>
      <c r="AF417" s="102">
        <v>0.34510696887397818</v>
      </c>
      <c r="AG417" s="102">
        <v>0.28643878416540314</v>
      </c>
      <c r="AH417" s="102">
        <v>0.22777059945682587</v>
      </c>
      <c r="AI417" s="102">
        <v>0.21638206948398536</v>
      </c>
      <c r="AJ417" s="102">
        <v>0.20499353951114349</v>
      </c>
      <c r="AK417" s="102">
        <v>0.20499353951114349</v>
      </c>
      <c r="AL417" s="102">
        <v>0.20499353951114349</v>
      </c>
      <c r="AM417" s="102">
        <v>0.20499353951114349</v>
      </c>
      <c r="AN417" s="102">
        <v>0.20499353951114349</v>
      </c>
      <c r="AO417" s="102">
        <v>0.20499353951114349</v>
      </c>
      <c r="AP417" s="102">
        <v>0.20499353951114349</v>
      </c>
      <c r="AQ417" s="102">
        <v>0.20499353951114349</v>
      </c>
      <c r="AR417" s="102">
        <v>0.20499353951114349</v>
      </c>
      <c r="AS417" s="102">
        <v>0.18861161606300852</v>
      </c>
      <c r="AT417" s="102">
        <v>0.17222969261487389</v>
      </c>
      <c r="AU417" s="102">
        <v>0.15500672335338569</v>
      </c>
      <c r="AV417" s="102">
        <v>0.13778375409189919</v>
      </c>
      <c r="AW417" s="102">
        <v>0.12056078483041133</v>
      </c>
      <c r="AX417" s="102">
        <v>0.10333781556892466</v>
      </c>
      <c r="AY417" s="26"/>
    </row>
    <row r="418" spans="1:51" ht="15.75" thickBot="1">
      <c r="A418" s="94"/>
      <c r="B418" s="22" t="s">
        <v>345</v>
      </c>
      <c r="C418" s="101">
        <v>5.989394581110187E-2</v>
      </c>
      <c r="D418" s="101">
        <v>4.7915156648881491E-2</v>
      </c>
      <c r="E418" s="101">
        <v>4.7915156648881491E-2</v>
      </c>
      <c r="F418" s="101">
        <v>4.7915156648881491E-2</v>
      </c>
      <c r="G418" s="101">
        <v>4.1925762067771273E-2</v>
      </c>
      <c r="H418" s="101">
        <v>3.5936367486661062E-2</v>
      </c>
      <c r="I418" s="101">
        <v>2.9946972905550935E-2</v>
      </c>
      <c r="J418" s="101">
        <v>2.3957578324440672E-2</v>
      </c>
      <c r="K418" s="101">
        <v>3.5936367486661062E-2</v>
      </c>
      <c r="L418" s="101">
        <v>4.7915156648881491E-2</v>
      </c>
      <c r="M418" s="101">
        <v>5.989394581110187E-2</v>
      </c>
      <c r="N418" s="101">
        <v>7.1872734973321903E-2</v>
      </c>
      <c r="O418" s="101">
        <v>8.3851524135542546E-2</v>
      </c>
      <c r="P418" s="101">
        <v>9.5830313297762759E-2</v>
      </c>
      <c r="Q418" s="101">
        <v>0.13775607536553333</v>
      </c>
      <c r="R418" s="101">
        <v>0.17968183743330599</v>
      </c>
      <c r="S418" s="101">
        <v>0.26952275614995819</v>
      </c>
      <c r="T418" s="101">
        <v>0.35936367486661197</v>
      </c>
      <c r="U418" s="101">
        <v>0.41925762067771261</v>
      </c>
      <c r="V418" s="101">
        <v>0.47915156648881496</v>
      </c>
      <c r="W418" s="101">
        <v>0.50310914481325519</v>
      </c>
      <c r="X418" s="101">
        <v>0.52706672313769587</v>
      </c>
      <c r="Y418" s="101">
        <v>0.55102430146213388</v>
      </c>
      <c r="Z418" s="101">
        <v>0.57498187978657533</v>
      </c>
      <c r="AA418" s="101">
        <v>0.56300309062435827</v>
      </c>
      <c r="AB418" s="101">
        <v>0.55102430146213432</v>
      </c>
      <c r="AC418" s="101">
        <v>0.55102430146213432</v>
      </c>
      <c r="AD418" s="101">
        <v>0.55102430146213432</v>
      </c>
      <c r="AE418" s="101">
        <v>0.58696066894879684</v>
      </c>
      <c r="AF418" s="101">
        <v>0.62289703643545857</v>
      </c>
      <c r="AG418" s="101">
        <v>0.67081219308434037</v>
      </c>
      <c r="AH418" s="101">
        <v>0.71872734973322316</v>
      </c>
      <c r="AI418" s="101">
        <v>0.68279098224656021</v>
      </c>
      <c r="AJ418" s="101">
        <v>0.64685461475989781</v>
      </c>
      <c r="AK418" s="101">
        <v>0.61091824727323962</v>
      </c>
      <c r="AL418" s="101">
        <v>0.57498187978657533</v>
      </c>
      <c r="AM418" s="101">
        <v>0.47915156648881496</v>
      </c>
      <c r="AN418" s="101">
        <v>0.38332125319105192</v>
      </c>
      <c r="AO418" s="101">
        <v>0.33540609654216952</v>
      </c>
      <c r="AP418" s="101">
        <v>0.28749093989328767</v>
      </c>
      <c r="AQ418" s="101">
        <v>0.2395757832444074</v>
      </c>
      <c r="AR418" s="101">
        <v>0.19166062659552596</v>
      </c>
      <c r="AS418" s="101">
        <v>0.15572425910886506</v>
      </c>
      <c r="AT418" s="101">
        <v>0.1197878916222037</v>
      </c>
      <c r="AU418" s="101">
        <v>0.10780910245998332</v>
      </c>
      <c r="AV418" s="101">
        <v>9.5830313297762759E-2</v>
      </c>
      <c r="AW418" s="101">
        <v>8.3851524135542546E-2</v>
      </c>
      <c r="AX418" s="101">
        <v>7.1872734973321903E-2</v>
      </c>
      <c r="AY418" s="26"/>
    </row>
    <row r="419" spans="1:51" ht="15.75" thickBot="1">
      <c r="A419" s="94"/>
      <c r="B419" s="22" t="s">
        <v>346</v>
      </c>
      <c r="C419" s="102">
        <v>5.6955363094370874E-2</v>
      </c>
      <c r="D419" s="102">
        <v>4.7915156648881491E-2</v>
      </c>
      <c r="E419" s="102">
        <v>4.7915156648881491E-2</v>
      </c>
      <c r="F419" s="102">
        <v>4.7915156648881491E-2</v>
      </c>
      <c r="G419" s="102">
        <v>4.1925762067771273E-2</v>
      </c>
      <c r="H419" s="102">
        <v>3.5936367486660882E-2</v>
      </c>
      <c r="I419" s="102">
        <v>2.9946972905550935E-2</v>
      </c>
      <c r="J419" s="102">
        <v>2.3957578324440672E-2</v>
      </c>
      <c r="K419" s="102">
        <v>3.5936367486661062E-2</v>
      </c>
      <c r="L419" s="102">
        <v>4.7915156648881491E-2</v>
      </c>
      <c r="M419" s="102">
        <v>5.989394581110187E-2</v>
      </c>
      <c r="N419" s="102">
        <v>7.1872734973321903E-2</v>
      </c>
      <c r="O419" s="102">
        <v>8.3851524135542546E-2</v>
      </c>
      <c r="P419" s="102">
        <v>9.5830313297762759E-2</v>
      </c>
      <c r="Q419" s="102">
        <v>0.13775607536553333</v>
      </c>
      <c r="R419" s="102">
        <v>0.17968183743330599</v>
      </c>
      <c r="S419" s="102">
        <v>0.26952275614995819</v>
      </c>
      <c r="T419" s="102">
        <v>0.35936367486661197</v>
      </c>
      <c r="U419" s="102">
        <v>0.41925762067771261</v>
      </c>
      <c r="V419" s="102">
        <v>0.47915156648881496</v>
      </c>
      <c r="W419" s="102">
        <v>0.62856851911548961</v>
      </c>
      <c r="X419" s="102">
        <v>0.77798547174216948</v>
      </c>
      <c r="Y419" s="102">
        <v>0.92385774769381934</v>
      </c>
      <c r="Z419" s="102">
        <v>1.0697300236454832</v>
      </c>
      <c r="AA419" s="102">
        <v>1.1426661616213041</v>
      </c>
      <c r="AB419" s="102">
        <v>1.2156022995971325</v>
      </c>
      <c r="AC419" s="102">
        <v>1.1426661616213041</v>
      </c>
      <c r="AD419" s="102">
        <v>1.0697300236454832</v>
      </c>
      <c r="AE419" s="102">
        <v>0.92385774769381934</v>
      </c>
      <c r="AF419" s="102">
        <v>0.77798547174216948</v>
      </c>
      <c r="AG419" s="102">
        <v>0.5348650118227416</v>
      </c>
      <c r="AH419" s="102">
        <v>0.29174455190331294</v>
      </c>
      <c r="AI419" s="102">
        <v>0.1922110356122986</v>
      </c>
      <c r="AJ419" s="102">
        <v>9.2677519321285401E-2</v>
      </c>
      <c r="AK419" s="102">
        <v>9.2677519321285401E-2</v>
      </c>
      <c r="AL419" s="102">
        <v>9.2677519321285401E-2</v>
      </c>
      <c r="AM419" s="102">
        <v>9.2677519321285401E-2</v>
      </c>
      <c r="AN419" s="102">
        <v>9.2677519321285401E-2</v>
      </c>
      <c r="AO419" s="102">
        <v>9.2677519321285401E-2</v>
      </c>
      <c r="AP419" s="102">
        <v>9.2677519321285401E-2</v>
      </c>
      <c r="AQ419" s="102">
        <v>9.2677519321285401E-2</v>
      </c>
      <c r="AR419" s="102">
        <v>9.2677519321285401E-2</v>
      </c>
      <c r="AS419" s="102">
        <v>9.2677519321285401E-2</v>
      </c>
      <c r="AT419" s="102">
        <v>9.2677519321285401E-2</v>
      </c>
      <c r="AU419" s="102">
        <v>9.2677519321285401E-2</v>
      </c>
      <c r="AV419" s="102">
        <v>9.2677519321285401E-2</v>
      </c>
      <c r="AW419" s="102">
        <v>7.9336544430572739E-2</v>
      </c>
      <c r="AX419" s="102">
        <v>6.5995569539860008E-2</v>
      </c>
      <c r="AY419" s="26"/>
    </row>
    <row r="420" spans="1:51" ht="15.75" thickBot="1">
      <c r="A420" s="94"/>
      <c r="B420" s="22" t="s">
        <v>347</v>
      </c>
      <c r="C420" s="101">
        <v>6.248912248250639E-2</v>
      </c>
      <c r="D420" s="101">
        <v>4.1659414988337543E-2</v>
      </c>
      <c r="E420" s="101">
        <v>4.1659414988337543E-2</v>
      </c>
      <c r="F420" s="101">
        <v>4.1659414988337543E-2</v>
      </c>
      <c r="G420" s="101">
        <v>2.2912678243585637E-2</v>
      </c>
      <c r="H420" s="101">
        <v>4.1659414988337558E-3</v>
      </c>
      <c r="I420" s="101">
        <v>4.1659414988337558E-3</v>
      </c>
      <c r="J420" s="101">
        <v>4.1659414988337558E-3</v>
      </c>
      <c r="K420" s="101">
        <v>4.1659414988337558E-3</v>
      </c>
      <c r="L420" s="101">
        <v>4.1659414988337558E-3</v>
      </c>
      <c r="M420" s="101">
        <v>4.1659414988337558E-3</v>
      </c>
      <c r="N420" s="101">
        <v>4.1659414988337558E-3</v>
      </c>
      <c r="O420" s="101">
        <v>4.3742385737754533E-2</v>
      </c>
      <c r="P420" s="101">
        <v>8.3318829976675321E-2</v>
      </c>
      <c r="Q420" s="101">
        <v>0.12497824496501296</v>
      </c>
      <c r="R420" s="101">
        <v>0.16663765995335017</v>
      </c>
      <c r="S420" s="101">
        <v>0.24995648993002476</v>
      </c>
      <c r="T420" s="101">
        <v>0.33327531990670128</v>
      </c>
      <c r="U420" s="101">
        <v>0.41659414988337506</v>
      </c>
      <c r="V420" s="101">
        <v>0.49991297986004951</v>
      </c>
      <c r="W420" s="101">
        <v>0.5832318098367254</v>
      </c>
      <c r="X420" s="101">
        <v>0.66655063981340257</v>
      </c>
      <c r="Y420" s="101">
        <v>0.6248912248250641</v>
      </c>
      <c r="Z420" s="101">
        <v>0.5832318098367254</v>
      </c>
      <c r="AA420" s="101">
        <v>0.5832318098367254</v>
      </c>
      <c r="AB420" s="101">
        <v>0.5832318098367254</v>
      </c>
      <c r="AC420" s="101">
        <v>0.56240210234255639</v>
      </c>
      <c r="AD420" s="101">
        <v>0.54157239484838793</v>
      </c>
      <c r="AE420" s="101">
        <v>0.56240210234255639</v>
      </c>
      <c r="AF420" s="101">
        <v>0.5832318098367254</v>
      </c>
      <c r="AG420" s="101">
        <v>0.5832318098367254</v>
      </c>
      <c r="AH420" s="101">
        <v>0.5832318098367254</v>
      </c>
      <c r="AI420" s="101">
        <v>0.5832318098367254</v>
      </c>
      <c r="AJ420" s="101">
        <v>0.5832318098367254</v>
      </c>
      <c r="AK420" s="101">
        <v>0.56240210234255639</v>
      </c>
      <c r="AL420" s="101">
        <v>0.54157239484838793</v>
      </c>
      <c r="AM420" s="101">
        <v>0.43742385737754363</v>
      </c>
      <c r="AN420" s="101">
        <v>0.33327531990670128</v>
      </c>
      <c r="AO420" s="101">
        <v>0.31244561241253205</v>
      </c>
      <c r="AP420" s="101">
        <v>0.2916159049183627</v>
      </c>
      <c r="AQ420" s="101">
        <v>0.2916159049183627</v>
      </c>
      <c r="AR420" s="101">
        <v>0.2916159049183627</v>
      </c>
      <c r="AS420" s="101">
        <v>0.27078619742419396</v>
      </c>
      <c r="AT420" s="101">
        <v>0.24995648993002476</v>
      </c>
      <c r="AU420" s="101">
        <v>0.22912678243585757</v>
      </c>
      <c r="AV420" s="101">
        <v>0.20829707494168753</v>
      </c>
      <c r="AW420" s="101">
        <v>0.14580795245918077</v>
      </c>
      <c r="AX420" s="101">
        <v>8.3318829976675321E-2</v>
      </c>
      <c r="AY420" s="26"/>
    </row>
    <row r="421" spans="1:51" ht="15.75" thickBot="1">
      <c r="A421" s="94"/>
      <c r="B421" s="22" t="s">
        <v>348</v>
      </c>
      <c r="C421" s="102">
        <v>0.22921077655812119</v>
      </c>
      <c r="D421" s="102">
        <v>0.38654881814292047</v>
      </c>
      <c r="E421" s="102">
        <v>0.39957392754447274</v>
      </c>
      <c r="F421" s="102">
        <v>0.41259903694602773</v>
      </c>
      <c r="G421" s="102">
        <v>0.41259903694602773</v>
      </c>
      <c r="H421" s="102">
        <v>0.41259903694602773</v>
      </c>
      <c r="I421" s="102">
        <v>0.41259903694602773</v>
      </c>
      <c r="J421" s="102">
        <v>0.41259903694602773</v>
      </c>
      <c r="K421" s="102">
        <v>0.41259903694602773</v>
      </c>
      <c r="L421" s="102">
        <v>0.41259903694602773</v>
      </c>
      <c r="M421" s="102">
        <v>0.41259903694602773</v>
      </c>
      <c r="N421" s="102">
        <v>0.41259903694602773</v>
      </c>
      <c r="O421" s="102">
        <v>0.35715839852640452</v>
      </c>
      <c r="P421" s="102">
        <v>0.30171776010678342</v>
      </c>
      <c r="Q421" s="102">
        <v>0.30171776010678342</v>
      </c>
      <c r="R421" s="102">
        <v>0.30171776010678342</v>
      </c>
      <c r="S421" s="102">
        <v>0.33054071748669656</v>
      </c>
      <c r="T421" s="102">
        <v>0.35936367486661197</v>
      </c>
      <c r="U421" s="102">
        <v>0.41925762067771261</v>
      </c>
      <c r="V421" s="102">
        <v>0.47915156648881496</v>
      </c>
      <c r="W421" s="102">
        <v>0.50310914481325519</v>
      </c>
      <c r="X421" s="102">
        <v>0.52706672313769587</v>
      </c>
      <c r="Y421" s="102">
        <v>0.55102430146213388</v>
      </c>
      <c r="Z421" s="102">
        <v>0.57498187978657533</v>
      </c>
      <c r="AA421" s="102">
        <v>0.56300309062435694</v>
      </c>
      <c r="AB421" s="102">
        <v>0.55102430146213432</v>
      </c>
      <c r="AC421" s="102">
        <v>0.45735017021357427</v>
      </c>
      <c r="AD421" s="102">
        <v>0.36367603896501061</v>
      </c>
      <c r="AE421" s="102">
        <v>0.30185111234095718</v>
      </c>
      <c r="AF421" s="102">
        <v>0.2400261857169072</v>
      </c>
      <c r="AG421" s="102">
        <v>0.19922173414503272</v>
      </c>
      <c r="AH421" s="102">
        <v>0.15841728257315865</v>
      </c>
      <c r="AI421" s="102">
        <v>0.1504964184445001</v>
      </c>
      <c r="AJ421" s="102">
        <v>0.1425755543158419</v>
      </c>
      <c r="AK421" s="102">
        <v>0.1425755543158419</v>
      </c>
      <c r="AL421" s="102">
        <v>0.1425755543158419</v>
      </c>
      <c r="AM421" s="102">
        <v>0.1425755543158419</v>
      </c>
      <c r="AN421" s="102">
        <v>0.1425755543158419</v>
      </c>
      <c r="AO421" s="102">
        <v>0.1425755543158419</v>
      </c>
      <c r="AP421" s="102">
        <v>0.1425755543158419</v>
      </c>
      <c r="AQ421" s="102">
        <v>0.1425755543158419</v>
      </c>
      <c r="AR421" s="102">
        <v>0.1425755543158419</v>
      </c>
      <c r="AS421" s="102">
        <v>0.13118172296902339</v>
      </c>
      <c r="AT421" s="102">
        <v>0.1197878916222037</v>
      </c>
      <c r="AU421" s="102">
        <v>0.10780910245998332</v>
      </c>
      <c r="AV421" s="102">
        <v>9.5830313297762759E-2</v>
      </c>
      <c r="AW421" s="102">
        <v>8.3851524135542546E-2</v>
      </c>
      <c r="AX421" s="102">
        <v>7.1872734973321903E-2</v>
      </c>
      <c r="AY421" s="26"/>
    </row>
    <row r="422" spans="1:51" ht="15.75" thickBot="1">
      <c r="A422" s="94"/>
      <c r="B422" s="22" t="s">
        <v>349</v>
      </c>
      <c r="C422" s="101">
        <v>1.4062865565974867</v>
      </c>
      <c r="D422" s="101">
        <v>1.6875438679169861</v>
      </c>
      <c r="E422" s="101">
        <v>1.9688011792364846</v>
      </c>
      <c r="F422" s="101">
        <v>2.2500584905559835</v>
      </c>
      <c r="G422" s="101">
        <v>2.3906871462157242</v>
      </c>
      <c r="H422" s="101">
        <v>2.5313158018754707</v>
      </c>
      <c r="I422" s="101">
        <v>2.5031900707435293</v>
      </c>
      <c r="J422" s="101">
        <v>2.4750643396115852</v>
      </c>
      <c r="K422" s="101">
        <v>2.4638140471587922</v>
      </c>
      <c r="L422" s="101">
        <v>2.4525637547060182</v>
      </c>
      <c r="M422" s="101">
        <v>2.4413134622532326</v>
      </c>
      <c r="N422" s="101">
        <v>2.4300631698004547</v>
      </c>
      <c r="O422" s="101">
        <v>2.4188128773476678</v>
      </c>
      <c r="P422" s="101">
        <v>2.4075625848948947</v>
      </c>
      <c r="Q422" s="101">
        <v>2.3963122924421207</v>
      </c>
      <c r="R422" s="101">
        <v>2.3850619999893379</v>
      </c>
      <c r="S422" s="101">
        <v>2.3738117075365546</v>
      </c>
      <c r="T422" s="101">
        <v>2.362561415083773</v>
      </c>
      <c r="U422" s="101">
        <v>2.306309952819884</v>
      </c>
      <c r="V422" s="101">
        <v>2.2500584905559835</v>
      </c>
      <c r="W422" s="101">
        <v>2.1094298348962353</v>
      </c>
      <c r="X422" s="101">
        <v>1.9688011792364846</v>
      </c>
      <c r="Y422" s="101">
        <v>1.8281725235767237</v>
      </c>
      <c r="Z422" s="101">
        <v>1.6875438679169861</v>
      </c>
      <c r="AA422" s="101">
        <v>1.6172295400871171</v>
      </c>
      <c r="AB422" s="101">
        <v>1.5469152122572298</v>
      </c>
      <c r="AC422" s="101">
        <v>1.5328523466912563</v>
      </c>
      <c r="AD422" s="101">
        <v>1.5187894811252898</v>
      </c>
      <c r="AE422" s="101">
        <v>1.6875438679169861</v>
      </c>
      <c r="AF422" s="101">
        <v>1.8562982547086844</v>
      </c>
      <c r="AG422" s="101">
        <v>1.8422353891427088</v>
      </c>
      <c r="AH422" s="101">
        <v>1.8281725235767237</v>
      </c>
      <c r="AI422" s="101">
        <v>1.8000467924447803</v>
      </c>
      <c r="AJ422" s="101">
        <v>1.7719210613128307</v>
      </c>
      <c r="AK422" s="101">
        <v>1.7297324646149099</v>
      </c>
      <c r="AL422" s="101">
        <v>1.6875438679169861</v>
      </c>
      <c r="AM422" s="101">
        <v>1.6172295400871171</v>
      </c>
      <c r="AN422" s="101">
        <v>1.5469152122572298</v>
      </c>
      <c r="AO422" s="101">
        <v>1.4766008844273641</v>
      </c>
      <c r="AP422" s="101">
        <v>1.4062865565974867</v>
      </c>
      <c r="AQ422" s="101">
        <v>1.2656579009377329</v>
      </c>
      <c r="AR422" s="101">
        <v>1.1250292452779918</v>
      </c>
      <c r="AS422" s="101">
        <v>1.0406520518821383</v>
      </c>
      <c r="AT422" s="101">
        <v>0.9562748584862929</v>
      </c>
      <c r="AU422" s="101">
        <v>0.9703377240522626</v>
      </c>
      <c r="AV422" s="101">
        <v>0.98440058961824228</v>
      </c>
      <c r="AW422" s="101">
        <v>1.0547149174481176</v>
      </c>
      <c r="AX422" s="101">
        <v>1.1250292452779918</v>
      </c>
      <c r="AY422" s="26"/>
    </row>
    <row r="423" spans="1:51" ht="15.75" thickBot="1">
      <c r="A423" s="94"/>
      <c r="B423" s="22" t="s">
        <v>350</v>
      </c>
      <c r="C423" s="102">
        <v>0.4178930182278171</v>
      </c>
      <c r="D423" s="102">
        <v>0.42188596697924652</v>
      </c>
      <c r="E423" s="102">
        <v>0.49220029480912114</v>
      </c>
      <c r="F423" s="102">
        <v>0.56251462263899543</v>
      </c>
      <c r="G423" s="102">
        <v>0.59767178655393105</v>
      </c>
      <c r="H423" s="102">
        <v>0.63282895046886767</v>
      </c>
      <c r="I423" s="102">
        <v>0.62579751768588232</v>
      </c>
      <c r="J423" s="102">
        <v>0.61876608490289475</v>
      </c>
      <c r="K423" s="102">
        <v>0.61595351178970004</v>
      </c>
      <c r="L423" s="102">
        <v>0.61314093867650454</v>
      </c>
      <c r="M423" s="102">
        <v>0.61032836556330816</v>
      </c>
      <c r="N423" s="102">
        <v>0.60751579245011333</v>
      </c>
      <c r="O423" s="102">
        <v>0.60470321933691884</v>
      </c>
      <c r="P423" s="102">
        <v>0.60189064622372368</v>
      </c>
      <c r="Q423" s="102">
        <v>0.57672819466175329</v>
      </c>
      <c r="R423" s="102">
        <v>0.55156574309978101</v>
      </c>
      <c r="S423" s="102">
        <v>0.62051146098725007</v>
      </c>
      <c r="T423" s="102">
        <v>0.68945717887472779</v>
      </c>
      <c r="U423" s="102">
        <v>1.2595861408159008</v>
      </c>
      <c r="V423" s="102">
        <v>1.8297151027570886</v>
      </c>
      <c r="W423" s="102">
        <v>3.3544776883879881</v>
      </c>
      <c r="X423" s="102">
        <v>4.8792402740188807</v>
      </c>
      <c r="Y423" s="102">
        <v>5.7940978253974347</v>
      </c>
      <c r="Z423" s="102">
        <v>6.7089553767759762</v>
      </c>
      <c r="AA423" s="102">
        <v>7.1663841524652412</v>
      </c>
      <c r="AB423" s="102">
        <v>7.6238129281545222</v>
      </c>
      <c r="AC423" s="102">
        <v>7.1663841524652412</v>
      </c>
      <c r="AD423" s="102">
        <v>6.7089553767759762</v>
      </c>
      <c r="AE423" s="102">
        <v>5.7940978253974347</v>
      </c>
      <c r="AF423" s="102">
        <v>4.8792402740188807</v>
      </c>
      <c r="AG423" s="102">
        <v>3.3544776883879881</v>
      </c>
      <c r="AH423" s="102">
        <v>1.8297151027570886</v>
      </c>
      <c r="AI423" s="102">
        <v>1.2054773001997938</v>
      </c>
      <c r="AJ423" s="102">
        <v>0.58123949764250238</v>
      </c>
      <c r="AK423" s="102">
        <v>0.58123949764250238</v>
      </c>
      <c r="AL423" s="102">
        <v>0.58123949764250238</v>
      </c>
      <c r="AM423" s="102">
        <v>0.58123949764250238</v>
      </c>
      <c r="AN423" s="102">
        <v>0.58123949764250238</v>
      </c>
      <c r="AO423" s="102">
        <v>0.58123949764250238</v>
      </c>
      <c r="AP423" s="102">
        <v>0.58123949764250238</v>
      </c>
      <c r="AQ423" s="102">
        <v>0.58123949764250238</v>
      </c>
      <c r="AR423" s="102">
        <v>0.58123949764250238</v>
      </c>
      <c r="AS423" s="102">
        <v>0.58123949764250238</v>
      </c>
      <c r="AT423" s="102">
        <v>0.58123949764250238</v>
      </c>
      <c r="AU423" s="102">
        <v>0.58123949764250238</v>
      </c>
      <c r="AV423" s="102">
        <v>0.58123949764250238</v>
      </c>
      <c r="AW423" s="102">
        <v>0.49756978355944398</v>
      </c>
      <c r="AX423" s="102">
        <v>0.41390006947638713</v>
      </c>
      <c r="AY423" s="26"/>
    </row>
    <row r="424" spans="1:51" ht="15.75" thickBot="1">
      <c r="A424" s="94"/>
      <c r="B424" s="22" t="s">
        <v>351</v>
      </c>
      <c r="C424" s="101">
        <v>0.37835041394432822</v>
      </c>
      <c r="D424" s="101">
        <v>0.25223360929622041</v>
      </c>
      <c r="E424" s="101">
        <v>0.25223360929622041</v>
      </c>
      <c r="F424" s="101">
        <v>0.25223360929622041</v>
      </c>
      <c r="G424" s="101">
        <v>0.1387284851129213</v>
      </c>
      <c r="H424" s="101">
        <v>2.522336092962198E-2</v>
      </c>
      <c r="I424" s="101">
        <v>2.522336092962198E-2</v>
      </c>
      <c r="J424" s="101">
        <v>2.522336092962198E-2</v>
      </c>
      <c r="K424" s="101">
        <v>2.522336092962198E-2</v>
      </c>
      <c r="L424" s="101">
        <v>2.522336092962198E-2</v>
      </c>
      <c r="M424" s="101">
        <v>2.522336092962198E-2</v>
      </c>
      <c r="N424" s="101">
        <v>2.522336092962198E-2</v>
      </c>
      <c r="O424" s="101">
        <v>0.26484528976103128</v>
      </c>
      <c r="P424" s="101">
        <v>0.50446721859244059</v>
      </c>
      <c r="Q424" s="101">
        <v>0.75670082788865645</v>
      </c>
      <c r="R424" s="101">
        <v>1.0089344371848812</v>
      </c>
      <c r="S424" s="101">
        <v>1.5134016557773124</v>
      </c>
      <c r="T424" s="101">
        <v>2.0178688743697624</v>
      </c>
      <c r="U424" s="101">
        <v>2.5223360929622101</v>
      </c>
      <c r="V424" s="101">
        <v>3.0268033115546271</v>
      </c>
      <c r="W424" s="101">
        <v>3.5312705301470637</v>
      </c>
      <c r="X424" s="101">
        <v>4.0357377487395256</v>
      </c>
      <c r="Y424" s="101">
        <v>3.7835041394432909</v>
      </c>
      <c r="Z424" s="101">
        <v>3.5312705301470637</v>
      </c>
      <c r="AA424" s="101">
        <v>3.5312705301470637</v>
      </c>
      <c r="AB424" s="101">
        <v>3.5312705301470637</v>
      </c>
      <c r="AC424" s="101">
        <v>3.4051537254989785</v>
      </c>
      <c r="AD424" s="101">
        <v>3.2790369208508623</v>
      </c>
      <c r="AE424" s="101">
        <v>3.4051537254989785</v>
      </c>
      <c r="AF424" s="101">
        <v>3.5312705301470637</v>
      </c>
      <c r="AG424" s="101">
        <v>3.5312705301470637</v>
      </c>
      <c r="AH424" s="101">
        <v>3.5312705301470637</v>
      </c>
      <c r="AI424" s="101">
        <v>3.5312705301470637</v>
      </c>
      <c r="AJ424" s="101">
        <v>3.5312705301470637</v>
      </c>
      <c r="AK424" s="101">
        <v>3.4051537254989785</v>
      </c>
      <c r="AL424" s="101">
        <v>3.2790369208508623</v>
      </c>
      <c r="AM424" s="101">
        <v>2.6484528976103081</v>
      </c>
      <c r="AN424" s="101">
        <v>2.0178688743697624</v>
      </c>
      <c r="AO424" s="101">
        <v>1.8917520697216454</v>
      </c>
      <c r="AP424" s="101">
        <v>1.765635265073531</v>
      </c>
      <c r="AQ424" s="101">
        <v>1.765635265073531</v>
      </c>
      <c r="AR424" s="101">
        <v>1.765635265073531</v>
      </c>
      <c r="AS424" s="101">
        <v>1.6395184604254311</v>
      </c>
      <c r="AT424" s="101">
        <v>1.5134016557773124</v>
      </c>
      <c r="AU424" s="101">
        <v>1.387284851129212</v>
      </c>
      <c r="AV424" s="101">
        <v>1.2611680464810975</v>
      </c>
      <c r="AW424" s="101">
        <v>0.88281763253677248</v>
      </c>
      <c r="AX424" s="101">
        <v>0.50446721859244059</v>
      </c>
      <c r="AY424" s="26"/>
    </row>
    <row r="425" spans="1:51" ht="15.75" thickBot="1">
      <c r="A425" s="94"/>
      <c r="B425" s="22" t="s">
        <v>352</v>
      </c>
      <c r="C425" s="102">
        <v>1.1006972136931026</v>
      </c>
      <c r="D425" s="102">
        <v>1.5263768802194093</v>
      </c>
      <c r="E425" s="102">
        <v>2.8619566504113867</v>
      </c>
      <c r="F425" s="102">
        <v>4.1975364206033792</v>
      </c>
      <c r="G425" s="102">
        <v>4.1975364206033792</v>
      </c>
      <c r="H425" s="102">
        <v>4.1975364206033792</v>
      </c>
      <c r="I425" s="102">
        <v>4.1975364206033792</v>
      </c>
      <c r="J425" s="102">
        <v>4.1975364206033792</v>
      </c>
      <c r="K425" s="102">
        <v>4.1975364206033792</v>
      </c>
      <c r="L425" s="102">
        <v>4.1975364206033792</v>
      </c>
      <c r="M425" s="102">
        <v>4.1975364206033792</v>
      </c>
      <c r="N425" s="102">
        <v>4.1975364206033792</v>
      </c>
      <c r="O425" s="102">
        <v>3.2435508704662541</v>
      </c>
      <c r="P425" s="102">
        <v>2.2895653203291109</v>
      </c>
      <c r="Q425" s="102">
        <v>2.2895653203291109</v>
      </c>
      <c r="R425" s="102">
        <v>2.2895653203291109</v>
      </c>
      <c r="S425" s="102">
        <v>2.2895653203291109</v>
      </c>
      <c r="T425" s="102">
        <v>2.2895653203291109</v>
      </c>
      <c r="U425" s="102">
        <v>2.0987682103016896</v>
      </c>
      <c r="V425" s="102">
        <v>1.9079711002742672</v>
      </c>
      <c r="W425" s="102">
        <v>1.7171739902468288</v>
      </c>
      <c r="X425" s="102">
        <v>1.5263768802194093</v>
      </c>
      <c r="Y425" s="102">
        <v>1.269451600484806</v>
      </c>
      <c r="Z425" s="102">
        <v>1.0125263207501904</v>
      </c>
      <c r="AA425" s="102">
        <v>0.9703377240522626</v>
      </c>
      <c r="AB425" s="102">
        <v>0.92814912735434218</v>
      </c>
      <c r="AC425" s="102">
        <v>0.9197114080147536</v>
      </c>
      <c r="AD425" s="102">
        <v>0.91127368867517067</v>
      </c>
      <c r="AE425" s="102">
        <v>1.0125263207501904</v>
      </c>
      <c r="AF425" s="102">
        <v>1.1137789528252089</v>
      </c>
      <c r="AG425" s="102">
        <v>1.1053412334856259</v>
      </c>
      <c r="AH425" s="102">
        <v>1.0969035141460399</v>
      </c>
      <c r="AI425" s="102">
        <v>1.0800280754668727</v>
      </c>
      <c r="AJ425" s="102">
        <v>1.0631526367876984</v>
      </c>
      <c r="AK425" s="102">
        <v>1.0378394787689464</v>
      </c>
      <c r="AL425" s="102">
        <v>1.0125263207501904</v>
      </c>
      <c r="AM425" s="102">
        <v>0.9703377240522626</v>
      </c>
      <c r="AN425" s="102">
        <v>0.92814912735434218</v>
      </c>
      <c r="AO425" s="102">
        <v>0.88596053065641533</v>
      </c>
      <c r="AP425" s="102">
        <v>0.84377193395849104</v>
      </c>
      <c r="AQ425" s="102">
        <v>0.75939474056264478</v>
      </c>
      <c r="AR425" s="102">
        <v>0.67501754716679152</v>
      </c>
      <c r="AS425" s="102">
        <v>0.62439123112928174</v>
      </c>
      <c r="AT425" s="102">
        <v>0.57376491509177097</v>
      </c>
      <c r="AU425" s="102">
        <v>0.58220263443135978</v>
      </c>
      <c r="AV425" s="102">
        <v>0.59064035377094326</v>
      </c>
      <c r="AW425" s="102">
        <v>0.63282895046886756</v>
      </c>
      <c r="AX425" s="102">
        <v>0.67501754716679152</v>
      </c>
      <c r="AY425" s="26"/>
    </row>
    <row r="426" spans="1:51" ht="15.75" thickBot="1">
      <c r="A426" s="94"/>
      <c r="B426" s="22" t="s">
        <v>353</v>
      </c>
      <c r="C426" s="101">
        <v>0.10444257824822847</v>
      </c>
      <c r="D426" s="101">
        <v>0.10107346282086607</v>
      </c>
      <c r="E426" s="101">
        <v>9.0966116538779548E-2</v>
      </c>
      <c r="F426" s="101">
        <v>8.0858770256692816E-2</v>
      </c>
      <c r="G426" s="101">
        <v>7.075142397460632E-2</v>
      </c>
      <c r="H426" s="101">
        <v>6.0644077692519685E-2</v>
      </c>
      <c r="I426" s="101">
        <v>5.3905846837795458E-2</v>
      </c>
      <c r="J426" s="101">
        <v>4.716761598307085E-2</v>
      </c>
      <c r="K426" s="101">
        <v>4.0429385128346249E-2</v>
      </c>
      <c r="L426" s="101">
        <v>3.3691154273621966E-2</v>
      </c>
      <c r="M426" s="101">
        <v>3.032203884625979E-2</v>
      </c>
      <c r="N426" s="101">
        <v>2.6952923418897729E-2</v>
      </c>
      <c r="O426" s="101">
        <v>2.4257631077007874E-2</v>
      </c>
      <c r="P426" s="101">
        <v>2.1562338735118078E-2</v>
      </c>
      <c r="Q426" s="101">
        <v>8.2616427830128458E-2</v>
      </c>
      <c r="R426" s="101">
        <v>0.14367051692513838</v>
      </c>
      <c r="S426" s="101">
        <v>0.16162933154078166</v>
      </c>
      <c r="T426" s="101">
        <v>0.17958814615642238</v>
      </c>
      <c r="U426" s="101">
        <v>0.2514234046189926</v>
      </c>
      <c r="V426" s="101">
        <v>0.32325866308156331</v>
      </c>
      <c r="W426" s="101">
        <v>0.35558452938971857</v>
      </c>
      <c r="X426" s="101">
        <v>0.38791039569787383</v>
      </c>
      <c r="Y426" s="101">
        <v>0.39509392154413037</v>
      </c>
      <c r="Z426" s="101">
        <v>0.40227744739038712</v>
      </c>
      <c r="AA426" s="101">
        <v>0.39509392154413037</v>
      </c>
      <c r="AB426" s="101">
        <v>0.38791039569787383</v>
      </c>
      <c r="AC426" s="101">
        <v>0.3735433440053601</v>
      </c>
      <c r="AD426" s="101">
        <v>0.3591762923128457</v>
      </c>
      <c r="AE426" s="101">
        <v>0.39509392154413037</v>
      </c>
      <c r="AF426" s="101">
        <v>0.43101155077541531</v>
      </c>
      <c r="AG426" s="101">
        <v>0.40946097323664304</v>
      </c>
      <c r="AH426" s="101">
        <v>0.38791039569787383</v>
      </c>
      <c r="AI426" s="101">
        <v>0.40946097323664304</v>
      </c>
      <c r="AJ426" s="101">
        <v>0.43101155077541531</v>
      </c>
      <c r="AK426" s="101">
        <v>0.46692918000670103</v>
      </c>
      <c r="AL426" s="101">
        <v>0.50284680923798319</v>
      </c>
      <c r="AM426" s="101">
        <v>0.55672325308491122</v>
      </c>
      <c r="AN426" s="101">
        <v>0.61059969693183913</v>
      </c>
      <c r="AO426" s="101">
        <v>1.0835655121865926</v>
      </c>
      <c r="AP426" s="101">
        <v>1.5565313274413335</v>
      </c>
      <c r="AQ426" s="101">
        <v>1.6871781996302755</v>
      </c>
      <c r="AR426" s="101">
        <v>1.8178250718192071</v>
      </c>
      <c r="AS426" s="101">
        <v>1.7612987390322359</v>
      </c>
      <c r="AT426" s="101">
        <v>1.7047724062452709</v>
      </c>
      <c r="AU426" s="101">
        <v>1.218746021281742</v>
      </c>
      <c r="AV426" s="101">
        <v>0.73271963631820614</v>
      </c>
      <c r="AW426" s="101">
        <v>0.42026566499689616</v>
      </c>
      <c r="AX426" s="101">
        <v>0.10781169367559092</v>
      </c>
      <c r="AY426" s="26"/>
    </row>
    <row r="427" spans="1:51" ht="15.75" thickBot="1">
      <c r="A427" s="94"/>
      <c r="B427" s="22" t="s">
        <v>354</v>
      </c>
      <c r="C427" s="102">
        <v>0.10444257824822847</v>
      </c>
      <c r="D427" s="102">
        <v>0.10107346282086607</v>
      </c>
      <c r="E427" s="102">
        <v>9.0966116538779548E-2</v>
      </c>
      <c r="F427" s="102">
        <v>8.0858770256692497E-2</v>
      </c>
      <c r="G427" s="102">
        <v>7.075142397460632E-2</v>
      </c>
      <c r="H427" s="102">
        <v>6.0644077692519685E-2</v>
      </c>
      <c r="I427" s="102">
        <v>5.3905846837795458E-2</v>
      </c>
      <c r="J427" s="102">
        <v>4.716761598307085E-2</v>
      </c>
      <c r="K427" s="102">
        <v>4.0429385128346249E-2</v>
      </c>
      <c r="L427" s="102">
        <v>3.3691154273621966E-2</v>
      </c>
      <c r="M427" s="102">
        <v>3.032203884625979E-2</v>
      </c>
      <c r="N427" s="102">
        <v>2.6952923418897729E-2</v>
      </c>
      <c r="O427" s="102">
        <v>2.4257631077007874E-2</v>
      </c>
      <c r="P427" s="102">
        <v>2.1562338735118078E-2</v>
      </c>
      <c r="Q427" s="102">
        <v>8.261642783012843E-2</v>
      </c>
      <c r="R427" s="102">
        <v>0.14367051692513838</v>
      </c>
      <c r="S427" s="102">
        <v>0.16162933154078166</v>
      </c>
      <c r="T427" s="102">
        <v>0.17958814615642238</v>
      </c>
      <c r="U427" s="102">
        <v>0.3280939656363398</v>
      </c>
      <c r="V427" s="102">
        <v>0.47659978511625611</v>
      </c>
      <c r="W427" s="102">
        <v>0.87376627271313501</v>
      </c>
      <c r="X427" s="102">
        <v>1.2709327603100102</v>
      </c>
      <c r="Y427" s="102">
        <v>1.5092326528681448</v>
      </c>
      <c r="Z427" s="102">
        <v>1.74753254542627</v>
      </c>
      <c r="AA427" s="102">
        <v>1.8666824917053313</v>
      </c>
      <c r="AB427" s="102">
        <v>1.9858324379843995</v>
      </c>
      <c r="AC427" s="102">
        <v>1.8666824917053313</v>
      </c>
      <c r="AD427" s="102">
        <v>1.74753254542627</v>
      </c>
      <c r="AE427" s="102">
        <v>1.5092326528681448</v>
      </c>
      <c r="AF427" s="102">
        <v>1.2709327603100102</v>
      </c>
      <c r="AG427" s="102">
        <v>0.87376627271313501</v>
      </c>
      <c r="AH427" s="102">
        <v>0.47659978511625611</v>
      </c>
      <c r="AI427" s="102">
        <v>0.31399982509409397</v>
      </c>
      <c r="AJ427" s="102">
        <v>0.15139986507193109</v>
      </c>
      <c r="AK427" s="102">
        <v>0.15139986507193109</v>
      </c>
      <c r="AL427" s="102">
        <v>0.15139986507193109</v>
      </c>
      <c r="AM427" s="102">
        <v>0.15139986507193109</v>
      </c>
      <c r="AN427" s="102">
        <v>0.15139986507193109</v>
      </c>
      <c r="AO427" s="102">
        <v>0.15139986507193109</v>
      </c>
      <c r="AP427" s="102">
        <v>0.15139986507193109</v>
      </c>
      <c r="AQ427" s="102">
        <v>0.15139986507193109</v>
      </c>
      <c r="AR427" s="102">
        <v>0.15139986507193109</v>
      </c>
      <c r="AS427" s="102">
        <v>0.15139986507193109</v>
      </c>
      <c r="AT427" s="102">
        <v>0.15139986507193109</v>
      </c>
      <c r="AU427" s="102">
        <v>0.15139986507193109</v>
      </c>
      <c r="AV427" s="102">
        <v>0.15139986507193109</v>
      </c>
      <c r="AW427" s="102">
        <v>0.1296057793737613</v>
      </c>
      <c r="AX427" s="102">
        <v>0.10781169367559092</v>
      </c>
      <c r="AY427" s="26"/>
    </row>
    <row r="428" spans="1:51" ht="15.75" thickBot="1">
      <c r="A428" s="94"/>
      <c r="B428" s="22" t="s">
        <v>355</v>
      </c>
      <c r="C428" s="101">
        <v>9.2691978255889526E-2</v>
      </c>
      <c r="D428" s="101">
        <v>6.1794652170593246E-2</v>
      </c>
      <c r="E428" s="101">
        <v>6.1794652170593246E-2</v>
      </c>
      <c r="F428" s="101">
        <v>6.1794652170593246E-2</v>
      </c>
      <c r="G428" s="101">
        <v>3.3987058693826171E-2</v>
      </c>
      <c r="H428" s="101">
        <v>6.1794652170592875E-3</v>
      </c>
      <c r="I428" s="101">
        <v>6.1794652170592875E-3</v>
      </c>
      <c r="J428" s="101">
        <v>6.1794652170592875E-3</v>
      </c>
      <c r="K428" s="101">
        <v>6.1794652170592875E-3</v>
      </c>
      <c r="L428" s="101">
        <v>6.1794652170592875E-3</v>
      </c>
      <c r="M428" s="101">
        <v>6.1794652170592875E-3</v>
      </c>
      <c r="N428" s="101">
        <v>6.1794652170592875E-3</v>
      </c>
      <c r="O428" s="101">
        <v>6.4884384779122756E-2</v>
      </c>
      <c r="P428" s="101">
        <v>0.12358930434118653</v>
      </c>
      <c r="Q428" s="101">
        <v>0.18538395651177864</v>
      </c>
      <c r="R428" s="101">
        <v>0.24717860868237307</v>
      </c>
      <c r="S428" s="101">
        <v>0.37076791302355727</v>
      </c>
      <c r="T428" s="101">
        <v>0.49435721736474592</v>
      </c>
      <c r="U428" s="101">
        <v>0.61794652170592979</v>
      </c>
      <c r="V428" s="101">
        <v>0.74153582604711621</v>
      </c>
      <c r="W428" s="101">
        <v>0.86512513038830108</v>
      </c>
      <c r="X428" s="101">
        <v>0.98871443472949183</v>
      </c>
      <c r="Y428" s="101">
        <v>0.92691978255889496</v>
      </c>
      <c r="Z428" s="101">
        <v>0.86512513038830108</v>
      </c>
      <c r="AA428" s="101">
        <v>0.86512513038830108</v>
      </c>
      <c r="AB428" s="101">
        <v>0.86512513038830108</v>
      </c>
      <c r="AC428" s="101">
        <v>0.83422780430300625</v>
      </c>
      <c r="AD428" s="101">
        <v>0.80333047821770842</v>
      </c>
      <c r="AE428" s="101">
        <v>0.83422780430300625</v>
      </c>
      <c r="AF428" s="101">
        <v>0.86512513038830108</v>
      </c>
      <c r="AG428" s="101">
        <v>0.86512513038830108</v>
      </c>
      <c r="AH428" s="101">
        <v>0.86512513038830108</v>
      </c>
      <c r="AI428" s="101">
        <v>0.86512513038830108</v>
      </c>
      <c r="AJ428" s="101">
        <v>0.86512513038830108</v>
      </c>
      <c r="AK428" s="101">
        <v>0.83422780430300625</v>
      </c>
      <c r="AL428" s="101">
        <v>0.80333047821770842</v>
      </c>
      <c r="AM428" s="101">
        <v>0.64884384779122661</v>
      </c>
      <c r="AN428" s="101">
        <v>0.49435721736474592</v>
      </c>
      <c r="AO428" s="101">
        <v>0.46345989127944748</v>
      </c>
      <c r="AP428" s="101">
        <v>0.43256256519415082</v>
      </c>
      <c r="AQ428" s="101">
        <v>0.43256256519415082</v>
      </c>
      <c r="AR428" s="101">
        <v>0.43256256519415082</v>
      </c>
      <c r="AS428" s="101">
        <v>0.40166523910885427</v>
      </c>
      <c r="AT428" s="101">
        <v>0.37076791302355727</v>
      </c>
      <c r="AU428" s="101">
        <v>0.33987058693826144</v>
      </c>
      <c r="AV428" s="101">
        <v>0.30897326085296489</v>
      </c>
      <c r="AW428" s="101">
        <v>0.21628128259707491</v>
      </c>
      <c r="AX428" s="101">
        <v>0.12358930434118653</v>
      </c>
      <c r="AY428" s="26"/>
    </row>
    <row r="429" spans="1:51" ht="15.75" thickBot="1">
      <c r="A429" s="94"/>
      <c r="B429" s="22" t="s">
        <v>356</v>
      </c>
      <c r="C429" s="102">
        <v>0.570777207715782</v>
      </c>
      <c r="D429" s="102">
        <v>0.81539601102254367</v>
      </c>
      <c r="E429" s="102">
        <v>0.86228128165633766</v>
      </c>
      <c r="F429" s="102">
        <v>0.90916655229013799</v>
      </c>
      <c r="G429" s="102">
        <v>0.90916655229013799</v>
      </c>
      <c r="H429" s="102">
        <v>0.90916655229013799</v>
      </c>
      <c r="I429" s="102">
        <v>0.90916655229013799</v>
      </c>
      <c r="J429" s="102">
        <v>0.90916655229013799</v>
      </c>
      <c r="K429" s="102">
        <v>0.90916655229013799</v>
      </c>
      <c r="L429" s="102">
        <v>0.90916655229013799</v>
      </c>
      <c r="M429" s="102">
        <v>0.90916655229013799</v>
      </c>
      <c r="N429" s="102">
        <v>0.90916655229013799</v>
      </c>
      <c r="O429" s="102">
        <v>0.86228128165633766</v>
      </c>
      <c r="P429" s="102">
        <v>0.81539601102254367</v>
      </c>
      <c r="Q429" s="102">
        <v>0.65231680881803367</v>
      </c>
      <c r="R429" s="102">
        <v>0.48923760661352672</v>
      </c>
      <c r="S429" s="102">
        <v>0.46477572628285013</v>
      </c>
      <c r="T429" s="102">
        <v>0.4403138459521731</v>
      </c>
      <c r="U429" s="102">
        <v>0.38178625451686682</v>
      </c>
      <c r="V429" s="102">
        <v>0.32325866308156331</v>
      </c>
      <c r="W429" s="102">
        <v>0.35558452938971857</v>
      </c>
      <c r="X429" s="102">
        <v>0.38791039569787383</v>
      </c>
      <c r="Y429" s="102">
        <v>0.39509392154413037</v>
      </c>
      <c r="Z429" s="102">
        <v>0.40227744739038712</v>
      </c>
      <c r="AA429" s="102">
        <v>0.39509392154413037</v>
      </c>
      <c r="AB429" s="102">
        <v>0.38791039569787383</v>
      </c>
      <c r="AC429" s="102">
        <v>0.3735433440053601</v>
      </c>
      <c r="AD429" s="102">
        <v>0.3591762923128457</v>
      </c>
      <c r="AE429" s="102">
        <v>0.39509392154413037</v>
      </c>
      <c r="AF429" s="102">
        <v>0.43101155077541531</v>
      </c>
      <c r="AG429" s="102">
        <v>0.40946097323664304</v>
      </c>
      <c r="AH429" s="102">
        <v>0.38791039569787383</v>
      </c>
      <c r="AI429" s="102">
        <v>0.26965513038490158</v>
      </c>
      <c r="AJ429" s="102">
        <v>0.15139986507193109</v>
      </c>
      <c r="AK429" s="102">
        <v>0.11646973308709221</v>
      </c>
      <c r="AL429" s="102">
        <v>8.1539601102254333E-2</v>
      </c>
      <c r="AM429" s="102">
        <v>8.1539601102254333E-2</v>
      </c>
      <c r="AN429" s="102">
        <v>8.1539601102254333E-2</v>
      </c>
      <c r="AO429" s="102">
        <v>8.1539601102254333E-2</v>
      </c>
      <c r="AP429" s="102">
        <v>8.1539601102254333E-2</v>
      </c>
      <c r="AQ429" s="102">
        <v>8.1539601102254333E-2</v>
      </c>
      <c r="AR429" s="102">
        <v>8.1539601102254333E-2</v>
      </c>
      <c r="AS429" s="102">
        <v>8.1539601102254333E-2</v>
      </c>
      <c r="AT429" s="102">
        <v>8.1539601102254333E-2</v>
      </c>
      <c r="AU429" s="102">
        <v>0.12230940165338187</v>
      </c>
      <c r="AV429" s="102">
        <v>0.16307920220450889</v>
      </c>
      <c r="AW429" s="102">
        <v>0.24461880330676375</v>
      </c>
      <c r="AX429" s="102">
        <v>0.32615840440901683</v>
      </c>
      <c r="AY429" s="26"/>
    </row>
    <row r="430" spans="1:51" ht="15.75" thickBot="1">
      <c r="A430" s="94"/>
      <c r="B430" s="22" t="s">
        <v>357</v>
      </c>
      <c r="C430" s="101">
        <v>7.1338739592078565E-2</v>
      </c>
      <c r="D430" s="101">
        <v>6.9037489927818246E-2</v>
      </c>
      <c r="E430" s="101">
        <v>6.2133740935036215E-2</v>
      </c>
      <c r="F430" s="101">
        <v>5.5229991942254732E-2</v>
      </c>
      <c r="G430" s="101">
        <v>4.8326242949472624E-2</v>
      </c>
      <c r="H430" s="101">
        <v>4.1422493956690815E-2</v>
      </c>
      <c r="I430" s="101">
        <v>3.6819994628169643E-2</v>
      </c>
      <c r="J430" s="101">
        <v>3.2217495299648513E-2</v>
      </c>
      <c r="K430" s="101">
        <v>2.7614995971127366E-2</v>
      </c>
      <c r="L430" s="101">
        <v>2.3012496642605969E-2</v>
      </c>
      <c r="M430" s="101">
        <v>2.0711246978345407E-2</v>
      </c>
      <c r="N430" s="101">
        <v>1.8409997314084822E-2</v>
      </c>
      <c r="O430" s="101">
        <v>1.6568997582676298E-2</v>
      </c>
      <c r="P430" s="101">
        <v>1.4727997851267804E-2</v>
      </c>
      <c r="Q430" s="101">
        <v>5.6430547099226437E-2</v>
      </c>
      <c r="R430" s="101">
        <v>9.8133096347184354E-2</v>
      </c>
      <c r="S430" s="101">
        <v>0.11039973339058264</v>
      </c>
      <c r="T430" s="101">
        <v>0.12266637043398038</v>
      </c>
      <c r="U430" s="101">
        <v>0.17173291860757342</v>
      </c>
      <c r="V430" s="101">
        <v>0.22079946678116527</v>
      </c>
      <c r="W430" s="101">
        <v>0.24287941345928218</v>
      </c>
      <c r="X430" s="101">
        <v>0.26495936013739863</v>
      </c>
      <c r="Y430" s="101">
        <v>0.26986601495475671</v>
      </c>
      <c r="Z430" s="101">
        <v>0.27477266977211745</v>
      </c>
      <c r="AA430" s="101">
        <v>0.26986601495475671</v>
      </c>
      <c r="AB430" s="101">
        <v>0.26495936013739863</v>
      </c>
      <c r="AC430" s="101">
        <v>0.25514605050268069</v>
      </c>
      <c r="AD430" s="101">
        <v>0.24533274086796075</v>
      </c>
      <c r="AE430" s="101">
        <v>0.26986601495475671</v>
      </c>
      <c r="AF430" s="101">
        <v>0.29439928904155377</v>
      </c>
      <c r="AG430" s="101">
        <v>0.27967932458947675</v>
      </c>
      <c r="AH430" s="101">
        <v>0.26495936013739863</v>
      </c>
      <c r="AI430" s="101">
        <v>0.27967932458947675</v>
      </c>
      <c r="AJ430" s="101">
        <v>0.29439928904155377</v>
      </c>
      <c r="AK430" s="101">
        <v>0.31893256312835022</v>
      </c>
      <c r="AL430" s="101">
        <v>0.34346583721514684</v>
      </c>
      <c r="AM430" s="101">
        <v>0.38026574834533927</v>
      </c>
      <c r="AN430" s="101">
        <v>0.41706565947553487</v>
      </c>
      <c r="AO430" s="101">
        <v>0.74012150218196782</v>
      </c>
      <c r="AP430" s="101">
        <v>1.0631773448883954</v>
      </c>
      <c r="AQ430" s="101">
        <v>1.1524147359019978</v>
      </c>
      <c r="AR430" s="101">
        <v>1.2416521269156042</v>
      </c>
      <c r="AS430" s="101">
        <v>1.2030422285157349</v>
      </c>
      <c r="AT430" s="101">
        <v>1.164432330115865</v>
      </c>
      <c r="AU430" s="101">
        <v>0.832455560743255</v>
      </c>
      <c r="AV430" s="101">
        <v>0.50047879137064033</v>
      </c>
      <c r="AW430" s="101">
        <v>0.28705939031348965</v>
      </c>
      <c r="AX430" s="101">
        <v>7.3639989256339286E-2</v>
      </c>
      <c r="AY430" s="26"/>
    </row>
    <row r="431" spans="1:51" ht="15.75" thickBot="1">
      <c r="A431" s="94"/>
      <c r="B431" s="22" t="s">
        <v>358</v>
      </c>
      <c r="C431" s="102">
        <v>7.1338739592078565E-2</v>
      </c>
      <c r="D431" s="102">
        <v>6.9037489927818246E-2</v>
      </c>
      <c r="E431" s="102">
        <v>6.2133740935036215E-2</v>
      </c>
      <c r="F431" s="102">
        <v>5.5229991942254732E-2</v>
      </c>
      <c r="G431" s="102">
        <v>4.8326242949472624E-2</v>
      </c>
      <c r="H431" s="102">
        <v>4.1422493956690815E-2</v>
      </c>
      <c r="I431" s="102">
        <v>3.6819994628169643E-2</v>
      </c>
      <c r="J431" s="102">
        <v>3.2217495299648513E-2</v>
      </c>
      <c r="K431" s="102">
        <v>2.7614995971127366E-2</v>
      </c>
      <c r="L431" s="102">
        <v>2.3012496642605969E-2</v>
      </c>
      <c r="M431" s="102">
        <v>2.0711246978345407E-2</v>
      </c>
      <c r="N431" s="102">
        <v>1.8409997314084822E-2</v>
      </c>
      <c r="O431" s="102">
        <v>1.6568997582676298E-2</v>
      </c>
      <c r="P431" s="102">
        <v>1.4727997851267804E-2</v>
      </c>
      <c r="Q431" s="102">
        <v>5.6430547099226437E-2</v>
      </c>
      <c r="R431" s="102">
        <v>9.8133096347184354E-2</v>
      </c>
      <c r="S431" s="102">
        <v>0.11039973339058264</v>
      </c>
      <c r="T431" s="102">
        <v>0.12266637043398038</v>
      </c>
      <c r="U431" s="102">
        <v>0.22410218484490846</v>
      </c>
      <c r="V431" s="102">
        <v>0.32553799925583576</v>
      </c>
      <c r="W431" s="102">
        <v>0.59681966530236408</v>
      </c>
      <c r="X431" s="102">
        <v>0.86810133134889444</v>
      </c>
      <c r="Y431" s="102">
        <v>1.0308703309768115</v>
      </c>
      <c r="Z431" s="102">
        <v>1.1936393306047282</v>
      </c>
      <c r="AA431" s="102">
        <v>1.2750238304186876</v>
      </c>
      <c r="AB431" s="102">
        <v>1.3564083302326395</v>
      </c>
      <c r="AC431" s="102">
        <v>1.2750238304186876</v>
      </c>
      <c r="AD431" s="102">
        <v>1.1936393306047282</v>
      </c>
      <c r="AE431" s="102">
        <v>1.0308703309768115</v>
      </c>
      <c r="AF431" s="102">
        <v>0.86810133134889444</v>
      </c>
      <c r="AG431" s="102">
        <v>0.59681966530236408</v>
      </c>
      <c r="AH431" s="102">
        <v>0.32553799925583576</v>
      </c>
      <c r="AI431" s="102">
        <v>0.21447528517638609</v>
      </c>
      <c r="AJ431" s="102">
        <v>0.10341257109693699</v>
      </c>
      <c r="AK431" s="102">
        <v>0.10341257109693699</v>
      </c>
      <c r="AL431" s="102">
        <v>0.10341257109693699</v>
      </c>
      <c r="AM431" s="102">
        <v>0.10341257109693699</v>
      </c>
      <c r="AN431" s="102">
        <v>0.10341257109693699</v>
      </c>
      <c r="AO431" s="102">
        <v>0.10341257109693699</v>
      </c>
      <c r="AP431" s="102">
        <v>0.10341257109693699</v>
      </c>
      <c r="AQ431" s="102">
        <v>0.10341257109693699</v>
      </c>
      <c r="AR431" s="102">
        <v>0.10341257109693699</v>
      </c>
      <c r="AS431" s="102">
        <v>0.10341257109693699</v>
      </c>
      <c r="AT431" s="102">
        <v>0.10341257109693699</v>
      </c>
      <c r="AU431" s="102">
        <v>0.10341257109693699</v>
      </c>
      <c r="AV431" s="102">
        <v>0.10341257109693699</v>
      </c>
      <c r="AW431" s="102">
        <v>8.8526280176637676E-2</v>
      </c>
      <c r="AX431" s="102">
        <v>7.3639989256339286E-2</v>
      </c>
      <c r="AY431" s="26"/>
    </row>
    <row r="432" spans="1:51" ht="15.75" thickBot="1">
      <c r="A432" s="94"/>
      <c r="B432" s="22" t="s">
        <v>359</v>
      </c>
      <c r="C432" s="101">
        <v>6.3312578164774383E-2</v>
      </c>
      <c r="D432" s="101">
        <v>4.2208385443183019E-2</v>
      </c>
      <c r="E432" s="101">
        <v>4.2208385443183019E-2</v>
      </c>
      <c r="F432" s="101">
        <v>4.2208385443183019E-2</v>
      </c>
      <c r="G432" s="101">
        <v>2.3214611993750685E-2</v>
      </c>
      <c r="H432" s="101">
        <v>4.2208385443182946E-3</v>
      </c>
      <c r="I432" s="101">
        <v>4.2208385443182946E-3</v>
      </c>
      <c r="J432" s="101">
        <v>4.2208385443182946E-3</v>
      </c>
      <c r="K432" s="101">
        <v>4.2208385443182946E-3</v>
      </c>
      <c r="L432" s="101">
        <v>4.2208385443182946E-3</v>
      </c>
      <c r="M432" s="101">
        <v>4.2208385443182946E-3</v>
      </c>
      <c r="N432" s="101">
        <v>4.2208385443182946E-3</v>
      </c>
      <c r="O432" s="101">
        <v>4.4318804715342067E-2</v>
      </c>
      <c r="P432" s="101">
        <v>8.4416770886365969E-2</v>
      </c>
      <c r="Q432" s="101">
        <v>0.1266251563295486</v>
      </c>
      <c r="R432" s="101">
        <v>0.16883354177273124</v>
      </c>
      <c r="S432" s="101">
        <v>0.2532503126590972</v>
      </c>
      <c r="T432" s="101">
        <v>0.3376670835454641</v>
      </c>
      <c r="U432" s="101">
        <v>0.42208385443182811</v>
      </c>
      <c r="V432" s="101">
        <v>0.5065006253181944</v>
      </c>
      <c r="W432" s="101">
        <v>0.59091739620456007</v>
      </c>
      <c r="X432" s="101">
        <v>0.67533416709092819</v>
      </c>
      <c r="Y432" s="101">
        <v>0.63312578164774458</v>
      </c>
      <c r="Z432" s="101">
        <v>0.59091739620456007</v>
      </c>
      <c r="AA432" s="101">
        <v>0.59091739620456007</v>
      </c>
      <c r="AB432" s="101">
        <v>0.59091739620456007</v>
      </c>
      <c r="AC432" s="101">
        <v>0.56981320348296927</v>
      </c>
      <c r="AD432" s="101">
        <v>0.54870901076137757</v>
      </c>
      <c r="AE432" s="101">
        <v>0.56981320348296927</v>
      </c>
      <c r="AF432" s="101">
        <v>0.59091739620456007</v>
      </c>
      <c r="AG432" s="101">
        <v>0.59091739620456007</v>
      </c>
      <c r="AH432" s="101">
        <v>0.59091739620456007</v>
      </c>
      <c r="AI432" s="101">
        <v>0.59091739620456007</v>
      </c>
      <c r="AJ432" s="101">
        <v>0.59091739620456007</v>
      </c>
      <c r="AK432" s="101">
        <v>0.56981320348296927</v>
      </c>
      <c r="AL432" s="101">
        <v>0.54870901076137757</v>
      </c>
      <c r="AM432" s="101">
        <v>0.44318804715342025</v>
      </c>
      <c r="AN432" s="101">
        <v>0.3376670835454641</v>
      </c>
      <c r="AO432" s="101">
        <v>0.31656289082387112</v>
      </c>
      <c r="AP432" s="101">
        <v>0.29545869810228031</v>
      </c>
      <c r="AQ432" s="101">
        <v>0.29545869810228031</v>
      </c>
      <c r="AR432" s="101">
        <v>0.29545869810228031</v>
      </c>
      <c r="AS432" s="101">
        <v>0.27435450538068878</v>
      </c>
      <c r="AT432" s="101">
        <v>0.2532503126590972</v>
      </c>
      <c r="AU432" s="101">
        <v>0.23214611993750719</v>
      </c>
      <c r="AV432" s="101">
        <v>0.21104192721591405</v>
      </c>
      <c r="AW432" s="101">
        <v>0.14772934905114016</v>
      </c>
      <c r="AX432" s="101">
        <v>8.4416770886365969E-2</v>
      </c>
      <c r="AY432" s="26"/>
    </row>
    <row r="433" spans="1:51" ht="15.75" thickBot="1">
      <c r="A433" s="94"/>
      <c r="B433" s="22" t="s">
        <v>360</v>
      </c>
      <c r="C433" s="102">
        <v>0.38986519932085756</v>
      </c>
      <c r="D433" s="102">
        <v>0.55695028474408226</v>
      </c>
      <c r="E433" s="102">
        <v>0.58897492611686786</v>
      </c>
      <c r="F433" s="102">
        <v>0.62099956748965368</v>
      </c>
      <c r="G433" s="102">
        <v>0.62099956748965368</v>
      </c>
      <c r="H433" s="102">
        <v>0.62099956748965368</v>
      </c>
      <c r="I433" s="102">
        <v>0.62099956748965368</v>
      </c>
      <c r="J433" s="102">
        <v>0.62099956748965368</v>
      </c>
      <c r="K433" s="102">
        <v>0.62099956748965368</v>
      </c>
      <c r="L433" s="102">
        <v>0.62099956748965368</v>
      </c>
      <c r="M433" s="102">
        <v>0.62099956748965368</v>
      </c>
      <c r="N433" s="102">
        <v>0.62099956748965368</v>
      </c>
      <c r="O433" s="102">
        <v>0.58897492611686786</v>
      </c>
      <c r="P433" s="102">
        <v>0.55695028474408226</v>
      </c>
      <c r="Q433" s="102">
        <v>0.44556022779526638</v>
      </c>
      <c r="R433" s="102">
        <v>0.33417017084644912</v>
      </c>
      <c r="S433" s="102">
        <v>0.31746166230412698</v>
      </c>
      <c r="T433" s="102">
        <v>0.30075315376180511</v>
      </c>
      <c r="U433" s="102">
        <v>0.26077631027148424</v>
      </c>
      <c r="V433" s="102">
        <v>0.22079946678116527</v>
      </c>
      <c r="W433" s="102">
        <v>0.24287941345928218</v>
      </c>
      <c r="X433" s="102">
        <v>0.26495936013739863</v>
      </c>
      <c r="Y433" s="102">
        <v>0.26986601495475671</v>
      </c>
      <c r="Z433" s="102">
        <v>0.27477266977211745</v>
      </c>
      <c r="AA433" s="102">
        <v>0.26986601495475671</v>
      </c>
      <c r="AB433" s="102">
        <v>0.26495936013739863</v>
      </c>
      <c r="AC433" s="102">
        <v>0.25514605050268069</v>
      </c>
      <c r="AD433" s="102">
        <v>0.24533274086796075</v>
      </c>
      <c r="AE433" s="102">
        <v>0.26986601495475671</v>
      </c>
      <c r="AF433" s="102">
        <v>0.29439928904155377</v>
      </c>
      <c r="AG433" s="102">
        <v>0.27967932458947675</v>
      </c>
      <c r="AH433" s="102">
        <v>0.26495936013739863</v>
      </c>
      <c r="AI433" s="102">
        <v>0.18418596561716888</v>
      </c>
      <c r="AJ433" s="102">
        <v>0.10341257109693699</v>
      </c>
      <c r="AK433" s="102">
        <v>7.9553799785672577E-2</v>
      </c>
      <c r="AL433" s="102">
        <v>5.5695028474408298E-2</v>
      </c>
      <c r="AM433" s="102">
        <v>5.5695028474408298E-2</v>
      </c>
      <c r="AN433" s="102">
        <v>5.5695028474408298E-2</v>
      </c>
      <c r="AO433" s="102">
        <v>5.5695028474408298E-2</v>
      </c>
      <c r="AP433" s="102">
        <v>5.5695028474408298E-2</v>
      </c>
      <c r="AQ433" s="102">
        <v>5.5695028474408298E-2</v>
      </c>
      <c r="AR433" s="102">
        <v>5.5695028474408298E-2</v>
      </c>
      <c r="AS433" s="102">
        <v>5.5695028474408298E-2</v>
      </c>
      <c r="AT433" s="102">
        <v>5.5695028474408298E-2</v>
      </c>
      <c r="AU433" s="102">
        <v>8.354254271161228E-2</v>
      </c>
      <c r="AV433" s="102">
        <v>0.1113900569488166</v>
      </c>
      <c r="AW433" s="102">
        <v>0.16708508542322456</v>
      </c>
      <c r="AX433" s="102">
        <v>0.22278011389763319</v>
      </c>
      <c r="AY433" s="26"/>
    </row>
    <row r="434" spans="1:51" ht="15.75" thickBot="1">
      <c r="A434" s="94"/>
      <c r="B434" s="22" t="s">
        <v>361</v>
      </c>
      <c r="C434" s="101">
        <v>4.9616979958440291E-2</v>
      </c>
      <c r="D434" s="101">
        <v>4.8016432217845427E-2</v>
      </c>
      <c r="E434" s="101">
        <v>4.321478899606096E-2</v>
      </c>
      <c r="F434" s="101">
        <v>3.8413145774276562E-2</v>
      </c>
      <c r="G434" s="101">
        <v>3.3611502552491838E-2</v>
      </c>
      <c r="H434" s="101">
        <v>2.8809859330707364E-2</v>
      </c>
      <c r="I434" s="101">
        <v>2.5608763849517522E-2</v>
      </c>
      <c r="J434" s="101">
        <v>2.2407668368327898E-2</v>
      </c>
      <c r="K434" s="101">
        <v>1.9206572887138215E-2</v>
      </c>
      <c r="L434" s="101">
        <v>1.6005477405948508E-2</v>
      </c>
      <c r="M434" s="101">
        <v>1.440492966535363E-2</v>
      </c>
      <c r="N434" s="101">
        <v>1.2804381924758761E-2</v>
      </c>
      <c r="O434" s="101">
        <v>1.1523943732282908E-2</v>
      </c>
      <c r="P434" s="101">
        <v>1.0243505539807077E-2</v>
      </c>
      <c r="Q434" s="101">
        <v>3.9248146806017195E-2</v>
      </c>
      <c r="R434" s="101">
        <v>6.8252788072227566E-2</v>
      </c>
      <c r="S434" s="101">
        <v>7.6784386581255942E-2</v>
      </c>
      <c r="T434" s="101">
        <v>8.531598509028418E-2</v>
      </c>
      <c r="U434" s="101">
        <v>0.11944237912639807</v>
      </c>
      <c r="V434" s="101">
        <v>0.15356877316251219</v>
      </c>
      <c r="W434" s="101">
        <v>0.16892565047876268</v>
      </c>
      <c r="X434" s="101">
        <v>0.18428252779501392</v>
      </c>
      <c r="Y434" s="101">
        <v>0.18769516719862436</v>
      </c>
      <c r="Z434" s="101">
        <v>0.19110780660223736</v>
      </c>
      <c r="AA434" s="101">
        <v>0.18769516719862436</v>
      </c>
      <c r="AB434" s="101">
        <v>0.18428252779501392</v>
      </c>
      <c r="AC434" s="101">
        <v>0.17745724898779161</v>
      </c>
      <c r="AD434" s="101">
        <v>0.17063197018056836</v>
      </c>
      <c r="AE434" s="101">
        <v>0.18769516719862436</v>
      </c>
      <c r="AF434" s="101">
        <v>0.20475836421668264</v>
      </c>
      <c r="AG434" s="101">
        <v>0.19452044600584814</v>
      </c>
      <c r="AH434" s="101">
        <v>0.18428252779501392</v>
      </c>
      <c r="AI434" s="101">
        <v>0.19452044600584814</v>
      </c>
      <c r="AJ434" s="101">
        <v>0.20475836421668264</v>
      </c>
      <c r="AK434" s="101">
        <v>0.22182156123473887</v>
      </c>
      <c r="AL434" s="101">
        <v>0.23888475825279615</v>
      </c>
      <c r="AM434" s="101">
        <v>0.26447955377988142</v>
      </c>
      <c r="AN434" s="101">
        <v>0.29007434930696624</v>
      </c>
      <c r="AO434" s="101">
        <v>0.51476370273089389</v>
      </c>
      <c r="AP434" s="101">
        <v>0.73945305615482204</v>
      </c>
      <c r="AQ434" s="101">
        <v>0.80151877061492094</v>
      </c>
      <c r="AR434" s="101">
        <v>0.86358448507501973</v>
      </c>
      <c r="AS434" s="101">
        <v>0.83673082090800721</v>
      </c>
      <c r="AT434" s="101">
        <v>0.80987715674099325</v>
      </c>
      <c r="AU434" s="101">
        <v>0.57898318795467529</v>
      </c>
      <c r="AV434" s="101">
        <v>0.3480892191683595</v>
      </c>
      <c r="AW434" s="101">
        <v>0.19965337343369702</v>
      </c>
      <c r="AX434" s="101">
        <v>5.1217527699035044E-2</v>
      </c>
      <c r="AY434" s="26"/>
    </row>
    <row r="435" spans="1:51" ht="15.75" thickBot="1">
      <c r="A435" s="94"/>
      <c r="B435" s="22" t="s">
        <v>362</v>
      </c>
      <c r="C435" s="102">
        <v>4.9616979958440291E-2</v>
      </c>
      <c r="D435" s="102">
        <v>4.8016432217845427E-2</v>
      </c>
      <c r="E435" s="102">
        <v>4.321478899606096E-2</v>
      </c>
      <c r="F435" s="102">
        <v>3.8413145774276562E-2</v>
      </c>
      <c r="G435" s="102">
        <v>3.3611502552491838E-2</v>
      </c>
      <c r="H435" s="102">
        <v>2.8809859330707364E-2</v>
      </c>
      <c r="I435" s="102">
        <v>2.5608763849517522E-2</v>
      </c>
      <c r="J435" s="102">
        <v>2.2407668368327898E-2</v>
      </c>
      <c r="K435" s="102">
        <v>1.9206572887138215E-2</v>
      </c>
      <c r="L435" s="102">
        <v>1.6005477405948508E-2</v>
      </c>
      <c r="M435" s="102">
        <v>1.440492966535363E-2</v>
      </c>
      <c r="N435" s="102">
        <v>1.2804381924758761E-2</v>
      </c>
      <c r="O435" s="102">
        <v>1.1523943732282908E-2</v>
      </c>
      <c r="P435" s="102">
        <v>1.0243505539807077E-2</v>
      </c>
      <c r="Q435" s="102">
        <v>3.9248146806017195E-2</v>
      </c>
      <c r="R435" s="102">
        <v>6.8252788072227566E-2</v>
      </c>
      <c r="S435" s="102">
        <v>7.6784386581255942E-2</v>
      </c>
      <c r="T435" s="102">
        <v>8.531598509028418E-2</v>
      </c>
      <c r="U435" s="102">
        <v>0.15586585462083394</v>
      </c>
      <c r="V435" s="102">
        <v>0.22641572415138292</v>
      </c>
      <c r="W435" s="102">
        <v>0.41509549427753717</v>
      </c>
      <c r="X435" s="102">
        <v>0.60377526440369189</v>
      </c>
      <c r="Y435" s="102">
        <v>0.71698312647938478</v>
      </c>
      <c r="Z435" s="102">
        <v>0.83019098855507512</v>
      </c>
      <c r="AA435" s="102">
        <v>0.88679491959291834</v>
      </c>
      <c r="AB435" s="102">
        <v>0.94339885063076712</v>
      </c>
      <c r="AC435" s="102">
        <v>0.88679491959291834</v>
      </c>
      <c r="AD435" s="102">
        <v>0.83019098855507512</v>
      </c>
      <c r="AE435" s="102">
        <v>0.71698312647938478</v>
      </c>
      <c r="AF435" s="102">
        <v>0.60377526440369189</v>
      </c>
      <c r="AG435" s="102">
        <v>0.41509549427753717</v>
      </c>
      <c r="AH435" s="102">
        <v>0.22641572415138292</v>
      </c>
      <c r="AI435" s="102">
        <v>0.14917022626173698</v>
      </c>
      <c r="AJ435" s="102">
        <v>7.1924728372089644E-2</v>
      </c>
      <c r="AK435" s="102">
        <v>7.1924728372089644E-2</v>
      </c>
      <c r="AL435" s="102">
        <v>7.1924728372089644E-2</v>
      </c>
      <c r="AM435" s="102">
        <v>7.1924728372089644E-2</v>
      </c>
      <c r="AN435" s="102">
        <v>7.1924728372089644E-2</v>
      </c>
      <c r="AO435" s="102">
        <v>7.1924728372089644E-2</v>
      </c>
      <c r="AP435" s="102">
        <v>7.1924728372089644E-2</v>
      </c>
      <c r="AQ435" s="102">
        <v>7.1924728372089644E-2</v>
      </c>
      <c r="AR435" s="102">
        <v>7.1924728372089644E-2</v>
      </c>
      <c r="AS435" s="102">
        <v>7.1924728372089644E-2</v>
      </c>
      <c r="AT435" s="102">
        <v>7.1924728372089644E-2</v>
      </c>
      <c r="AU435" s="102">
        <v>7.1924728372089644E-2</v>
      </c>
      <c r="AV435" s="102">
        <v>7.1924728372089644E-2</v>
      </c>
      <c r="AW435" s="102">
        <v>6.1571128035562799E-2</v>
      </c>
      <c r="AX435" s="102">
        <v>5.1217527699035044E-2</v>
      </c>
      <c r="AY435" s="26"/>
    </row>
    <row r="436" spans="1:51" ht="15.75" thickBot="1">
      <c r="A436" s="94"/>
      <c r="B436" s="22" t="s">
        <v>363</v>
      </c>
      <c r="C436" s="101">
        <v>4.4034684939508163E-2</v>
      </c>
      <c r="D436" s="101">
        <v>2.9356456626338873E-2</v>
      </c>
      <c r="E436" s="101">
        <v>2.9356456626338873E-2</v>
      </c>
      <c r="F436" s="101">
        <v>2.9356456626338873E-2</v>
      </c>
      <c r="G436" s="101">
        <v>1.6146051144486299E-2</v>
      </c>
      <c r="H436" s="101">
        <v>2.9356456626338737E-3</v>
      </c>
      <c r="I436" s="101">
        <v>2.9356456626338737E-3</v>
      </c>
      <c r="J436" s="101">
        <v>2.9356456626338737E-3</v>
      </c>
      <c r="K436" s="101">
        <v>2.9356456626338737E-3</v>
      </c>
      <c r="L436" s="101">
        <v>2.9356456626338737E-3</v>
      </c>
      <c r="M436" s="101">
        <v>2.9356456626338737E-3</v>
      </c>
      <c r="N436" s="101">
        <v>2.9356456626338737E-3</v>
      </c>
      <c r="O436" s="101">
        <v>3.0824279457655715E-2</v>
      </c>
      <c r="P436" s="101">
        <v>5.8712913252677697E-2</v>
      </c>
      <c r="Q436" s="101">
        <v>8.8069369879016396E-2</v>
      </c>
      <c r="R436" s="101">
        <v>0.1174258265053552</v>
      </c>
      <c r="S436" s="101">
        <v>0.17613873975803201</v>
      </c>
      <c r="T436" s="101">
        <v>0.23485165301071104</v>
      </c>
      <c r="U436" s="101">
        <v>0.29356456626338706</v>
      </c>
      <c r="V436" s="101">
        <v>0.35227747951606442</v>
      </c>
      <c r="W436" s="101">
        <v>0.41099039276874211</v>
      </c>
      <c r="X436" s="101">
        <v>0.46970330602142157</v>
      </c>
      <c r="Y436" s="101">
        <v>0.4403468493950809</v>
      </c>
      <c r="Z436" s="101">
        <v>0.41099039276874211</v>
      </c>
      <c r="AA436" s="101">
        <v>0.41099039276874211</v>
      </c>
      <c r="AB436" s="101">
        <v>0.41099039276874211</v>
      </c>
      <c r="AC436" s="101">
        <v>0.39631216445557405</v>
      </c>
      <c r="AD436" s="101">
        <v>0.38163393614240271</v>
      </c>
      <c r="AE436" s="101">
        <v>0.39631216445557405</v>
      </c>
      <c r="AF436" s="101">
        <v>0.41099039276874211</v>
      </c>
      <c r="AG436" s="101">
        <v>0.41099039276874211</v>
      </c>
      <c r="AH436" s="101">
        <v>0.41099039276874211</v>
      </c>
      <c r="AI436" s="101">
        <v>0.41099039276874211</v>
      </c>
      <c r="AJ436" s="101">
        <v>0.41099039276874211</v>
      </c>
      <c r="AK436" s="101">
        <v>0.39631216445557405</v>
      </c>
      <c r="AL436" s="101">
        <v>0.38163393614240271</v>
      </c>
      <c r="AM436" s="101">
        <v>0.30824279457655573</v>
      </c>
      <c r="AN436" s="101">
        <v>0.23485165301071104</v>
      </c>
      <c r="AO436" s="101">
        <v>0.22017342469754073</v>
      </c>
      <c r="AP436" s="101">
        <v>0.20549519638437105</v>
      </c>
      <c r="AQ436" s="101">
        <v>0.20549519638437105</v>
      </c>
      <c r="AR436" s="101">
        <v>0.20549519638437105</v>
      </c>
      <c r="AS436" s="101">
        <v>0.19081696807120135</v>
      </c>
      <c r="AT436" s="101">
        <v>0.17613873975803201</v>
      </c>
      <c r="AU436" s="101">
        <v>0.1614605114448637</v>
      </c>
      <c r="AV436" s="101">
        <v>0.14678228313169353</v>
      </c>
      <c r="AW436" s="101">
        <v>0.10274759819218475</v>
      </c>
      <c r="AX436" s="101">
        <v>5.8712913252677697E-2</v>
      </c>
      <c r="AY436" s="26"/>
    </row>
    <row r="437" spans="1:51" ht="15.75" thickBot="1">
      <c r="A437" s="94"/>
      <c r="B437" s="22" t="s">
        <v>364</v>
      </c>
      <c r="C437" s="102">
        <v>0.27115609123186957</v>
      </c>
      <c r="D437" s="102">
        <v>0.38736584461695911</v>
      </c>
      <c r="E437" s="102">
        <v>0.40963938068243166</v>
      </c>
      <c r="F437" s="102">
        <v>0.43191291674790805</v>
      </c>
      <c r="G437" s="102">
        <v>0.43191291674790805</v>
      </c>
      <c r="H437" s="102">
        <v>0.43191291674790805</v>
      </c>
      <c r="I437" s="102">
        <v>0.43191291674790805</v>
      </c>
      <c r="J437" s="102">
        <v>0.43191291674790805</v>
      </c>
      <c r="K437" s="102">
        <v>0.43191291674790805</v>
      </c>
      <c r="L437" s="102">
        <v>0.43191291674790805</v>
      </c>
      <c r="M437" s="102">
        <v>0.43191291674790805</v>
      </c>
      <c r="N437" s="102">
        <v>0.43191291674790805</v>
      </c>
      <c r="O437" s="102">
        <v>0.40963938068243166</v>
      </c>
      <c r="P437" s="102">
        <v>0.38736584461695911</v>
      </c>
      <c r="Q437" s="102">
        <v>0.3098926756935666</v>
      </c>
      <c r="R437" s="102">
        <v>0.23241950677017445</v>
      </c>
      <c r="S437" s="102">
        <v>0.2207985314316657</v>
      </c>
      <c r="T437" s="102">
        <v>0.20917755609315783</v>
      </c>
      <c r="U437" s="102">
        <v>0.18137316462783479</v>
      </c>
      <c r="V437" s="102">
        <v>0.15356877316251219</v>
      </c>
      <c r="W437" s="102">
        <v>0.16892565047876268</v>
      </c>
      <c r="X437" s="102">
        <v>0.18428252779501392</v>
      </c>
      <c r="Y437" s="102">
        <v>0.18769516719862436</v>
      </c>
      <c r="Z437" s="102">
        <v>0.19110780660223736</v>
      </c>
      <c r="AA437" s="102">
        <v>0.18769516719862436</v>
      </c>
      <c r="AB437" s="102">
        <v>0.18428252779501392</v>
      </c>
      <c r="AC437" s="102">
        <v>0.17745724898779161</v>
      </c>
      <c r="AD437" s="102">
        <v>0.17063197018056836</v>
      </c>
      <c r="AE437" s="102">
        <v>0.18769516719862436</v>
      </c>
      <c r="AF437" s="102">
        <v>0.20475836421668264</v>
      </c>
      <c r="AG437" s="102">
        <v>0.19452044600584814</v>
      </c>
      <c r="AH437" s="102">
        <v>0.18428252779501392</v>
      </c>
      <c r="AI437" s="102">
        <v>0.12810362808355191</v>
      </c>
      <c r="AJ437" s="102">
        <v>7.1924728372089644E-2</v>
      </c>
      <c r="AK437" s="102">
        <v>5.533065641689295E-2</v>
      </c>
      <c r="AL437" s="102">
        <v>3.8736584461695811E-2</v>
      </c>
      <c r="AM437" s="102">
        <v>3.8736584461695811E-2</v>
      </c>
      <c r="AN437" s="102">
        <v>3.8736584461695811E-2</v>
      </c>
      <c r="AO437" s="102">
        <v>3.8736584461695811E-2</v>
      </c>
      <c r="AP437" s="102">
        <v>3.8736584461695811E-2</v>
      </c>
      <c r="AQ437" s="102">
        <v>3.8736584461695811E-2</v>
      </c>
      <c r="AR437" s="102">
        <v>3.8736584461695811E-2</v>
      </c>
      <c r="AS437" s="102">
        <v>3.8736584461695811E-2</v>
      </c>
      <c r="AT437" s="102">
        <v>3.8736584461695811E-2</v>
      </c>
      <c r="AU437" s="102">
        <v>5.8104876692543543E-2</v>
      </c>
      <c r="AV437" s="102">
        <v>7.7473168923391622E-2</v>
      </c>
      <c r="AW437" s="102">
        <v>0.11620975338508722</v>
      </c>
      <c r="AX437" s="102">
        <v>0.15494633784678252</v>
      </c>
      <c r="AY437" s="26"/>
    </row>
    <row r="438" spans="1:51">
      <c r="A438" s="94"/>
      <c r="B438" s="26"/>
      <c r="C438" s="99"/>
      <c r="D438" s="26"/>
      <c r="E438" s="26"/>
      <c r="F438" s="26"/>
      <c r="G438" s="26"/>
      <c r="H438" s="26"/>
      <c r="I438" s="26"/>
      <c r="J438" s="26"/>
      <c r="K438" s="26"/>
      <c r="L438" s="26"/>
      <c r="M438" s="26"/>
      <c r="N438" s="26"/>
      <c r="O438" s="26"/>
      <c r="P438" s="26"/>
      <c r="Q438" s="26"/>
      <c r="R438" s="26"/>
      <c r="S438" s="26"/>
      <c r="T438" s="26"/>
      <c r="U438" s="26"/>
      <c r="V438" s="26"/>
      <c r="W438" s="26"/>
      <c r="X438" s="26"/>
      <c r="Y438" s="26"/>
      <c r="Z438" s="26"/>
      <c r="AA438" s="26"/>
      <c r="AB438" s="26"/>
      <c r="AC438" s="26"/>
      <c r="AD438" s="26"/>
      <c r="AE438" s="26"/>
      <c r="AF438" s="26"/>
      <c r="AG438" s="26"/>
      <c r="AH438" s="26"/>
      <c r="AI438" s="26"/>
      <c r="AJ438" s="26"/>
      <c r="AK438" s="26"/>
      <c r="AL438" s="26"/>
      <c r="AM438" s="26"/>
      <c r="AN438" s="26"/>
      <c r="AO438" s="26"/>
      <c r="AP438" s="26"/>
      <c r="AQ438" s="26"/>
      <c r="AR438" s="26"/>
      <c r="AS438" s="26"/>
      <c r="AT438" s="26"/>
      <c r="AU438" s="26"/>
      <c r="AV438" s="26"/>
      <c r="AW438" s="26"/>
      <c r="AX438" s="26"/>
      <c r="AY438" s="26"/>
    </row>
    <row r="439" spans="1:51" ht="15.75" thickBot="1">
      <c r="A439" s="94"/>
      <c r="B439" s="59" t="s">
        <v>316</v>
      </c>
      <c r="C439" s="26"/>
      <c r="D439" s="26"/>
      <c r="E439" s="26"/>
      <c r="F439" s="26"/>
      <c r="G439" s="26"/>
      <c r="H439" s="26"/>
      <c r="I439" s="26"/>
      <c r="J439" s="26"/>
      <c r="K439" s="26"/>
      <c r="L439" s="26"/>
      <c r="M439" s="26"/>
      <c r="N439" s="26"/>
      <c r="O439" s="26"/>
      <c r="P439" s="26"/>
      <c r="Q439" s="26"/>
      <c r="R439" s="26"/>
      <c r="S439" s="26"/>
      <c r="T439" s="26"/>
      <c r="U439" s="26"/>
      <c r="V439" s="26"/>
      <c r="W439" s="26"/>
      <c r="X439" s="26"/>
      <c r="Y439" s="26"/>
      <c r="Z439" s="26"/>
      <c r="AA439" s="26"/>
      <c r="AB439" s="26"/>
      <c r="AC439" s="26"/>
      <c r="AD439" s="26"/>
      <c r="AE439" s="26"/>
      <c r="AF439" s="26"/>
      <c r="AG439" s="26"/>
      <c r="AH439" s="26"/>
      <c r="AI439" s="26"/>
      <c r="AJ439" s="26"/>
      <c r="AK439" s="26"/>
      <c r="AL439" s="26"/>
      <c r="AM439" s="26"/>
      <c r="AN439" s="26"/>
      <c r="AO439" s="26"/>
      <c r="AP439" s="26"/>
      <c r="AQ439" s="26"/>
      <c r="AR439" s="26"/>
      <c r="AS439" s="26"/>
      <c r="AT439" s="26"/>
      <c r="AU439" s="26"/>
      <c r="AV439" s="26"/>
      <c r="AW439" s="26"/>
      <c r="AX439" s="26"/>
      <c r="AY439" s="26"/>
    </row>
    <row r="440" spans="1:51" ht="15.75" thickBot="1">
      <c r="A440" s="94"/>
      <c r="B440" s="3"/>
      <c r="C440" s="100">
        <v>0</v>
      </c>
      <c r="D440" s="100">
        <v>2.0833333333333332E-2</v>
      </c>
      <c r="E440" s="100">
        <v>4.1666666666666699E-2</v>
      </c>
      <c r="F440" s="100">
        <v>6.25E-2</v>
      </c>
      <c r="G440" s="100">
        <v>8.3333333333333301E-2</v>
      </c>
      <c r="H440" s="100">
        <v>0.104166666666667</v>
      </c>
      <c r="I440" s="100">
        <v>0.125</v>
      </c>
      <c r="J440" s="100">
        <v>0.14583333333333301</v>
      </c>
      <c r="K440" s="100">
        <v>0.16666666666666699</v>
      </c>
      <c r="L440" s="100">
        <v>0.1875</v>
      </c>
      <c r="M440" s="100">
        <v>0.20833333333333301</v>
      </c>
      <c r="N440" s="100">
        <v>0.22916666666666699</v>
      </c>
      <c r="O440" s="100">
        <v>0.25</v>
      </c>
      <c r="P440" s="100">
        <v>0.27083333333333298</v>
      </c>
      <c r="Q440" s="100">
        <v>0.29166666666666702</v>
      </c>
      <c r="R440" s="100">
        <v>0.3125</v>
      </c>
      <c r="S440" s="100">
        <v>0.33333333333333298</v>
      </c>
      <c r="T440" s="100">
        <v>0.35416666666666702</v>
      </c>
      <c r="U440" s="100">
        <v>0.375</v>
      </c>
      <c r="V440" s="100">
        <v>0.39583333333333298</v>
      </c>
      <c r="W440" s="100">
        <v>0.41666666666666702</v>
      </c>
      <c r="X440" s="100">
        <v>0.4375</v>
      </c>
      <c r="Y440" s="100">
        <v>0.45833333333333298</v>
      </c>
      <c r="Z440" s="100">
        <v>0.47916666666666702</v>
      </c>
      <c r="AA440" s="100">
        <v>0.5</v>
      </c>
      <c r="AB440" s="100">
        <v>0.52083333333333304</v>
      </c>
      <c r="AC440" s="100">
        <v>0.54166666666666696</v>
      </c>
      <c r="AD440" s="100">
        <v>0.5625</v>
      </c>
      <c r="AE440" s="100">
        <v>0.58333333333333304</v>
      </c>
      <c r="AF440" s="100">
        <v>0.60416666666666696</v>
      </c>
      <c r="AG440" s="100">
        <v>0.625</v>
      </c>
      <c r="AH440" s="100">
        <v>0.64583333333333304</v>
      </c>
      <c r="AI440" s="100">
        <v>0.66666666666666696</v>
      </c>
      <c r="AJ440" s="100">
        <v>0.6875</v>
      </c>
      <c r="AK440" s="100">
        <v>0.70833333333333304</v>
      </c>
      <c r="AL440" s="100">
        <v>0.72916666666666696</v>
      </c>
      <c r="AM440" s="100">
        <v>0.75</v>
      </c>
      <c r="AN440" s="100">
        <v>0.77083333333333304</v>
      </c>
      <c r="AO440" s="100">
        <v>0.79166666666666696</v>
      </c>
      <c r="AP440" s="100">
        <v>0.8125</v>
      </c>
      <c r="AQ440" s="100">
        <v>0.83333333333333304</v>
      </c>
      <c r="AR440" s="100">
        <v>0.85416666666666696</v>
      </c>
      <c r="AS440" s="100">
        <v>0.875</v>
      </c>
      <c r="AT440" s="100">
        <v>0.89583333333333304</v>
      </c>
      <c r="AU440" s="100">
        <v>0.91666666666666696</v>
      </c>
      <c r="AV440" s="100">
        <v>0.9375</v>
      </c>
      <c r="AW440" s="100">
        <v>0.95833333333333304</v>
      </c>
      <c r="AX440" s="100">
        <v>0.97916666666666696</v>
      </c>
      <c r="AY440" s="26"/>
    </row>
    <row r="441" spans="1:51" ht="15.75" thickBot="1">
      <c r="A441" s="94"/>
      <c r="B441" s="22" t="s">
        <v>329</v>
      </c>
      <c r="C441" s="101">
        <v>2.4163311951889823</v>
      </c>
      <c r="D441" s="101">
        <v>2.8995974342267608</v>
      </c>
      <c r="E441" s="101">
        <v>3.3828636732645578</v>
      </c>
      <c r="F441" s="101">
        <v>3.866129912302358</v>
      </c>
      <c r="G441" s="101">
        <v>4.1077630318212526</v>
      </c>
      <c r="H441" s="101">
        <v>4.3493961513401711</v>
      </c>
      <c r="I441" s="101">
        <v>4.3010695274363782</v>
      </c>
      <c r="J441" s="101">
        <v>4.2527429035325763</v>
      </c>
      <c r="K441" s="101">
        <v>4.2334122539710943</v>
      </c>
      <c r="L441" s="101">
        <v>4.2140816044095724</v>
      </c>
      <c r="M441" s="101">
        <v>4.1947509548480628</v>
      </c>
      <c r="N441" s="101">
        <v>4.1754203052865533</v>
      </c>
      <c r="O441" s="101">
        <v>4.1560896557250269</v>
      </c>
      <c r="P441" s="101">
        <v>4.1367590061635289</v>
      </c>
      <c r="Q441" s="101">
        <v>4.1174283566020007</v>
      </c>
      <c r="R441" s="101">
        <v>4.0980977070405054</v>
      </c>
      <c r="S441" s="101">
        <v>4.0787670574789994</v>
      </c>
      <c r="T441" s="101">
        <v>4.0594364079174969</v>
      </c>
      <c r="U441" s="101">
        <v>3.9627831601099102</v>
      </c>
      <c r="V441" s="101">
        <v>3.866129912302358</v>
      </c>
      <c r="W441" s="101">
        <v>3.6244967927834684</v>
      </c>
      <c r="X441" s="101">
        <v>3.3828636732645578</v>
      </c>
      <c r="Y441" s="101">
        <v>3.1412305537456859</v>
      </c>
      <c r="Z441" s="101">
        <v>2.8995974342267608</v>
      </c>
      <c r="AA441" s="101">
        <v>2.7787808744673348</v>
      </c>
      <c r="AB441" s="101">
        <v>2.6579643147078769</v>
      </c>
      <c r="AC441" s="101">
        <v>2.6338010027559791</v>
      </c>
      <c r="AD441" s="101">
        <v>2.6096376908040977</v>
      </c>
      <c r="AE441" s="101">
        <v>2.8995974342267608</v>
      </c>
      <c r="AF441" s="101">
        <v>3.18955717764945</v>
      </c>
      <c r="AG441" s="101">
        <v>3.1653938656975558</v>
      </c>
      <c r="AH441" s="101">
        <v>3.1412305537456859</v>
      </c>
      <c r="AI441" s="101">
        <v>3.0929039298418894</v>
      </c>
      <c r="AJ441" s="101">
        <v>3.0445773059381214</v>
      </c>
      <c r="AK441" s="101">
        <v>2.9720873700824471</v>
      </c>
      <c r="AL441" s="101">
        <v>2.8995974342267608</v>
      </c>
      <c r="AM441" s="101">
        <v>2.7787808744673348</v>
      </c>
      <c r="AN441" s="101">
        <v>2.6579643147078769</v>
      </c>
      <c r="AO441" s="101">
        <v>2.5371477549484145</v>
      </c>
      <c r="AP441" s="101">
        <v>2.4163311951889823</v>
      </c>
      <c r="AQ441" s="101">
        <v>2.1746980756700856</v>
      </c>
      <c r="AR441" s="101">
        <v>1.933064956151179</v>
      </c>
      <c r="AS441" s="101">
        <v>1.7880850844398433</v>
      </c>
      <c r="AT441" s="101">
        <v>1.6431052127285064</v>
      </c>
      <c r="AU441" s="101">
        <v>1.6672685246803869</v>
      </c>
      <c r="AV441" s="101">
        <v>1.6914318366322774</v>
      </c>
      <c r="AW441" s="101">
        <v>1.812248396391744</v>
      </c>
      <c r="AX441" s="101">
        <v>1.933064956151179</v>
      </c>
      <c r="AY441" s="26"/>
    </row>
    <row r="442" spans="1:51" ht="15.75" thickBot="1">
      <c r="A442" s="94"/>
      <c r="B442" s="22" t="s">
        <v>330</v>
      </c>
      <c r="C442" s="102">
        <v>1.714976138665985</v>
      </c>
      <c r="D442" s="102">
        <v>2.8995974342267608</v>
      </c>
      <c r="E442" s="102">
        <v>3.3828636732645578</v>
      </c>
      <c r="F442" s="102">
        <v>3.866129912302358</v>
      </c>
      <c r="G442" s="102">
        <v>4.1077630318212526</v>
      </c>
      <c r="H442" s="102">
        <v>4.3493961513401711</v>
      </c>
      <c r="I442" s="102">
        <v>4.3010695274363782</v>
      </c>
      <c r="J442" s="102">
        <v>4.2527429035325763</v>
      </c>
      <c r="K442" s="102">
        <v>4.2334122539710943</v>
      </c>
      <c r="L442" s="102">
        <v>4.2140816044095724</v>
      </c>
      <c r="M442" s="102">
        <v>4.1947509548480628</v>
      </c>
      <c r="N442" s="102">
        <v>4.1754203052865533</v>
      </c>
      <c r="O442" s="102">
        <v>2.4733293428602536</v>
      </c>
      <c r="P442" s="102">
        <v>0.77123838043394088</v>
      </c>
      <c r="Q442" s="102">
        <v>0.7389962306146054</v>
      </c>
      <c r="R442" s="102">
        <v>0.70675408079526658</v>
      </c>
      <c r="S442" s="102">
        <v>0.79509834089467846</v>
      </c>
      <c r="T442" s="102">
        <v>0.88344260099408756</v>
      </c>
      <c r="U442" s="102">
        <v>1.6139828411601813</v>
      </c>
      <c r="V442" s="102">
        <v>2.3445230813262579</v>
      </c>
      <c r="W442" s="102">
        <v>4.2982923157647965</v>
      </c>
      <c r="X442" s="102">
        <v>6.2520615502033454</v>
      </c>
      <c r="Y442" s="102">
        <v>7.4243230908664861</v>
      </c>
      <c r="Z442" s="102">
        <v>8.5965846315295931</v>
      </c>
      <c r="AA442" s="102">
        <v>9.1827154018612056</v>
      </c>
      <c r="AB442" s="102">
        <v>9.7688461721927649</v>
      </c>
      <c r="AC442" s="102">
        <v>9.1827154018612056</v>
      </c>
      <c r="AD442" s="102">
        <v>8.5965846315295931</v>
      </c>
      <c r="AE442" s="102">
        <v>7.4243230908664861</v>
      </c>
      <c r="AF442" s="102">
        <v>6.2520615502033454</v>
      </c>
      <c r="AG442" s="102">
        <v>4.2982923157647965</v>
      </c>
      <c r="AH442" s="102">
        <v>2.3445230813262579</v>
      </c>
      <c r="AI442" s="102">
        <v>1.5446499567471204</v>
      </c>
      <c r="AJ442" s="102">
        <v>0.74477683216797541</v>
      </c>
      <c r="AK442" s="102">
        <v>0.74477683216797541</v>
      </c>
      <c r="AL442" s="102">
        <v>0.74477683216797541</v>
      </c>
      <c r="AM442" s="102">
        <v>0.74477683216797541</v>
      </c>
      <c r="AN442" s="102">
        <v>0.74477683216797541</v>
      </c>
      <c r="AO442" s="102">
        <v>0.74477683216797541</v>
      </c>
      <c r="AP442" s="102">
        <v>0.74477683216797541</v>
      </c>
      <c r="AQ442" s="102">
        <v>0.74477683216797541</v>
      </c>
      <c r="AR442" s="102">
        <v>0.74477683216797541</v>
      </c>
      <c r="AS442" s="102">
        <v>0.74477683216797541</v>
      </c>
      <c r="AT442" s="102">
        <v>0.74477683216797541</v>
      </c>
      <c r="AU442" s="102">
        <v>0.74477683216797541</v>
      </c>
      <c r="AV442" s="102">
        <v>0.74477683216797541</v>
      </c>
      <c r="AW442" s="102">
        <v>0.63756583763658148</v>
      </c>
      <c r="AX442" s="102">
        <v>0.53035484310518843</v>
      </c>
      <c r="AY442" s="26"/>
    </row>
    <row r="443" spans="1:51" ht="15.75" thickBot="1">
      <c r="A443" s="94"/>
      <c r="B443" s="22" t="s">
        <v>331</v>
      </c>
      <c r="C443" s="101">
        <v>0.65009503478316755</v>
      </c>
      <c r="D443" s="101">
        <v>0.43339668985544666</v>
      </c>
      <c r="E443" s="101">
        <v>0.43339668985544666</v>
      </c>
      <c r="F443" s="101">
        <v>0.43339668985544666</v>
      </c>
      <c r="G443" s="101">
        <v>0.23836817942049357</v>
      </c>
      <c r="H443" s="101">
        <v>4.3339668985544491E-2</v>
      </c>
      <c r="I443" s="101">
        <v>4.3339668985544491E-2</v>
      </c>
      <c r="J443" s="101">
        <v>4.3339668985544491E-2</v>
      </c>
      <c r="K443" s="101">
        <v>4.3339668985544491E-2</v>
      </c>
      <c r="L443" s="101">
        <v>4.3339668985544491E-2</v>
      </c>
      <c r="M443" s="101">
        <v>4.3339668985544491E-2</v>
      </c>
      <c r="N443" s="101">
        <v>4.3339668985544491E-2</v>
      </c>
      <c r="O443" s="101">
        <v>0.45506652434821854</v>
      </c>
      <c r="P443" s="101">
        <v>0.86679337971089387</v>
      </c>
      <c r="Q443" s="101">
        <v>1.3001900695663346</v>
      </c>
      <c r="R443" s="101">
        <v>1.7335867594217889</v>
      </c>
      <c r="S443" s="101">
        <v>2.6003801391326746</v>
      </c>
      <c r="T443" s="101">
        <v>3.4671735188435693</v>
      </c>
      <c r="U443" s="101">
        <v>4.3339668985544542</v>
      </c>
      <c r="V443" s="101">
        <v>5.2007602782653395</v>
      </c>
      <c r="W443" s="101">
        <v>6.0675536579762399</v>
      </c>
      <c r="X443" s="101">
        <v>6.934347037687151</v>
      </c>
      <c r="Y443" s="101">
        <v>6.500950347831683</v>
      </c>
      <c r="Z443" s="101">
        <v>6.0675536579762399</v>
      </c>
      <c r="AA443" s="101">
        <v>6.0675536579762399</v>
      </c>
      <c r="AB443" s="101">
        <v>6.0675536579762399</v>
      </c>
      <c r="AC443" s="101">
        <v>5.8508553130485348</v>
      </c>
      <c r="AD443" s="101">
        <v>5.634156968120819</v>
      </c>
      <c r="AE443" s="101">
        <v>5.8508553130485348</v>
      </c>
      <c r="AF443" s="101">
        <v>6.0675536579762399</v>
      </c>
      <c r="AG443" s="101">
        <v>6.0675536579762399</v>
      </c>
      <c r="AH443" s="101">
        <v>6.0675536579762399</v>
      </c>
      <c r="AI443" s="101">
        <v>6.0675536579762399</v>
      </c>
      <c r="AJ443" s="101">
        <v>6.0675536579762399</v>
      </c>
      <c r="AK443" s="101">
        <v>5.8508553130485348</v>
      </c>
      <c r="AL443" s="101">
        <v>5.634156968120819</v>
      </c>
      <c r="AM443" s="101">
        <v>4.5506652434821744</v>
      </c>
      <c r="AN443" s="101">
        <v>3.4671735188435693</v>
      </c>
      <c r="AO443" s="101">
        <v>3.2504751739158393</v>
      </c>
      <c r="AP443" s="101">
        <v>3.03377682898812</v>
      </c>
      <c r="AQ443" s="101">
        <v>3.03377682898812</v>
      </c>
      <c r="AR443" s="101">
        <v>3.03377682898812</v>
      </c>
      <c r="AS443" s="101">
        <v>2.8170784840604095</v>
      </c>
      <c r="AT443" s="101">
        <v>2.6003801391326746</v>
      </c>
      <c r="AU443" s="101">
        <v>2.3836817942049451</v>
      </c>
      <c r="AV443" s="101">
        <v>2.1669834492772271</v>
      </c>
      <c r="AW443" s="101">
        <v>1.5168884144940706</v>
      </c>
      <c r="AX443" s="101">
        <v>0.86679337971089387</v>
      </c>
      <c r="AY443" s="26"/>
    </row>
    <row r="444" spans="1:51" ht="15.75" thickBot="1">
      <c r="A444" s="94"/>
      <c r="B444" s="22" t="s">
        <v>332</v>
      </c>
      <c r="C444" s="102">
        <v>1.8912569381990454</v>
      </c>
      <c r="D444" s="102">
        <v>2.622674902707383</v>
      </c>
      <c r="E444" s="102">
        <v>4.9175150644661851</v>
      </c>
      <c r="F444" s="102">
        <v>7.212355226224977</v>
      </c>
      <c r="G444" s="102">
        <v>7.212355226224977</v>
      </c>
      <c r="H444" s="102">
        <v>7.212355226224977</v>
      </c>
      <c r="I444" s="102">
        <v>7.212355226224977</v>
      </c>
      <c r="J444" s="102">
        <v>7.212355226224977</v>
      </c>
      <c r="K444" s="102">
        <v>7.212355226224977</v>
      </c>
      <c r="L444" s="102">
        <v>7.212355226224977</v>
      </c>
      <c r="M444" s="102">
        <v>7.212355226224977</v>
      </c>
      <c r="N444" s="102">
        <v>7.212355226224977</v>
      </c>
      <c r="O444" s="102">
        <v>5.5731835839011108</v>
      </c>
      <c r="P444" s="102">
        <v>3.934011941577265</v>
      </c>
      <c r="Q444" s="102">
        <v>3.934011941577265</v>
      </c>
      <c r="R444" s="102">
        <v>3.934011941577265</v>
      </c>
      <c r="S444" s="102">
        <v>3.934011941577265</v>
      </c>
      <c r="T444" s="102">
        <v>3.934011941577265</v>
      </c>
      <c r="U444" s="102">
        <v>3.6061776131124885</v>
      </c>
      <c r="V444" s="102">
        <v>3.2783432846477205</v>
      </c>
      <c r="W444" s="102">
        <v>2.9505089561829432</v>
      </c>
      <c r="X444" s="102">
        <v>2.6226746277181716</v>
      </c>
      <c r="Y444" s="102">
        <v>2.1812165441271207</v>
      </c>
      <c r="Z444" s="102">
        <v>1.7397584605360596</v>
      </c>
      <c r="AA444" s="102">
        <v>1.6672685246803869</v>
      </c>
      <c r="AB444" s="102">
        <v>1.5947785888247212</v>
      </c>
      <c r="AC444" s="102">
        <v>1.5802806016535951</v>
      </c>
      <c r="AD444" s="102">
        <v>1.5657826144824518</v>
      </c>
      <c r="AE444" s="102">
        <v>1.7397584605360596</v>
      </c>
      <c r="AF444" s="102">
        <v>1.913734306589665</v>
      </c>
      <c r="AG444" s="102">
        <v>1.8992363194185364</v>
      </c>
      <c r="AH444" s="102">
        <v>1.8847383322474052</v>
      </c>
      <c r="AI444" s="102">
        <v>1.8557423579051309</v>
      </c>
      <c r="AJ444" s="102">
        <v>1.8267463835628599</v>
      </c>
      <c r="AK444" s="102">
        <v>1.7832524220494659</v>
      </c>
      <c r="AL444" s="102">
        <v>1.7397584605360596</v>
      </c>
      <c r="AM444" s="102">
        <v>1.6672685246803869</v>
      </c>
      <c r="AN444" s="102">
        <v>1.5947785888247212</v>
      </c>
      <c r="AO444" s="102">
        <v>1.5222886529690607</v>
      </c>
      <c r="AP444" s="102">
        <v>1.4497987171133773</v>
      </c>
      <c r="AQ444" s="102">
        <v>1.3048188454020453</v>
      </c>
      <c r="AR444" s="102">
        <v>1.1598389736907055</v>
      </c>
      <c r="AS444" s="102">
        <v>1.0728510506639064</v>
      </c>
      <c r="AT444" s="102">
        <v>0.98586312763710549</v>
      </c>
      <c r="AU444" s="102">
        <v>1.0003611148082334</v>
      </c>
      <c r="AV444" s="102">
        <v>1.0148591019793753</v>
      </c>
      <c r="AW444" s="102">
        <v>1.0873490378350428</v>
      </c>
      <c r="AX444" s="102">
        <v>1.1598389736907055</v>
      </c>
      <c r="AY444" s="26"/>
    </row>
    <row r="445" spans="1:51" ht="15.75" thickBot="1">
      <c r="A445" s="94"/>
      <c r="B445" s="22" t="s">
        <v>333</v>
      </c>
      <c r="C445" s="101">
        <v>12.453532287301751</v>
      </c>
      <c r="D445" s="101">
        <v>14.94423874476216</v>
      </c>
      <c r="E445" s="101">
        <v>17.43494520222259</v>
      </c>
      <c r="F445" s="101">
        <v>19.925651659682913</v>
      </c>
      <c r="G445" s="101">
        <v>21.171004888413091</v>
      </c>
      <c r="H445" s="101">
        <v>22.416358117143254</v>
      </c>
      <c r="I445" s="101">
        <v>22.167287471397284</v>
      </c>
      <c r="J445" s="101">
        <v>21.918216825651264</v>
      </c>
      <c r="K445" s="101">
        <v>21.818588567352737</v>
      </c>
      <c r="L445" s="101">
        <v>21.718960309054435</v>
      </c>
      <c r="M445" s="101">
        <v>21.619332050755965</v>
      </c>
      <c r="N445" s="101">
        <v>21.519703792457442</v>
      </c>
      <c r="O445" s="101">
        <v>21.420075534159086</v>
      </c>
      <c r="P445" s="101">
        <v>21.320447275860719</v>
      </c>
      <c r="Q445" s="101">
        <v>21.220819017562278</v>
      </c>
      <c r="R445" s="101">
        <v>21.121190759263925</v>
      </c>
      <c r="S445" s="101">
        <v>21.021562500965441</v>
      </c>
      <c r="T445" s="101">
        <v>20.921934242667021</v>
      </c>
      <c r="U445" s="101">
        <v>20.423792951174921</v>
      </c>
      <c r="V445" s="101">
        <v>19.925651659682913</v>
      </c>
      <c r="W445" s="101">
        <v>18.680298430952771</v>
      </c>
      <c r="X445" s="101">
        <v>17.43494520222259</v>
      </c>
      <c r="Y445" s="101">
        <v>16.189591973492348</v>
      </c>
      <c r="Z445" s="101">
        <v>14.94423874476216</v>
      </c>
      <c r="AA445" s="101">
        <v>14.321562130397062</v>
      </c>
      <c r="AB445" s="101">
        <v>13.698885516031998</v>
      </c>
      <c r="AC445" s="101">
        <v>13.574350193158994</v>
      </c>
      <c r="AD445" s="101">
        <v>13.44981487028593</v>
      </c>
      <c r="AE445" s="101">
        <v>14.94423874476216</v>
      </c>
      <c r="AF445" s="101">
        <v>16.438662619238364</v>
      </c>
      <c r="AG445" s="101">
        <v>16.31412729636541</v>
      </c>
      <c r="AH445" s="101">
        <v>16.189591973492348</v>
      </c>
      <c r="AI445" s="101">
        <v>15.940521327746323</v>
      </c>
      <c r="AJ445" s="101">
        <v>15.691450682000278</v>
      </c>
      <c r="AK445" s="101">
        <v>15.317844713381252</v>
      </c>
      <c r="AL445" s="101">
        <v>14.94423874476216</v>
      </c>
      <c r="AM445" s="101">
        <v>14.321562130397062</v>
      </c>
      <c r="AN445" s="101">
        <v>13.698885516031998</v>
      </c>
      <c r="AO445" s="101">
        <v>13.07620890166687</v>
      </c>
      <c r="AP445" s="101">
        <v>12.453532287301751</v>
      </c>
      <c r="AQ445" s="101">
        <v>11.208179058571677</v>
      </c>
      <c r="AR445" s="101">
        <v>9.9628258298414814</v>
      </c>
      <c r="AS445" s="101">
        <v>9.2156138926033044</v>
      </c>
      <c r="AT445" s="101">
        <v>8.4684019553652199</v>
      </c>
      <c r="AU445" s="101">
        <v>8.5929372782382636</v>
      </c>
      <c r="AV445" s="101">
        <v>8.717472601111238</v>
      </c>
      <c r="AW445" s="101">
        <v>9.3401492154763481</v>
      </c>
      <c r="AX445" s="101">
        <v>9.9628258298414814</v>
      </c>
      <c r="AY445" s="26"/>
    </row>
    <row r="446" spans="1:51" ht="15.75" thickBot="1">
      <c r="A446" s="94"/>
      <c r="B446" s="22" t="s">
        <v>334</v>
      </c>
      <c r="C446" s="102">
        <v>8.9264984468994761</v>
      </c>
      <c r="D446" s="102">
        <v>15.121398363231984</v>
      </c>
      <c r="E446" s="102">
        <v>17.523525011457419</v>
      </c>
      <c r="F446" s="102">
        <v>19.925651659682913</v>
      </c>
      <c r="G446" s="102">
        <v>21.171004888413091</v>
      </c>
      <c r="H446" s="102">
        <v>22.416358117143254</v>
      </c>
      <c r="I446" s="102">
        <v>22.167287471397284</v>
      </c>
      <c r="J446" s="102">
        <v>21.918216825651264</v>
      </c>
      <c r="K446" s="102">
        <v>21.818588567352737</v>
      </c>
      <c r="L446" s="102">
        <v>21.718960309054435</v>
      </c>
      <c r="M446" s="102">
        <v>21.619332050755965</v>
      </c>
      <c r="N446" s="102">
        <v>21.519703792457442</v>
      </c>
      <c r="O446" s="102">
        <v>12.745987833420861</v>
      </c>
      <c r="P446" s="102">
        <v>3.9722718743841883</v>
      </c>
      <c r="Q446" s="102">
        <v>3.8062083223797214</v>
      </c>
      <c r="R446" s="102">
        <v>3.6401447703752492</v>
      </c>
      <c r="S446" s="102">
        <v>4.0951628666721565</v>
      </c>
      <c r="T446" s="102">
        <v>4.5501809629690557</v>
      </c>
      <c r="U446" s="102">
        <v>8.3128366122960564</v>
      </c>
      <c r="V446" s="102">
        <v>12.075492261623143</v>
      </c>
      <c r="W446" s="102">
        <v>22.138402479642416</v>
      </c>
      <c r="X446" s="102">
        <v>32.201312697661692</v>
      </c>
      <c r="Y446" s="102">
        <v>38.23905882847319</v>
      </c>
      <c r="Z446" s="102">
        <v>44.276804959284831</v>
      </c>
      <c r="AA446" s="102">
        <v>47.295678024690616</v>
      </c>
      <c r="AB446" s="102">
        <v>50.314551090096387</v>
      </c>
      <c r="AC446" s="102">
        <v>47.295678024690616</v>
      </c>
      <c r="AD446" s="102">
        <v>44.276804959284831</v>
      </c>
      <c r="AE446" s="102">
        <v>38.23905882847319</v>
      </c>
      <c r="AF446" s="102">
        <v>32.201312697661692</v>
      </c>
      <c r="AG446" s="102">
        <v>22.138402479642416</v>
      </c>
      <c r="AH446" s="102">
        <v>12.075492261623143</v>
      </c>
      <c r="AI446" s="102">
        <v>7.9557368183660397</v>
      </c>
      <c r="AJ446" s="102">
        <v>3.8359813751089531</v>
      </c>
      <c r="AK446" s="102">
        <v>3.8359813751089531</v>
      </c>
      <c r="AL446" s="102">
        <v>3.8359813751089531</v>
      </c>
      <c r="AM446" s="102">
        <v>3.8359813751089531</v>
      </c>
      <c r="AN446" s="102">
        <v>3.8359813751089531</v>
      </c>
      <c r="AO446" s="102">
        <v>3.8359813751089531</v>
      </c>
      <c r="AP446" s="102">
        <v>3.8359813751089531</v>
      </c>
      <c r="AQ446" s="102">
        <v>3.8359813751089531</v>
      </c>
      <c r="AR446" s="102">
        <v>3.8359813751089531</v>
      </c>
      <c r="AS446" s="102">
        <v>3.8359813751089531</v>
      </c>
      <c r="AT446" s="102">
        <v>3.8359813751089531</v>
      </c>
      <c r="AU446" s="102">
        <v>3.8359813751089531</v>
      </c>
      <c r="AV446" s="102">
        <v>3.8359813751089531</v>
      </c>
      <c r="AW446" s="102">
        <v>3.2837899528379459</v>
      </c>
      <c r="AX446" s="102">
        <v>2.7315985305669317</v>
      </c>
      <c r="AY446" s="26"/>
    </row>
    <row r="447" spans="1:51" ht="15.75" thickBot="1">
      <c r="A447" s="94"/>
      <c r="B447" s="22" t="s">
        <v>335</v>
      </c>
      <c r="C447" s="101">
        <v>3.3505255908652876</v>
      </c>
      <c r="D447" s="101">
        <v>2.2336837272435335</v>
      </c>
      <c r="E447" s="101">
        <v>2.2336837272435335</v>
      </c>
      <c r="F447" s="101">
        <v>2.2336837272435335</v>
      </c>
      <c r="G447" s="101">
        <v>1.2285260499839401</v>
      </c>
      <c r="H447" s="101">
        <v>0.22336837272435339</v>
      </c>
      <c r="I447" s="101">
        <v>0.22336837272435339</v>
      </c>
      <c r="J447" s="101">
        <v>0.22336837272435339</v>
      </c>
      <c r="K447" s="101">
        <v>0.22336837272435339</v>
      </c>
      <c r="L447" s="101">
        <v>0.22336837272435339</v>
      </c>
      <c r="M447" s="101">
        <v>0.22336837272435339</v>
      </c>
      <c r="N447" s="101">
        <v>0.22336837272435339</v>
      </c>
      <c r="O447" s="101">
        <v>2.3453679136057093</v>
      </c>
      <c r="P447" s="101">
        <v>4.467367454487067</v>
      </c>
      <c r="Q447" s="101">
        <v>6.7010511817305964</v>
      </c>
      <c r="R447" s="101">
        <v>8.9347349089741286</v>
      </c>
      <c r="S447" s="101">
        <v>13.402102363461205</v>
      </c>
      <c r="T447" s="101">
        <v>17.869469817948275</v>
      </c>
      <c r="U447" s="101">
        <v>22.33683727243535</v>
      </c>
      <c r="V447" s="101">
        <v>26.804204726922386</v>
      </c>
      <c r="W447" s="101">
        <v>31.271572181409422</v>
      </c>
      <c r="X447" s="101">
        <v>35.738939635896507</v>
      </c>
      <c r="Y447" s="101">
        <v>33.505255908652934</v>
      </c>
      <c r="Z447" s="101">
        <v>31.271572181409422</v>
      </c>
      <c r="AA447" s="101">
        <v>31.271572181409422</v>
      </c>
      <c r="AB447" s="101">
        <v>31.271572181409422</v>
      </c>
      <c r="AC447" s="101">
        <v>30.154730317787578</v>
      </c>
      <c r="AD447" s="101">
        <v>29.037888454165785</v>
      </c>
      <c r="AE447" s="101">
        <v>30.154730317787578</v>
      </c>
      <c r="AF447" s="101">
        <v>31.271572181409422</v>
      </c>
      <c r="AG447" s="101">
        <v>31.271572181409422</v>
      </c>
      <c r="AH447" s="101">
        <v>31.271572181409422</v>
      </c>
      <c r="AI447" s="101">
        <v>31.271572181409422</v>
      </c>
      <c r="AJ447" s="101">
        <v>31.271572181409422</v>
      </c>
      <c r="AK447" s="101">
        <v>30.154730317787578</v>
      </c>
      <c r="AL447" s="101">
        <v>29.037888454165785</v>
      </c>
      <c r="AM447" s="101">
        <v>23.453679136057012</v>
      </c>
      <c r="AN447" s="101">
        <v>17.869469817948275</v>
      </c>
      <c r="AO447" s="101">
        <v>16.752627954326506</v>
      </c>
      <c r="AP447" s="101">
        <v>15.635786090704755</v>
      </c>
      <c r="AQ447" s="101">
        <v>15.635786090704755</v>
      </c>
      <c r="AR447" s="101">
        <v>15.635786090704755</v>
      </c>
      <c r="AS447" s="101">
        <v>14.518944227082963</v>
      </c>
      <c r="AT447" s="101">
        <v>13.402102363461205</v>
      </c>
      <c r="AU447" s="101">
        <v>12.285260499839339</v>
      </c>
      <c r="AV447" s="101">
        <v>11.168418636217632</v>
      </c>
      <c r="AW447" s="101">
        <v>7.8178930453523572</v>
      </c>
      <c r="AX447" s="101">
        <v>4.467367454487067</v>
      </c>
      <c r="AY447" s="26"/>
    </row>
    <row r="448" spans="1:51" ht="15.75" thickBot="1">
      <c r="A448" s="94"/>
      <c r="B448" s="22" t="s">
        <v>336</v>
      </c>
      <c r="C448" s="102">
        <v>9.7473514352420221</v>
      </c>
      <c r="D448" s="102">
        <v>13.517007372579098</v>
      </c>
      <c r="E448" s="102">
        <v>25.344386874843661</v>
      </c>
      <c r="F448" s="102">
        <v>37.171766377107986</v>
      </c>
      <c r="G448" s="102">
        <v>37.171766377107986</v>
      </c>
      <c r="H448" s="102">
        <v>37.171766377107986</v>
      </c>
      <c r="I448" s="102">
        <v>37.171766377107986</v>
      </c>
      <c r="J448" s="102">
        <v>37.171766377107986</v>
      </c>
      <c r="K448" s="102">
        <v>37.171766377107986</v>
      </c>
      <c r="L448" s="102">
        <v>37.171766377107986</v>
      </c>
      <c r="M448" s="102">
        <v>37.171766377107986</v>
      </c>
      <c r="N448" s="102">
        <v>37.171766377107986</v>
      </c>
      <c r="O448" s="102">
        <v>28.723637655038001</v>
      </c>
      <c r="P448" s="102">
        <v>20.275508932967995</v>
      </c>
      <c r="Q448" s="102">
        <v>20.275508932967995</v>
      </c>
      <c r="R448" s="102">
        <v>20.275508932967995</v>
      </c>
      <c r="S448" s="102">
        <v>20.275508932967995</v>
      </c>
      <c r="T448" s="102">
        <v>20.275508932967995</v>
      </c>
      <c r="U448" s="102">
        <v>18.585883188553993</v>
      </c>
      <c r="V448" s="102">
        <v>16.896257444139973</v>
      </c>
      <c r="W448" s="102">
        <v>15.206631699725996</v>
      </c>
      <c r="X448" s="102">
        <v>13.517005955311959</v>
      </c>
      <c r="Y448" s="102">
        <v>11.241774601084602</v>
      </c>
      <c r="Z448" s="102">
        <v>8.9665432468573005</v>
      </c>
      <c r="AA448" s="102">
        <v>8.5929372782382636</v>
      </c>
      <c r="AB448" s="102">
        <v>8.2193313096191751</v>
      </c>
      <c r="AC448" s="102">
        <v>8.1446101158953468</v>
      </c>
      <c r="AD448" s="102">
        <v>8.0698889221715344</v>
      </c>
      <c r="AE448" s="102">
        <v>8.9665432468573005</v>
      </c>
      <c r="AF448" s="102">
        <v>9.8631975715430542</v>
      </c>
      <c r="AG448" s="102">
        <v>9.7884763778192365</v>
      </c>
      <c r="AH448" s="102">
        <v>9.7137551840954224</v>
      </c>
      <c r="AI448" s="102">
        <v>9.5643127966477746</v>
      </c>
      <c r="AJ448" s="102">
        <v>9.4148704092001605</v>
      </c>
      <c r="AK448" s="102">
        <v>9.1907068280287589</v>
      </c>
      <c r="AL448" s="102">
        <v>8.9665432468573005</v>
      </c>
      <c r="AM448" s="102">
        <v>8.5929372782382636</v>
      </c>
      <c r="AN448" s="102">
        <v>8.2193313096191751</v>
      </c>
      <c r="AO448" s="102">
        <v>7.8457253410001391</v>
      </c>
      <c r="AP448" s="102">
        <v>7.4721193723810799</v>
      </c>
      <c r="AQ448" s="102">
        <v>6.7249074351429954</v>
      </c>
      <c r="AR448" s="102">
        <v>5.9776954979048789</v>
      </c>
      <c r="AS448" s="102">
        <v>5.5293683355620162</v>
      </c>
      <c r="AT448" s="102">
        <v>5.0810411732191563</v>
      </c>
      <c r="AU448" s="102">
        <v>5.1557623669429464</v>
      </c>
      <c r="AV448" s="102">
        <v>5.2304835606667552</v>
      </c>
      <c r="AW448" s="102">
        <v>5.6040895292858162</v>
      </c>
      <c r="AX448" s="102">
        <v>5.9776954979048789</v>
      </c>
      <c r="AY448" s="26"/>
    </row>
    <row r="449" spans="1:51" ht="15.75" thickBot="1">
      <c r="A449" s="94"/>
      <c r="B449" s="22" t="s">
        <v>337</v>
      </c>
      <c r="C449" s="101">
        <v>9.1348008197264241E-2</v>
      </c>
      <c r="D449" s="101">
        <v>7.3078406557811657E-2</v>
      </c>
      <c r="E449" s="101">
        <v>7.3078406557811657E-2</v>
      </c>
      <c r="F449" s="101">
        <v>7.3078406557811657E-2</v>
      </c>
      <c r="G449" s="101">
        <v>6.3943605738085121E-2</v>
      </c>
      <c r="H449" s="101">
        <v>5.4808804918358843E-2</v>
      </c>
      <c r="I449" s="101">
        <v>4.5674004098632197E-2</v>
      </c>
      <c r="J449" s="101">
        <v>3.6539203278905828E-2</v>
      </c>
      <c r="K449" s="101">
        <v>5.4808804918358843E-2</v>
      </c>
      <c r="L449" s="101">
        <v>7.3078406557811657E-2</v>
      </c>
      <c r="M449" s="101">
        <v>9.1348008197264241E-2</v>
      </c>
      <c r="N449" s="101">
        <v>0.10961760983671691</v>
      </c>
      <c r="O449" s="101">
        <v>0.12788721147616983</v>
      </c>
      <c r="P449" s="101">
        <v>0.14615681311562354</v>
      </c>
      <c r="Q449" s="101">
        <v>0.21010041885370817</v>
      </c>
      <c r="R449" s="101">
        <v>0.27404402459179411</v>
      </c>
      <c r="S449" s="101">
        <v>0.41106603688768945</v>
      </c>
      <c r="T449" s="101">
        <v>0.54808804918358822</v>
      </c>
      <c r="U449" s="101">
        <v>0.63943605738085185</v>
      </c>
      <c r="V449" s="101">
        <v>0.73078406557811515</v>
      </c>
      <c r="W449" s="101">
        <v>0.76732326885702062</v>
      </c>
      <c r="X449" s="101">
        <v>0.80386247213592565</v>
      </c>
      <c r="Y449" s="101">
        <v>0.84040167541483213</v>
      </c>
      <c r="Z449" s="101">
        <v>0.87694087869373616</v>
      </c>
      <c r="AA449" s="101">
        <v>0.85867127705428314</v>
      </c>
      <c r="AB449" s="101">
        <v>0.84040167541483213</v>
      </c>
      <c r="AC449" s="101">
        <v>0.84040167541483213</v>
      </c>
      <c r="AD449" s="101">
        <v>0.84040167541483213</v>
      </c>
      <c r="AE449" s="101">
        <v>0.89521048033319017</v>
      </c>
      <c r="AF449" s="101">
        <v>0.95001928525155244</v>
      </c>
      <c r="AG449" s="101">
        <v>1.0230976918093613</v>
      </c>
      <c r="AH449" s="101">
        <v>1.0961760983671742</v>
      </c>
      <c r="AI449" s="101">
        <v>1.0413672934488167</v>
      </c>
      <c r="AJ449" s="101">
        <v>0.98655848853045702</v>
      </c>
      <c r="AK449" s="101">
        <v>0.93174968361210164</v>
      </c>
      <c r="AL449" s="101">
        <v>0.87694087869373616</v>
      </c>
      <c r="AM449" s="101">
        <v>0.73078406557811515</v>
      </c>
      <c r="AN449" s="101">
        <v>0.58462725246249247</v>
      </c>
      <c r="AO449" s="101">
        <v>0.51154884590468064</v>
      </c>
      <c r="AP449" s="101">
        <v>0.43847043934686764</v>
      </c>
      <c r="AQ449" s="101">
        <v>0.36539203278905757</v>
      </c>
      <c r="AR449" s="101">
        <v>0.29231362623124624</v>
      </c>
      <c r="AS449" s="101">
        <v>0.23750482131288722</v>
      </c>
      <c r="AT449" s="101">
        <v>0.18269601639452879</v>
      </c>
      <c r="AU449" s="101">
        <v>0.16442641475507574</v>
      </c>
      <c r="AV449" s="101">
        <v>0.14615681311562354</v>
      </c>
      <c r="AW449" s="101">
        <v>0.12788721147616983</v>
      </c>
      <c r="AX449" s="101">
        <v>0.10961760983671691</v>
      </c>
      <c r="AY449" s="26"/>
    </row>
    <row r="450" spans="1:51" ht="15.75" thickBot="1">
      <c r="A450" s="94"/>
      <c r="B450" s="22" t="s">
        <v>338</v>
      </c>
      <c r="C450" s="102">
        <v>8.6866191638661189E-2</v>
      </c>
      <c r="D450" s="102">
        <v>7.3078406557811351E-2</v>
      </c>
      <c r="E450" s="102">
        <v>7.3078406557811351E-2</v>
      </c>
      <c r="F450" s="102">
        <v>7.3078406557811351E-2</v>
      </c>
      <c r="G450" s="102">
        <v>6.3943605738085121E-2</v>
      </c>
      <c r="H450" s="102">
        <v>5.4808804918358843E-2</v>
      </c>
      <c r="I450" s="102">
        <v>4.5674004098632197E-2</v>
      </c>
      <c r="J450" s="102">
        <v>3.6539203278905828E-2</v>
      </c>
      <c r="K450" s="102">
        <v>5.4808804918358843E-2</v>
      </c>
      <c r="L450" s="102">
        <v>7.3078406557811351E-2</v>
      </c>
      <c r="M450" s="102">
        <v>9.1348008197264241E-2</v>
      </c>
      <c r="N450" s="102">
        <v>0.10961760983671691</v>
      </c>
      <c r="O450" s="102">
        <v>0.12788721147616983</v>
      </c>
      <c r="P450" s="102">
        <v>0.14615681311562251</v>
      </c>
      <c r="Q450" s="102">
        <v>0.21010041885370817</v>
      </c>
      <c r="R450" s="102">
        <v>0.27404402459179411</v>
      </c>
      <c r="S450" s="102">
        <v>0.41106603688768945</v>
      </c>
      <c r="T450" s="102">
        <v>0.54808804918358822</v>
      </c>
      <c r="U450" s="102">
        <v>0.63943605738085185</v>
      </c>
      <c r="V450" s="102">
        <v>0.73078406557811515</v>
      </c>
      <c r="W450" s="102">
        <v>0.95866921871862087</v>
      </c>
      <c r="X450" s="102">
        <v>1.1865543718591156</v>
      </c>
      <c r="Y450" s="102">
        <v>1.4090333165827083</v>
      </c>
      <c r="Z450" s="102">
        <v>1.6315122613062958</v>
      </c>
      <c r="AA450" s="102">
        <v>1.7427517336680776</v>
      </c>
      <c r="AB450" s="102">
        <v>1.8539912060298751</v>
      </c>
      <c r="AC450" s="102">
        <v>1.7427517336680776</v>
      </c>
      <c r="AD450" s="102">
        <v>1.6315122613062958</v>
      </c>
      <c r="AE450" s="102">
        <v>1.4090333165827083</v>
      </c>
      <c r="AF450" s="102">
        <v>1.1865543718591156</v>
      </c>
      <c r="AG450" s="102">
        <v>0.81575613065314623</v>
      </c>
      <c r="AH450" s="102">
        <v>0.44495788944716924</v>
      </c>
      <c r="AI450" s="102">
        <v>0.29315308949744301</v>
      </c>
      <c r="AJ450" s="102">
        <v>0.14134828954771719</v>
      </c>
      <c r="AK450" s="102">
        <v>0.14134828954771719</v>
      </c>
      <c r="AL450" s="102">
        <v>0.14134828954771719</v>
      </c>
      <c r="AM450" s="102">
        <v>0.14134828954771719</v>
      </c>
      <c r="AN450" s="102">
        <v>0.14134828954771719</v>
      </c>
      <c r="AO450" s="102">
        <v>0.14134828954771719</v>
      </c>
      <c r="AP450" s="102">
        <v>0.14134828954771719</v>
      </c>
      <c r="AQ450" s="102">
        <v>0.14134828954771719</v>
      </c>
      <c r="AR450" s="102">
        <v>0.14134828954771719</v>
      </c>
      <c r="AS450" s="102">
        <v>0.14134828954771719</v>
      </c>
      <c r="AT450" s="102">
        <v>0.14134828954771719</v>
      </c>
      <c r="AU450" s="102">
        <v>0.14134828954771719</v>
      </c>
      <c r="AV450" s="102">
        <v>0.14134828954771719</v>
      </c>
      <c r="AW450" s="102">
        <v>0.12100113313361426</v>
      </c>
      <c r="AX450" s="102">
        <v>0.10065397671951073</v>
      </c>
      <c r="AY450" s="26"/>
    </row>
    <row r="451" spans="1:51" ht="15.75" thickBot="1">
      <c r="A451" s="94"/>
      <c r="B451" s="22" t="s">
        <v>339</v>
      </c>
      <c r="C451" s="101">
        <v>9.5306074686997727E-2</v>
      </c>
      <c r="D451" s="101">
        <v>6.3537383124665114E-2</v>
      </c>
      <c r="E451" s="101">
        <v>6.3537383124665114E-2</v>
      </c>
      <c r="F451" s="101">
        <v>6.3537383124665114E-2</v>
      </c>
      <c r="G451" s="101">
        <v>3.4945560718565721E-2</v>
      </c>
      <c r="H451" s="101">
        <v>6.3537383124665269E-3</v>
      </c>
      <c r="I451" s="101">
        <v>6.3537383124665269E-3</v>
      </c>
      <c r="J451" s="101">
        <v>6.3537383124665269E-3</v>
      </c>
      <c r="K451" s="101">
        <v>6.3537383124665269E-3</v>
      </c>
      <c r="L451" s="101">
        <v>6.3537383124665269E-3</v>
      </c>
      <c r="M451" s="101">
        <v>6.3537383124665269E-3</v>
      </c>
      <c r="N451" s="101">
        <v>6.3537383124665269E-3</v>
      </c>
      <c r="O451" s="101">
        <v>6.671425228089839E-2</v>
      </c>
      <c r="P451" s="101">
        <v>0.12707476624933106</v>
      </c>
      <c r="Q451" s="101">
        <v>0.19061214937399534</v>
      </c>
      <c r="R451" s="101">
        <v>0.25414953249866012</v>
      </c>
      <c r="S451" s="101">
        <v>0.38122429874799091</v>
      </c>
      <c r="T451" s="101">
        <v>0.50829906499732025</v>
      </c>
      <c r="U451" s="101">
        <v>0.63537383124665214</v>
      </c>
      <c r="V451" s="101">
        <v>0.76244859749598182</v>
      </c>
      <c r="W451" s="101">
        <v>0.88952336374531349</v>
      </c>
      <c r="X451" s="101">
        <v>1.0165981299946356</v>
      </c>
      <c r="Y451" s="101">
        <v>0.95306074686998055</v>
      </c>
      <c r="Z451" s="101">
        <v>0.88952336374531349</v>
      </c>
      <c r="AA451" s="101">
        <v>0.88952336374531349</v>
      </c>
      <c r="AB451" s="101">
        <v>0.88952336374531349</v>
      </c>
      <c r="AC451" s="101">
        <v>0.85775467218298063</v>
      </c>
      <c r="AD451" s="101">
        <v>0.8259859806206491</v>
      </c>
      <c r="AE451" s="101">
        <v>0.85775467218298063</v>
      </c>
      <c r="AF451" s="101">
        <v>0.88952336374531349</v>
      </c>
      <c r="AG451" s="101">
        <v>0.88952336374531349</v>
      </c>
      <c r="AH451" s="101">
        <v>0.88952336374531349</v>
      </c>
      <c r="AI451" s="101">
        <v>0.88952336374531349</v>
      </c>
      <c r="AJ451" s="101">
        <v>0.88952336374531349</v>
      </c>
      <c r="AK451" s="101">
        <v>0.85775467218298063</v>
      </c>
      <c r="AL451" s="101">
        <v>0.8259859806206491</v>
      </c>
      <c r="AM451" s="101">
        <v>0.66714252280898423</v>
      </c>
      <c r="AN451" s="101">
        <v>0.50829906499732025</v>
      </c>
      <c r="AO451" s="101">
        <v>0.47653037343499027</v>
      </c>
      <c r="AP451" s="101">
        <v>0.44476168187265669</v>
      </c>
      <c r="AQ451" s="101">
        <v>0.44476168187265669</v>
      </c>
      <c r="AR451" s="101">
        <v>0.44476168187265669</v>
      </c>
      <c r="AS451" s="101">
        <v>0.41299299031032455</v>
      </c>
      <c r="AT451" s="101">
        <v>0.38122429874799091</v>
      </c>
      <c r="AU451" s="101">
        <v>0.34945560718565771</v>
      </c>
      <c r="AV451" s="101">
        <v>0.31768691562332607</v>
      </c>
      <c r="AW451" s="101">
        <v>0.2223808409363284</v>
      </c>
      <c r="AX451" s="101">
        <v>0.12707476624933106</v>
      </c>
      <c r="AY451" s="26"/>
    </row>
    <row r="452" spans="1:51" ht="15.75" thickBot="1">
      <c r="A452" s="94"/>
      <c r="B452" s="22" t="s">
        <v>340</v>
      </c>
      <c r="C452" s="102">
        <v>0.34958371188247156</v>
      </c>
      <c r="D452" s="102">
        <v>0.58954981392822747</v>
      </c>
      <c r="E452" s="102">
        <v>0.60941522410066373</v>
      </c>
      <c r="F452" s="102">
        <v>0.62928063427310355</v>
      </c>
      <c r="G452" s="102">
        <v>0.62928063427310355</v>
      </c>
      <c r="H452" s="102">
        <v>0.62928063427310355</v>
      </c>
      <c r="I452" s="102">
        <v>0.62928063427310355</v>
      </c>
      <c r="J452" s="102">
        <v>0.62928063427310355</v>
      </c>
      <c r="K452" s="102">
        <v>0.62928063427310355</v>
      </c>
      <c r="L452" s="102">
        <v>0.62928063427310355</v>
      </c>
      <c r="M452" s="102">
        <v>0.62928063427310355</v>
      </c>
      <c r="N452" s="102">
        <v>0.62928063427310355</v>
      </c>
      <c r="O452" s="102">
        <v>0.54472464411026555</v>
      </c>
      <c r="P452" s="102">
        <v>0.46016865394742518</v>
      </c>
      <c r="Q452" s="102">
        <v>0.46016865394742518</v>
      </c>
      <c r="R452" s="102">
        <v>0.46016865394742518</v>
      </c>
      <c r="S452" s="102">
        <v>0.50412835156550639</v>
      </c>
      <c r="T452" s="102">
        <v>0.54808804918358822</v>
      </c>
      <c r="U452" s="102">
        <v>0.63943605738085185</v>
      </c>
      <c r="V452" s="102">
        <v>0.73078406557811515</v>
      </c>
      <c r="W452" s="102">
        <v>0.76732326885702062</v>
      </c>
      <c r="X452" s="102">
        <v>0.80386247213592565</v>
      </c>
      <c r="Y452" s="102">
        <v>0.84040167541483213</v>
      </c>
      <c r="Z452" s="102">
        <v>0.87694087869373616</v>
      </c>
      <c r="AA452" s="102">
        <v>0.85867127705428314</v>
      </c>
      <c r="AB452" s="102">
        <v>0.84040167541483213</v>
      </c>
      <c r="AC452" s="102">
        <v>0.69753339059431374</v>
      </c>
      <c r="AD452" s="102">
        <v>0.55466510577378925</v>
      </c>
      <c r="AE452" s="102">
        <v>0.46037203779224445</v>
      </c>
      <c r="AF452" s="102">
        <v>0.36607896981070115</v>
      </c>
      <c r="AG452" s="102">
        <v>0.30384554494288041</v>
      </c>
      <c r="AH452" s="102">
        <v>0.24161212007506377</v>
      </c>
      <c r="AI452" s="102">
        <v>0.2295315140713089</v>
      </c>
      <c r="AJ452" s="102">
        <v>0.21745090806755688</v>
      </c>
      <c r="AK452" s="102">
        <v>0.21745090806755688</v>
      </c>
      <c r="AL452" s="102">
        <v>0.21745090806755688</v>
      </c>
      <c r="AM452" s="102">
        <v>0.21745090806755688</v>
      </c>
      <c r="AN452" s="102">
        <v>0.21745090806755688</v>
      </c>
      <c r="AO452" s="102">
        <v>0.21745090806755688</v>
      </c>
      <c r="AP452" s="102">
        <v>0.21745090806755688</v>
      </c>
      <c r="AQ452" s="102">
        <v>0.21745090806755688</v>
      </c>
      <c r="AR452" s="102">
        <v>0.21745090806755688</v>
      </c>
      <c r="AS452" s="102">
        <v>0.20007346223104255</v>
      </c>
      <c r="AT452" s="102">
        <v>0.18269601639452879</v>
      </c>
      <c r="AU452" s="102">
        <v>0.16442641475507574</v>
      </c>
      <c r="AV452" s="102">
        <v>0.14615681311562251</v>
      </c>
      <c r="AW452" s="102">
        <v>0.12788721147616983</v>
      </c>
      <c r="AX452" s="102">
        <v>0.10961760983671691</v>
      </c>
      <c r="AY452" s="26"/>
    </row>
    <row r="453" spans="1:51" ht="15.75" thickBot="1">
      <c r="A453" s="94"/>
      <c r="B453" s="22" t="s">
        <v>341</v>
      </c>
      <c r="C453" s="101">
        <v>6.2394589240717745E-2</v>
      </c>
      <c r="D453" s="101">
        <v>4.9915671392574135E-2</v>
      </c>
      <c r="E453" s="101">
        <v>4.9915671392574135E-2</v>
      </c>
      <c r="F453" s="101">
        <v>4.9915671392574135E-2</v>
      </c>
      <c r="G453" s="101">
        <v>4.3676212468502285E-2</v>
      </c>
      <c r="H453" s="101">
        <v>3.7436753544430393E-2</v>
      </c>
      <c r="I453" s="101">
        <v>3.1197294620358904E-2</v>
      </c>
      <c r="J453" s="101">
        <v>2.4957835696287067E-2</v>
      </c>
      <c r="K453" s="101">
        <v>3.7436753544430393E-2</v>
      </c>
      <c r="L453" s="101">
        <v>4.9915671392574135E-2</v>
      </c>
      <c r="M453" s="101">
        <v>6.2394589240717745E-2</v>
      </c>
      <c r="N453" s="101">
        <v>7.4873507088861452E-2</v>
      </c>
      <c r="O453" s="101">
        <v>8.7352424937005055E-2</v>
      </c>
      <c r="P453" s="101">
        <v>9.9831342785148408E-2</v>
      </c>
      <c r="Q453" s="101">
        <v>0.14350755525365066</v>
      </c>
      <c r="R453" s="101">
        <v>0.1871837677221527</v>
      </c>
      <c r="S453" s="101">
        <v>0.28077565158322842</v>
      </c>
      <c r="T453" s="101">
        <v>0.37436753544430507</v>
      </c>
      <c r="U453" s="101">
        <v>0.43676212468502351</v>
      </c>
      <c r="V453" s="101">
        <v>0.49915671392574196</v>
      </c>
      <c r="W453" s="101">
        <v>0.52411454962202819</v>
      </c>
      <c r="X453" s="101">
        <v>0.54907238531831681</v>
      </c>
      <c r="Y453" s="101">
        <v>0.57403022101460233</v>
      </c>
      <c r="Z453" s="101">
        <v>0.5989880567108864</v>
      </c>
      <c r="AA453" s="101">
        <v>0.58650913886274714</v>
      </c>
      <c r="AB453" s="101">
        <v>0.57403022101460233</v>
      </c>
      <c r="AC453" s="101">
        <v>0.57403022101460233</v>
      </c>
      <c r="AD453" s="101">
        <v>0.57403022101460233</v>
      </c>
      <c r="AE453" s="101">
        <v>0.61146697455903187</v>
      </c>
      <c r="AF453" s="101">
        <v>0.64890372810346286</v>
      </c>
      <c r="AG453" s="101">
        <v>0.69881939949603933</v>
      </c>
      <c r="AH453" s="101">
        <v>0.74873507088861124</v>
      </c>
      <c r="AI453" s="101">
        <v>0.71129831734418048</v>
      </c>
      <c r="AJ453" s="101">
        <v>0.67386156379974993</v>
      </c>
      <c r="AK453" s="101">
        <v>0.63642481025531861</v>
      </c>
      <c r="AL453" s="101">
        <v>0.5989880567108864</v>
      </c>
      <c r="AM453" s="101">
        <v>0.49915671392574196</v>
      </c>
      <c r="AN453" s="101">
        <v>0.39932537114059308</v>
      </c>
      <c r="AO453" s="101">
        <v>0.34940969974801966</v>
      </c>
      <c r="AP453" s="101">
        <v>0.29949402835544314</v>
      </c>
      <c r="AQ453" s="101">
        <v>0.24957835696287098</v>
      </c>
      <c r="AR453" s="101">
        <v>0.19966268557029682</v>
      </c>
      <c r="AS453" s="101">
        <v>0.16222593202586569</v>
      </c>
      <c r="AT453" s="101">
        <v>0.12478917848143549</v>
      </c>
      <c r="AU453" s="101">
        <v>0.11231026063329191</v>
      </c>
      <c r="AV453" s="101">
        <v>9.9831342785148408E-2</v>
      </c>
      <c r="AW453" s="101">
        <v>8.7352424937005055E-2</v>
      </c>
      <c r="AX453" s="101">
        <v>7.4873507088861452E-2</v>
      </c>
      <c r="AY453" s="26"/>
    </row>
    <row r="454" spans="1:51" ht="15.75" thickBot="1">
      <c r="A454" s="94"/>
      <c r="B454" s="22" t="s">
        <v>342</v>
      </c>
      <c r="C454" s="102">
        <v>5.9333317202662779E-2</v>
      </c>
      <c r="D454" s="102">
        <v>4.9915671392574135E-2</v>
      </c>
      <c r="E454" s="102">
        <v>4.9915671392574135E-2</v>
      </c>
      <c r="F454" s="102">
        <v>4.9915671392574135E-2</v>
      </c>
      <c r="G454" s="102">
        <v>4.3676212468502285E-2</v>
      </c>
      <c r="H454" s="102">
        <v>3.7436753544430393E-2</v>
      </c>
      <c r="I454" s="102">
        <v>3.1197294620358904E-2</v>
      </c>
      <c r="J454" s="102">
        <v>2.4957835696287067E-2</v>
      </c>
      <c r="K454" s="102">
        <v>3.7436753544430393E-2</v>
      </c>
      <c r="L454" s="102">
        <v>4.9915671392574135E-2</v>
      </c>
      <c r="M454" s="102">
        <v>6.2394589240717745E-2</v>
      </c>
      <c r="N454" s="102">
        <v>7.4873507088861452E-2</v>
      </c>
      <c r="O454" s="102">
        <v>8.7352424937005055E-2</v>
      </c>
      <c r="P454" s="102">
        <v>9.9831342785148408E-2</v>
      </c>
      <c r="Q454" s="102">
        <v>0.14350755525365066</v>
      </c>
      <c r="R454" s="102">
        <v>0.1871837677221527</v>
      </c>
      <c r="S454" s="102">
        <v>0.28077565158322842</v>
      </c>
      <c r="T454" s="102">
        <v>0.37436753544430507</v>
      </c>
      <c r="U454" s="102">
        <v>0.43676212468502351</v>
      </c>
      <c r="V454" s="102">
        <v>0.49915671392574196</v>
      </c>
      <c r="W454" s="102">
        <v>0.65481200192670486</v>
      </c>
      <c r="X454" s="102">
        <v>0.81046728992766925</v>
      </c>
      <c r="Y454" s="102">
        <v>0.96242990678910989</v>
      </c>
      <c r="Z454" s="102">
        <v>1.1143925236505441</v>
      </c>
      <c r="AA454" s="102">
        <v>1.1903738320812653</v>
      </c>
      <c r="AB454" s="102">
        <v>1.2663551405119866</v>
      </c>
      <c r="AC454" s="102">
        <v>1.1903738320812653</v>
      </c>
      <c r="AD454" s="102">
        <v>1.1143925236505441</v>
      </c>
      <c r="AE454" s="102">
        <v>0.96242990678910989</v>
      </c>
      <c r="AF454" s="102">
        <v>0.81046728992766925</v>
      </c>
      <c r="AG454" s="102">
        <v>0.55719626182527204</v>
      </c>
      <c r="AH454" s="102">
        <v>0.30392523372287628</v>
      </c>
      <c r="AI454" s="102">
        <v>0.20023607481775529</v>
      </c>
      <c r="AJ454" s="102">
        <v>9.654691591263409E-2</v>
      </c>
      <c r="AK454" s="102">
        <v>9.654691591263409E-2</v>
      </c>
      <c r="AL454" s="102">
        <v>9.654691591263409E-2</v>
      </c>
      <c r="AM454" s="102">
        <v>9.654691591263409E-2</v>
      </c>
      <c r="AN454" s="102">
        <v>9.654691591263409E-2</v>
      </c>
      <c r="AO454" s="102">
        <v>9.654691591263409E-2</v>
      </c>
      <c r="AP454" s="102">
        <v>9.654691591263409E-2</v>
      </c>
      <c r="AQ454" s="102">
        <v>9.654691591263409E-2</v>
      </c>
      <c r="AR454" s="102">
        <v>9.654691591263409E-2</v>
      </c>
      <c r="AS454" s="102">
        <v>9.654691591263409E-2</v>
      </c>
      <c r="AT454" s="102">
        <v>9.654691591263409E-2</v>
      </c>
      <c r="AU454" s="102">
        <v>9.654691591263409E-2</v>
      </c>
      <c r="AV454" s="102">
        <v>9.654691591263409E-2</v>
      </c>
      <c r="AW454" s="102">
        <v>8.2648939462692486E-2</v>
      </c>
      <c r="AX454" s="102">
        <v>6.8750963012751271E-2</v>
      </c>
      <c r="AY454" s="26"/>
    </row>
    <row r="455" spans="1:51" ht="15.75" thickBot="1">
      <c r="A455" s="94"/>
      <c r="B455" s="22" t="s">
        <v>343</v>
      </c>
      <c r="C455" s="101">
        <v>6.5098117622869656E-2</v>
      </c>
      <c r="D455" s="101">
        <v>4.3398745081913159E-2</v>
      </c>
      <c r="E455" s="101">
        <v>4.3398745081913159E-2</v>
      </c>
      <c r="F455" s="101">
        <v>4.3398745081913159E-2</v>
      </c>
      <c r="G455" s="101">
        <v>2.3869309795052245E-2</v>
      </c>
      <c r="H455" s="101">
        <v>4.3398745081913055E-3</v>
      </c>
      <c r="I455" s="101">
        <v>4.3398745081913055E-3</v>
      </c>
      <c r="J455" s="101">
        <v>4.3398745081913055E-3</v>
      </c>
      <c r="K455" s="101">
        <v>4.3398745081913055E-3</v>
      </c>
      <c r="L455" s="101">
        <v>4.3398745081913055E-3</v>
      </c>
      <c r="M455" s="101">
        <v>4.3398745081913055E-3</v>
      </c>
      <c r="N455" s="101">
        <v>4.3398745081913055E-3</v>
      </c>
      <c r="O455" s="101">
        <v>4.5568682336008692E-2</v>
      </c>
      <c r="P455" s="101">
        <v>8.6797490163826346E-2</v>
      </c>
      <c r="Q455" s="101">
        <v>0.13019623524573912</v>
      </c>
      <c r="R455" s="101">
        <v>0.17359498032765269</v>
      </c>
      <c r="S455" s="101">
        <v>0.26039247049147868</v>
      </c>
      <c r="T455" s="101">
        <v>0.34718996065530527</v>
      </c>
      <c r="U455" s="101">
        <v>0.43398745081913193</v>
      </c>
      <c r="V455" s="101">
        <v>0.52078494098295725</v>
      </c>
      <c r="W455" s="101">
        <v>0.60758243114678367</v>
      </c>
      <c r="X455" s="101">
        <v>0.69437992131061066</v>
      </c>
      <c r="Y455" s="101">
        <v>0.65098117622869633</v>
      </c>
      <c r="Z455" s="101">
        <v>0.60758243114678367</v>
      </c>
      <c r="AA455" s="101">
        <v>0.60758243114678367</v>
      </c>
      <c r="AB455" s="101">
        <v>0.60758243114678367</v>
      </c>
      <c r="AC455" s="101">
        <v>0.58588305860582768</v>
      </c>
      <c r="AD455" s="101">
        <v>0.56418368606486846</v>
      </c>
      <c r="AE455" s="101">
        <v>0.58588305860582768</v>
      </c>
      <c r="AF455" s="101">
        <v>0.60758243114678367</v>
      </c>
      <c r="AG455" s="101">
        <v>0.60758243114678367</v>
      </c>
      <c r="AH455" s="101">
        <v>0.60758243114678367</v>
      </c>
      <c r="AI455" s="101">
        <v>0.60758243114678367</v>
      </c>
      <c r="AJ455" s="101">
        <v>0.60758243114678367</v>
      </c>
      <c r="AK455" s="101">
        <v>0.58588305860582768</v>
      </c>
      <c r="AL455" s="101">
        <v>0.56418368606486846</v>
      </c>
      <c r="AM455" s="101">
        <v>0.45568682336008764</v>
      </c>
      <c r="AN455" s="101">
        <v>0.34718996065530527</v>
      </c>
      <c r="AO455" s="101">
        <v>0.32549058811434822</v>
      </c>
      <c r="AP455" s="101">
        <v>0.30379121557339184</v>
      </c>
      <c r="AQ455" s="101">
        <v>0.30379121557339184</v>
      </c>
      <c r="AR455" s="101">
        <v>0.30379121557339184</v>
      </c>
      <c r="AS455" s="101">
        <v>0.28209184303243423</v>
      </c>
      <c r="AT455" s="101">
        <v>0.26039247049147868</v>
      </c>
      <c r="AU455" s="101">
        <v>0.23869309795052188</v>
      </c>
      <c r="AV455" s="101">
        <v>0.21699372540956596</v>
      </c>
      <c r="AW455" s="101">
        <v>0.15189560778669592</v>
      </c>
      <c r="AX455" s="101">
        <v>8.6797490163826346E-2</v>
      </c>
      <c r="AY455" s="26"/>
    </row>
    <row r="456" spans="1:51" ht="15.75" thickBot="1">
      <c r="A456" s="94"/>
      <c r="B456" s="22" t="s">
        <v>344</v>
      </c>
      <c r="C456" s="102">
        <v>0.23878059892722958</v>
      </c>
      <c r="D456" s="102">
        <v>0.40268769076559774</v>
      </c>
      <c r="E456" s="102">
        <v>0.41625661396675773</v>
      </c>
      <c r="F456" s="102">
        <v>0.42982553716791766</v>
      </c>
      <c r="G456" s="102">
        <v>0.42982553716791766</v>
      </c>
      <c r="H456" s="102">
        <v>0.42982553716791766</v>
      </c>
      <c r="I456" s="102">
        <v>0.42982553716791766</v>
      </c>
      <c r="J456" s="102">
        <v>0.42982553716791766</v>
      </c>
      <c r="K456" s="102">
        <v>0.42982553716791766</v>
      </c>
      <c r="L456" s="102">
        <v>0.42982553716791766</v>
      </c>
      <c r="M456" s="102">
        <v>0.42982553716791766</v>
      </c>
      <c r="N456" s="102">
        <v>0.42982553716791766</v>
      </c>
      <c r="O456" s="102">
        <v>0.37207018619562982</v>
      </c>
      <c r="P456" s="102">
        <v>0.31431483522334164</v>
      </c>
      <c r="Q456" s="102">
        <v>0.31431483522334164</v>
      </c>
      <c r="R456" s="102">
        <v>0.31431483522334164</v>
      </c>
      <c r="S456" s="102">
        <v>0.34434118533382368</v>
      </c>
      <c r="T456" s="102">
        <v>0.37436753544430507</v>
      </c>
      <c r="U456" s="102">
        <v>0.43676212468502351</v>
      </c>
      <c r="V456" s="102">
        <v>0.49915671392574196</v>
      </c>
      <c r="W456" s="102">
        <v>0.52411454962202819</v>
      </c>
      <c r="X456" s="102">
        <v>0.54907238531831681</v>
      </c>
      <c r="Y456" s="102">
        <v>0.57403022101460233</v>
      </c>
      <c r="Z456" s="102">
        <v>0.5989880567108864</v>
      </c>
      <c r="AA456" s="102">
        <v>0.58650913886274714</v>
      </c>
      <c r="AB456" s="102">
        <v>0.57403022101460233</v>
      </c>
      <c r="AC456" s="102">
        <v>0.47644508344211817</v>
      </c>
      <c r="AD456" s="102">
        <v>0.3788599458696375</v>
      </c>
      <c r="AE456" s="102">
        <v>0.31445375507179957</v>
      </c>
      <c r="AF456" s="102">
        <v>0.25004756427396069</v>
      </c>
      <c r="AG456" s="102">
        <v>0.20753947834738731</v>
      </c>
      <c r="AH456" s="102">
        <v>0.16503139242081427</v>
      </c>
      <c r="AI456" s="102">
        <v>0.15677982279977343</v>
      </c>
      <c r="AJ456" s="102">
        <v>0.14852825317873272</v>
      </c>
      <c r="AK456" s="102">
        <v>0.14852825317873272</v>
      </c>
      <c r="AL456" s="102">
        <v>0.14852825317873272</v>
      </c>
      <c r="AM456" s="102">
        <v>0.14852825317873272</v>
      </c>
      <c r="AN456" s="102">
        <v>0.14852825317873272</v>
      </c>
      <c r="AO456" s="102">
        <v>0.14852825317873272</v>
      </c>
      <c r="AP456" s="102">
        <v>0.14852825317873272</v>
      </c>
      <c r="AQ456" s="102">
        <v>0.14852825317873272</v>
      </c>
      <c r="AR456" s="102">
        <v>0.14852825317873272</v>
      </c>
      <c r="AS456" s="102">
        <v>0.13665871583008457</v>
      </c>
      <c r="AT456" s="102">
        <v>0.12478917848143549</v>
      </c>
      <c r="AU456" s="102">
        <v>0.11231026063329191</v>
      </c>
      <c r="AV456" s="102">
        <v>9.9831342785148408E-2</v>
      </c>
      <c r="AW456" s="102">
        <v>8.7352424937005055E-2</v>
      </c>
      <c r="AX456" s="102">
        <v>7.4873507088861452E-2</v>
      </c>
      <c r="AY456" s="26"/>
    </row>
    <row r="457" spans="1:51" ht="15.75" thickBot="1">
      <c r="A457" s="94"/>
      <c r="B457" s="22" t="s">
        <v>345</v>
      </c>
      <c r="C457" s="101">
        <v>4.3396212234391038E-2</v>
      </c>
      <c r="D457" s="101">
        <v>3.4716969787512875E-2</v>
      </c>
      <c r="E457" s="101">
        <v>3.4716969787512875E-2</v>
      </c>
      <c r="F457" s="101">
        <v>3.4716969787512875E-2</v>
      </c>
      <c r="G457" s="101">
        <v>3.0377348564073807E-2</v>
      </c>
      <c r="H457" s="101">
        <v>2.603772734063467E-2</v>
      </c>
      <c r="I457" s="101">
        <v>2.1698106117195519E-2</v>
      </c>
      <c r="J457" s="101">
        <v>1.7358484893756413E-2</v>
      </c>
      <c r="K457" s="101">
        <v>2.603772734063467E-2</v>
      </c>
      <c r="L457" s="101">
        <v>3.4716969787512875E-2</v>
      </c>
      <c r="M457" s="101">
        <v>4.3396212234391038E-2</v>
      </c>
      <c r="N457" s="101">
        <v>5.2075454681269319E-2</v>
      </c>
      <c r="O457" s="101">
        <v>6.0754697128147614E-2</v>
      </c>
      <c r="P457" s="101">
        <v>6.9433939575025708E-2</v>
      </c>
      <c r="Q457" s="101">
        <v>9.9811288139099202E-2</v>
      </c>
      <c r="R457" s="101">
        <v>0.13018863670317304</v>
      </c>
      <c r="S457" s="101">
        <v>0.19528295505476009</v>
      </c>
      <c r="T457" s="101">
        <v>0.26037727340634609</v>
      </c>
      <c r="U457" s="101">
        <v>0.30377348564073731</v>
      </c>
      <c r="V457" s="101">
        <v>0.3471696978751283</v>
      </c>
      <c r="W457" s="101">
        <v>0.36452818276888693</v>
      </c>
      <c r="X457" s="101">
        <v>0.38188666766264251</v>
      </c>
      <c r="Y457" s="101">
        <v>0.39924515255639703</v>
      </c>
      <c r="Z457" s="101">
        <v>0.41660363745015455</v>
      </c>
      <c r="AA457" s="101">
        <v>0.40792439500327504</v>
      </c>
      <c r="AB457" s="101">
        <v>0.3992451525563977</v>
      </c>
      <c r="AC457" s="101">
        <v>0.3992451525563977</v>
      </c>
      <c r="AD457" s="101">
        <v>0.3992451525563977</v>
      </c>
      <c r="AE457" s="101">
        <v>0.42528287989703217</v>
      </c>
      <c r="AF457" s="101">
        <v>0.45132060723766732</v>
      </c>
      <c r="AG457" s="101">
        <v>0.48603757702518091</v>
      </c>
      <c r="AH457" s="101">
        <v>0.52075454681269151</v>
      </c>
      <c r="AI457" s="101">
        <v>0.49471681947206042</v>
      </c>
      <c r="AJ457" s="101">
        <v>0.46867909213142256</v>
      </c>
      <c r="AK457" s="101">
        <v>0.44264136479078864</v>
      </c>
      <c r="AL457" s="101">
        <v>0.41660363745015455</v>
      </c>
      <c r="AM457" s="101">
        <v>0.3471696978751283</v>
      </c>
      <c r="AN457" s="101">
        <v>0.277735758300103</v>
      </c>
      <c r="AO457" s="101">
        <v>0.24301878851259034</v>
      </c>
      <c r="AP457" s="101">
        <v>0.20830181872507728</v>
      </c>
      <c r="AQ457" s="101">
        <v>0.17358484893756396</v>
      </c>
      <c r="AR457" s="101">
        <v>0.1388678791500515</v>
      </c>
      <c r="AS457" s="101">
        <v>0.11283015180941693</v>
      </c>
      <c r="AT457" s="101">
        <v>8.6792424468781978E-2</v>
      </c>
      <c r="AU457" s="101">
        <v>7.8113182021903871E-2</v>
      </c>
      <c r="AV457" s="101">
        <v>6.9433939575025708E-2</v>
      </c>
      <c r="AW457" s="101">
        <v>6.0754697128147614E-2</v>
      </c>
      <c r="AX457" s="101">
        <v>5.2075454681269319E-2</v>
      </c>
      <c r="AY457" s="26"/>
    </row>
    <row r="458" spans="1:51" ht="15.75" thickBot="1">
      <c r="A458" s="94"/>
      <c r="B458" s="22" t="s">
        <v>346</v>
      </c>
      <c r="C458" s="102">
        <v>4.1267059487538109E-2</v>
      </c>
      <c r="D458" s="102">
        <v>3.4716969787512875E-2</v>
      </c>
      <c r="E458" s="102">
        <v>3.4716969787512875E-2</v>
      </c>
      <c r="F458" s="102">
        <v>3.4716969787512875E-2</v>
      </c>
      <c r="G458" s="102">
        <v>3.0377348564073807E-2</v>
      </c>
      <c r="H458" s="102">
        <v>2.6037727340634646E-2</v>
      </c>
      <c r="I458" s="102">
        <v>2.1698106117195519E-2</v>
      </c>
      <c r="J458" s="102">
        <v>1.7358484893756413E-2</v>
      </c>
      <c r="K458" s="102">
        <v>2.603772734063467E-2</v>
      </c>
      <c r="L458" s="102">
        <v>3.4716969787512875E-2</v>
      </c>
      <c r="M458" s="102">
        <v>4.3396212234391038E-2</v>
      </c>
      <c r="N458" s="102">
        <v>5.2075454681269319E-2</v>
      </c>
      <c r="O458" s="102">
        <v>6.0754697128147614E-2</v>
      </c>
      <c r="P458" s="102">
        <v>6.9433939575025708E-2</v>
      </c>
      <c r="Q458" s="102">
        <v>9.9811288139099202E-2</v>
      </c>
      <c r="R458" s="102">
        <v>0.13018863670317304</v>
      </c>
      <c r="S458" s="102">
        <v>0.19528295505476009</v>
      </c>
      <c r="T458" s="102">
        <v>0.26037727340634609</v>
      </c>
      <c r="U458" s="102">
        <v>0.30377348564073731</v>
      </c>
      <c r="V458" s="102">
        <v>0.3471696978751283</v>
      </c>
      <c r="W458" s="102">
        <v>0.45542988510762933</v>
      </c>
      <c r="X458" s="102">
        <v>0.56369007234013113</v>
      </c>
      <c r="Y458" s="102">
        <v>0.66938196090390567</v>
      </c>
      <c r="Z458" s="102">
        <v>0.77507384946768154</v>
      </c>
      <c r="AA458" s="102">
        <v>0.82791979374956681</v>
      </c>
      <c r="AB458" s="102">
        <v>0.8807657380314553</v>
      </c>
      <c r="AC458" s="102">
        <v>0.82791979374956681</v>
      </c>
      <c r="AD458" s="102">
        <v>0.77507384946768154</v>
      </c>
      <c r="AE458" s="102">
        <v>0.66938196090390567</v>
      </c>
      <c r="AF458" s="102">
        <v>0.56369007234013113</v>
      </c>
      <c r="AG458" s="102">
        <v>0.38753692473384077</v>
      </c>
      <c r="AH458" s="102">
        <v>0.21138377712754983</v>
      </c>
      <c r="AI458" s="102">
        <v>0.13926667849753394</v>
      </c>
      <c r="AJ458" s="102">
        <v>6.7149579867518516E-2</v>
      </c>
      <c r="AK458" s="102">
        <v>6.7149579867518516E-2</v>
      </c>
      <c r="AL458" s="102">
        <v>6.7149579867518516E-2</v>
      </c>
      <c r="AM458" s="102">
        <v>6.7149579867518516E-2</v>
      </c>
      <c r="AN458" s="102">
        <v>6.7149579867518516E-2</v>
      </c>
      <c r="AO458" s="102">
        <v>6.7149579867518516E-2</v>
      </c>
      <c r="AP458" s="102">
        <v>6.7149579867518516E-2</v>
      </c>
      <c r="AQ458" s="102">
        <v>6.7149579867518516E-2</v>
      </c>
      <c r="AR458" s="102">
        <v>6.7149579867518516E-2</v>
      </c>
      <c r="AS458" s="102">
        <v>6.7149579867518516E-2</v>
      </c>
      <c r="AT458" s="102">
        <v>6.7149579867518516E-2</v>
      </c>
      <c r="AU458" s="102">
        <v>6.7149579867518516E-2</v>
      </c>
      <c r="AV458" s="102">
        <v>6.7149579867518516E-2</v>
      </c>
      <c r="AW458" s="102">
        <v>5.7483364527540826E-2</v>
      </c>
      <c r="AX458" s="102">
        <v>4.7817149187563371E-2</v>
      </c>
      <c r="AY458" s="26"/>
    </row>
    <row r="459" spans="1:51" ht="15.75" thickBot="1">
      <c r="A459" s="94"/>
      <c r="B459" s="22" t="s">
        <v>347</v>
      </c>
      <c r="C459" s="101">
        <v>4.5276549822654215E-2</v>
      </c>
      <c r="D459" s="101">
        <v>3.0184366548436186E-2</v>
      </c>
      <c r="E459" s="101">
        <v>3.0184366548436186E-2</v>
      </c>
      <c r="F459" s="101">
        <v>3.0184366548436186E-2</v>
      </c>
      <c r="G459" s="101">
        <v>1.6601401601639885E-2</v>
      </c>
      <c r="H459" s="101">
        <v>3.0184366548436153E-3</v>
      </c>
      <c r="I459" s="101">
        <v>3.0184366548436153E-3</v>
      </c>
      <c r="J459" s="101">
        <v>3.0184366548436153E-3</v>
      </c>
      <c r="K459" s="101">
        <v>3.0184366548436153E-3</v>
      </c>
      <c r="L459" s="101">
        <v>3.0184366548436153E-3</v>
      </c>
      <c r="M459" s="101">
        <v>3.0184366548436153E-3</v>
      </c>
      <c r="N459" s="101">
        <v>3.0184366548436153E-3</v>
      </c>
      <c r="O459" s="101">
        <v>3.1693584875858001E-2</v>
      </c>
      <c r="P459" s="101">
        <v>6.0368733096872587E-2</v>
      </c>
      <c r="Q459" s="101">
        <v>9.0553099645308679E-2</v>
      </c>
      <c r="R459" s="101">
        <v>0.12073746619374459</v>
      </c>
      <c r="S459" s="101">
        <v>0.18110619929061686</v>
      </c>
      <c r="T459" s="101">
        <v>0.24147493238749038</v>
      </c>
      <c r="U459" s="101">
        <v>0.3018436654843612</v>
      </c>
      <c r="V459" s="101">
        <v>0.36221239858123372</v>
      </c>
      <c r="W459" s="101">
        <v>0.42258113167810613</v>
      </c>
      <c r="X459" s="101">
        <v>0.48294986477498075</v>
      </c>
      <c r="Y459" s="101">
        <v>0.45276549822654305</v>
      </c>
      <c r="Z459" s="101">
        <v>0.42258113167810613</v>
      </c>
      <c r="AA459" s="101">
        <v>0.42258113167810613</v>
      </c>
      <c r="AB459" s="101">
        <v>0.42258113167810613</v>
      </c>
      <c r="AC459" s="101">
        <v>0.40748894840388977</v>
      </c>
      <c r="AD459" s="101">
        <v>0.39239676512967103</v>
      </c>
      <c r="AE459" s="101">
        <v>0.40748894840388977</v>
      </c>
      <c r="AF459" s="101">
        <v>0.42258113167810613</v>
      </c>
      <c r="AG459" s="101">
        <v>0.42258113167810613</v>
      </c>
      <c r="AH459" s="101">
        <v>0.42258113167810613</v>
      </c>
      <c r="AI459" s="101">
        <v>0.42258113167810613</v>
      </c>
      <c r="AJ459" s="101">
        <v>0.42258113167810613</v>
      </c>
      <c r="AK459" s="101">
        <v>0.40748894840388977</v>
      </c>
      <c r="AL459" s="101">
        <v>0.39239676512967103</v>
      </c>
      <c r="AM459" s="101">
        <v>0.31693584875858</v>
      </c>
      <c r="AN459" s="101">
        <v>0.24147493238749038</v>
      </c>
      <c r="AO459" s="101">
        <v>0.22638274911327153</v>
      </c>
      <c r="AP459" s="101">
        <v>0.21129056583905306</v>
      </c>
      <c r="AQ459" s="101">
        <v>0.21129056583905306</v>
      </c>
      <c r="AR459" s="101">
        <v>0.21129056583905306</v>
      </c>
      <c r="AS459" s="101">
        <v>0.19619838256483552</v>
      </c>
      <c r="AT459" s="101">
        <v>0.18110619929061686</v>
      </c>
      <c r="AU459" s="101">
        <v>0.16601401601639859</v>
      </c>
      <c r="AV459" s="101">
        <v>0.1509218327421806</v>
      </c>
      <c r="AW459" s="101">
        <v>0.10564528291952645</v>
      </c>
      <c r="AX459" s="101">
        <v>6.0368733096872587E-2</v>
      </c>
      <c r="AY459" s="26"/>
    </row>
    <row r="460" spans="1:51" ht="15.75" thickBot="1">
      <c r="A460" s="94"/>
      <c r="B460" s="22" t="s">
        <v>348</v>
      </c>
      <c r="C460" s="102">
        <v>0.16607487403312954</v>
      </c>
      <c r="D460" s="102">
        <v>0.28007429338498901</v>
      </c>
      <c r="E460" s="102">
        <v>0.28951164810108576</v>
      </c>
      <c r="F460" s="102">
        <v>0.29894900281718001</v>
      </c>
      <c r="G460" s="102">
        <v>0.29894900281718001</v>
      </c>
      <c r="H460" s="102">
        <v>0.29894900281718001</v>
      </c>
      <c r="I460" s="102">
        <v>0.29894900281718001</v>
      </c>
      <c r="J460" s="102">
        <v>0.29894900281718001</v>
      </c>
      <c r="K460" s="102">
        <v>0.29894900281718001</v>
      </c>
      <c r="L460" s="102">
        <v>0.29894900281718001</v>
      </c>
      <c r="M460" s="102">
        <v>0.29894900281718001</v>
      </c>
      <c r="N460" s="102">
        <v>0.29894900281718001</v>
      </c>
      <c r="O460" s="102">
        <v>0.25877943845326423</v>
      </c>
      <c r="P460" s="102">
        <v>0.21860987408934632</v>
      </c>
      <c r="Q460" s="102">
        <v>0.21860987408934632</v>
      </c>
      <c r="R460" s="102">
        <v>0.21860987408934632</v>
      </c>
      <c r="S460" s="102">
        <v>0.23949357374784547</v>
      </c>
      <c r="T460" s="102">
        <v>0.26037727340634609</v>
      </c>
      <c r="U460" s="102">
        <v>0.30377348564073731</v>
      </c>
      <c r="V460" s="102">
        <v>0.3471696978751283</v>
      </c>
      <c r="W460" s="102">
        <v>0.36452818276888693</v>
      </c>
      <c r="X460" s="102">
        <v>0.38188666766264251</v>
      </c>
      <c r="Y460" s="102">
        <v>0.39924515255639703</v>
      </c>
      <c r="Z460" s="102">
        <v>0.41660363745015455</v>
      </c>
      <c r="AA460" s="102">
        <v>0.40792439500327504</v>
      </c>
      <c r="AB460" s="102">
        <v>0.3992451525563977</v>
      </c>
      <c r="AC460" s="102">
        <v>0.33137347662181216</v>
      </c>
      <c r="AD460" s="102">
        <v>0.2635018006872229</v>
      </c>
      <c r="AE460" s="102">
        <v>0.21870649457039473</v>
      </c>
      <c r="AF460" s="102">
        <v>0.17391118845356696</v>
      </c>
      <c r="AG460" s="102">
        <v>0.1443462864164605</v>
      </c>
      <c r="AH460" s="102">
        <v>0.11478138437935434</v>
      </c>
      <c r="AI460" s="102">
        <v>0.10904231516038672</v>
      </c>
      <c r="AJ460" s="102">
        <v>0.10330324594141876</v>
      </c>
      <c r="AK460" s="102">
        <v>0.10330324594141876</v>
      </c>
      <c r="AL460" s="102">
        <v>0.10330324594141876</v>
      </c>
      <c r="AM460" s="102">
        <v>0.10330324594141876</v>
      </c>
      <c r="AN460" s="102">
        <v>0.10330324594141876</v>
      </c>
      <c r="AO460" s="102">
        <v>0.10330324594141876</v>
      </c>
      <c r="AP460" s="102">
        <v>0.10330324594141876</v>
      </c>
      <c r="AQ460" s="102">
        <v>0.10330324594141876</v>
      </c>
      <c r="AR460" s="102">
        <v>0.10330324594141876</v>
      </c>
      <c r="AS460" s="102">
        <v>9.5047835205100406E-2</v>
      </c>
      <c r="AT460" s="102">
        <v>8.6792424468781978E-2</v>
      </c>
      <c r="AU460" s="102">
        <v>7.8113182021903871E-2</v>
      </c>
      <c r="AV460" s="102">
        <v>6.9433939575025708E-2</v>
      </c>
      <c r="AW460" s="102">
        <v>6.0754697128147614E-2</v>
      </c>
      <c r="AX460" s="102">
        <v>5.2075454681269319E-2</v>
      </c>
      <c r="AY460" s="26"/>
    </row>
    <row r="461" spans="1:51" ht="15.75" thickBot="1">
      <c r="A461" s="94"/>
      <c r="B461" s="22" t="s">
        <v>349</v>
      </c>
      <c r="C461" s="101">
        <v>1.3980142827351489</v>
      </c>
      <c r="D461" s="101">
        <v>1.6776171392821799</v>
      </c>
      <c r="E461" s="101">
        <v>1.9572199958292027</v>
      </c>
      <c r="F461" s="101">
        <v>2.2368228523762395</v>
      </c>
      <c r="G461" s="101">
        <v>2.3766242806497444</v>
      </c>
      <c r="H461" s="101">
        <v>2.5164257089232578</v>
      </c>
      <c r="I461" s="101">
        <v>2.4884654232685648</v>
      </c>
      <c r="J461" s="101">
        <v>2.4605051376138682</v>
      </c>
      <c r="K461" s="101">
        <v>2.4493210233519815</v>
      </c>
      <c r="L461" s="101">
        <v>2.4381369090900962</v>
      </c>
      <c r="M461" s="101">
        <v>2.4269527948282175</v>
      </c>
      <c r="N461" s="101">
        <v>2.4157686805663365</v>
      </c>
      <c r="O461" s="101">
        <v>2.4045845663044587</v>
      </c>
      <c r="P461" s="101">
        <v>2.3934004520425742</v>
      </c>
      <c r="Q461" s="101">
        <v>2.3822163377806995</v>
      </c>
      <c r="R461" s="101">
        <v>2.3710322235188079</v>
      </c>
      <c r="S461" s="101">
        <v>2.3598481092569341</v>
      </c>
      <c r="T461" s="101">
        <v>2.3486639949950456</v>
      </c>
      <c r="U461" s="101">
        <v>2.2927434236856445</v>
      </c>
      <c r="V461" s="101">
        <v>2.2368228523762395</v>
      </c>
      <c r="W461" s="101">
        <v>2.0970214241027203</v>
      </c>
      <c r="X461" s="101">
        <v>1.9572199958292027</v>
      </c>
      <c r="Y461" s="101">
        <v>1.817418567555684</v>
      </c>
      <c r="Z461" s="101">
        <v>1.6776171392821799</v>
      </c>
      <c r="AA461" s="101">
        <v>1.6077164251454217</v>
      </c>
      <c r="AB461" s="101">
        <v>1.5378157110086619</v>
      </c>
      <c r="AC461" s="101">
        <v>1.5238355681813078</v>
      </c>
      <c r="AD461" s="101">
        <v>1.5098554253539596</v>
      </c>
      <c r="AE461" s="101">
        <v>1.6776171392821799</v>
      </c>
      <c r="AF461" s="101">
        <v>1.8453788532104045</v>
      </c>
      <c r="AG461" s="101">
        <v>1.8313987103830416</v>
      </c>
      <c r="AH461" s="101">
        <v>1.817418567555684</v>
      </c>
      <c r="AI461" s="101">
        <v>1.7894582819009881</v>
      </c>
      <c r="AJ461" s="101">
        <v>1.7614979962462876</v>
      </c>
      <c r="AK461" s="101">
        <v>1.7195575677642345</v>
      </c>
      <c r="AL461" s="101">
        <v>1.6776171392821799</v>
      </c>
      <c r="AM461" s="101">
        <v>1.6077164251454217</v>
      </c>
      <c r="AN461" s="101">
        <v>1.5378157110086619</v>
      </c>
      <c r="AO461" s="101">
        <v>1.4679149968719101</v>
      </c>
      <c r="AP461" s="101">
        <v>1.3980142827351489</v>
      </c>
      <c r="AQ461" s="101">
        <v>1.2582128544616267</v>
      </c>
      <c r="AR461" s="101">
        <v>1.1184114261881197</v>
      </c>
      <c r="AS461" s="101">
        <v>1.0345305692240065</v>
      </c>
      <c r="AT461" s="101">
        <v>0.95064971225990402</v>
      </c>
      <c r="AU461" s="101">
        <v>0.96462985508724819</v>
      </c>
      <c r="AV461" s="101">
        <v>0.97860999791460135</v>
      </c>
      <c r="AW461" s="101">
        <v>1.0485107120513601</v>
      </c>
      <c r="AX461" s="101">
        <v>1.1184114261881197</v>
      </c>
      <c r="AY461" s="26"/>
    </row>
    <row r="462" spans="1:51" ht="15.75" thickBot="1">
      <c r="A462" s="94"/>
      <c r="B462" s="22" t="s">
        <v>350</v>
      </c>
      <c r="C462" s="102">
        <v>0.41543482400294796</v>
      </c>
      <c r="D462" s="102">
        <v>0.41940428482054498</v>
      </c>
      <c r="E462" s="102">
        <v>0.48930499895730067</v>
      </c>
      <c r="F462" s="102">
        <v>0.55920571309405875</v>
      </c>
      <c r="G462" s="102">
        <v>0.59415607016243865</v>
      </c>
      <c r="H462" s="102">
        <v>0.62910642723081445</v>
      </c>
      <c r="I462" s="102">
        <v>0.6221163558171412</v>
      </c>
      <c r="J462" s="102">
        <v>0.61512628440346706</v>
      </c>
      <c r="K462" s="102">
        <v>0.61233025583799794</v>
      </c>
      <c r="L462" s="102">
        <v>0.60953422727252404</v>
      </c>
      <c r="M462" s="102">
        <v>0.60673819870705459</v>
      </c>
      <c r="N462" s="102">
        <v>0.60394217014158402</v>
      </c>
      <c r="O462" s="102">
        <v>0.60114614157611479</v>
      </c>
      <c r="P462" s="102">
        <v>0.59835011301064356</v>
      </c>
      <c r="Q462" s="102">
        <v>0.57333567586962098</v>
      </c>
      <c r="R462" s="102">
        <v>0.54832123872860394</v>
      </c>
      <c r="S462" s="102">
        <v>0.61686139356967817</v>
      </c>
      <c r="T462" s="102">
        <v>0.68540154841075762</v>
      </c>
      <c r="U462" s="102">
        <v>1.2521768105758126</v>
      </c>
      <c r="V462" s="102">
        <v>1.8189520727408663</v>
      </c>
      <c r="W462" s="102">
        <v>3.3347454666915946</v>
      </c>
      <c r="X462" s="102">
        <v>4.8505388606422928</v>
      </c>
      <c r="Y462" s="102">
        <v>5.7600148970127591</v>
      </c>
      <c r="Z462" s="102">
        <v>6.6694909333831891</v>
      </c>
      <c r="AA462" s="102">
        <v>7.1242289515684059</v>
      </c>
      <c r="AB462" s="102">
        <v>7.5789669697536004</v>
      </c>
      <c r="AC462" s="102">
        <v>7.1242289515684059</v>
      </c>
      <c r="AD462" s="102">
        <v>6.6694909333831891</v>
      </c>
      <c r="AE462" s="102">
        <v>5.7600148970127591</v>
      </c>
      <c r="AF462" s="102">
        <v>4.8505388606422928</v>
      </c>
      <c r="AG462" s="102">
        <v>3.3347454666915946</v>
      </c>
      <c r="AH462" s="102">
        <v>1.8189520727408663</v>
      </c>
      <c r="AI462" s="102">
        <v>1.1983862572574433</v>
      </c>
      <c r="AJ462" s="102">
        <v>0.57782044177401592</v>
      </c>
      <c r="AK462" s="102">
        <v>0.57782044177401592</v>
      </c>
      <c r="AL462" s="102">
        <v>0.57782044177401592</v>
      </c>
      <c r="AM462" s="102">
        <v>0.57782044177401592</v>
      </c>
      <c r="AN462" s="102">
        <v>0.57782044177401592</v>
      </c>
      <c r="AO462" s="102">
        <v>0.57782044177401592</v>
      </c>
      <c r="AP462" s="102">
        <v>0.57782044177401592</v>
      </c>
      <c r="AQ462" s="102">
        <v>0.57782044177401592</v>
      </c>
      <c r="AR462" s="102">
        <v>0.57782044177401592</v>
      </c>
      <c r="AS462" s="102">
        <v>0.57782044177401592</v>
      </c>
      <c r="AT462" s="102">
        <v>0.57782044177401592</v>
      </c>
      <c r="AU462" s="102">
        <v>0.57782044177401592</v>
      </c>
      <c r="AV462" s="102">
        <v>0.57782044177401592</v>
      </c>
      <c r="AW462" s="102">
        <v>0.49464290247968262</v>
      </c>
      <c r="AX462" s="102">
        <v>0.41146536318534777</v>
      </c>
      <c r="AY462" s="26"/>
    </row>
    <row r="463" spans="1:51" ht="15.75" thickBot="1">
      <c r="A463" s="94"/>
      <c r="B463" s="22" t="s">
        <v>351</v>
      </c>
      <c r="C463" s="101">
        <v>0.37612482327406976</v>
      </c>
      <c r="D463" s="101">
        <v>0.25074988218271255</v>
      </c>
      <c r="E463" s="101">
        <v>0.25074988218271255</v>
      </c>
      <c r="F463" s="101">
        <v>0.25074988218271255</v>
      </c>
      <c r="G463" s="101">
        <v>0.13791243520049157</v>
      </c>
      <c r="H463" s="101">
        <v>2.5074988218271289E-2</v>
      </c>
      <c r="I463" s="101">
        <v>2.5074988218271289E-2</v>
      </c>
      <c r="J463" s="101">
        <v>2.5074988218271289E-2</v>
      </c>
      <c r="K463" s="101">
        <v>2.5074988218271289E-2</v>
      </c>
      <c r="L463" s="101">
        <v>2.5074988218271289E-2</v>
      </c>
      <c r="M463" s="101">
        <v>2.5074988218271289E-2</v>
      </c>
      <c r="N463" s="101">
        <v>2.5074988218271289E-2</v>
      </c>
      <c r="O463" s="101">
        <v>0.26328737629184851</v>
      </c>
      <c r="P463" s="101">
        <v>0.50149976436542454</v>
      </c>
      <c r="Q463" s="101">
        <v>0.75224964654813953</v>
      </c>
      <c r="R463" s="101">
        <v>1.0029995287308473</v>
      </c>
      <c r="S463" s="101">
        <v>1.5044992930962773</v>
      </c>
      <c r="T463" s="101">
        <v>2.0059990574616946</v>
      </c>
      <c r="U463" s="101">
        <v>2.5074988218271348</v>
      </c>
      <c r="V463" s="101">
        <v>3.0089985861925599</v>
      </c>
      <c r="W463" s="101">
        <v>3.5104983505579757</v>
      </c>
      <c r="X463" s="101">
        <v>4.0119981149233963</v>
      </c>
      <c r="Y463" s="101">
        <v>3.7612482327406909</v>
      </c>
      <c r="Z463" s="101">
        <v>3.5104983505579757</v>
      </c>
      <c r="AA463" s="101">
        <v>3.5104983505579757</v>
      </c>
      <c r="AB463" s="101">
        <v>3.5104983505579757</v>
      </c>
      <c r="AC463" s="101">
        <v>3.3851234094666331</v>
      </c>
      <c r="AD463" s="101">
        <v>3.2597484683752622</v>
      </c>
      <c r="AE463" s="101">
        <v>3.3851234094666331</v>
      </c>
      <c r="AF463" s="101">
        <v>3.5104983505579757</v>
      </c>
      <c r="AG463" s="101">
        <v>3.5104983505579757</v>
      </c>
      <c r="AH463" s="101">
        <v>3.5104983505579757</v>
      </c>
      <c r="AI463" s="101">
        <v>3.5104983505579757</v>
      </c>
      <c r="AJ463" s="101">
        <v>3.5104983505579757</v>
      </c>
      <c r="AK463" s="101">
        <v>3.3851234094666331</v>
      </c>
      <c r="AL463" s="101">
        <v>3.2597484683752622</v>
      </c>
      <c r="AM463" s="101">
        <v>2.6328737629184817</v>
      </c>
      <c r="AN463" s="101">
        <v>2.0059990574616946</v>
      </c>
      <c r="AO463" s="101">
        <v>1.8806241163703454</v>
      </c>
      <c r="AP463" s="101">
        <v>1.7552491752789863</v>
      </c>
      <c r="AQ463" s="101">
        <v>1.7552491752789863</v>
      </c>
      <c r="AR463" s="101">
        <v>1.7552491752789863</v>
      </c>
      <c r="AS463" s="101">
        <v>1.6298742341876311</v>
      </c>
      <c r="AT463" s="101">
        <v>1.5044992930962773</v>
      </c>
      <c r="AU463" s="101">
        <v>1.3791243520049183</v>
      </c>
      <c r="AV463" s="101">
        <v>1.2537494109135616</v>
      </c>
      <c r="AW463" s="101">
        <v>0.87762458763949525</v>
      </c>
      <c r="AX463" s="101">
        <v>0.50149976436542454</v>
      </c>
      <c r="AY463" s="26"/>
    </row>
    <row r="464" spans="1:51" ht="15.75" thickBot="1">
      <c r="A464" s="94"/>
      <c r="B464" s="22" t="s">
        <v>352</v>
      </c>
      <c r="C464" s="102">
        <v>1.0942225242007915</v>
      </c>
      <c r="D464" s="102">
        <v>1.5173981926887055</v>
      </c>
      <c r="E464" s="102">
        <v>2.8451216112913227</v>
      </c>
      <c r="F464" s="102">
        <v>4.1728450298939448</v>
      </c>
      <c r="G464" s="102">
        <v>4.1728450298939448</v>
      </c>
      <c r="H464" s="102">
        <v>4.1728450298939448</v>
      </c>
      <c r="I464" s="102">
        <v>4.1728450298939448</v>
      </c>
      <c r="J464" s="102">
        <v>4.1728450298939448</v>
      </c>
      <c r="K464" s="102">
        <v>4.1728450298939448</v>
      </c>
      <c r="L464" s="102">
        <v>4.1728450298939448</v>
      </c>
      <c r="M464" s="102">
        <v>4.1728450298939448</v>
      </c>
      <c r="N464" s="102">
        <v>4.1728450298939448</v>
      </c>
      <c r="O464" s="102">
        <v>3.2244711594635018</v>
      </c>
      <c r="P464" s="102">
        <v>2.2760972890330673</v>
      </c>
      <c r="Q464" s="102">
        <v>2.2760972890330673</v>
      </c>
      <c r="R464" s="102">
        <v>2.2760972890330673</v>
      </c>
      <c r="S464" s="102">
        <v>2.2760972890330673</v>
      </c>
      <c r="T464" s="102">
        <v>2.2760972890330673</v>
      </c>
      <c r="U464" s="102">
        <v>2.0864225149469724</v>
      </c>
      <c r="V464" s="102">
        <v>1.8967477408608844</v>
      </c>
      <c r="W464" s="102">
        <v>1.7070729667747937</v>
      </c>
      <c r="X464" s="102">
        <v>1.5173981926887055</v>
      </c>
      <c r="Y464" s="102">
        <v>1.2619842381290149</v>
      </c>
      <c r="Z464" s="102">
        <v>1.0065702835693031</v>
      </c>
      <c r="AA464" s="102">
        <v>0.96462985508724819</v>
      </c>
      <c r="AB464" s="102">
        <v>0.92268942660520226</v>
      </c>
      <c r="AC464" s="102">
        <v>0.91430134090878501</v>
      </c>
      <c r="AD464" s="102">
        <v>0.90591325521237631</v>
      </c>
      <c r="AE464" s="102">
        <v>1.0065702835693031</v>
      </c>
      <c r="AF464" s="102">
        <v>1.1072273119262308</v>
      </c>
      <c r="AG464" s="102">
        <v>1.098839226229825</v>
      </c>
      <c r="AH464" s="102">
        <v>1.0904511405334183</v>
      </c>
      <c r="AI464" s="102">
        <v>1.0736749691406002</v>
      </c>
      <c r="AJ464" s="102">
        <v>1.0568987977477726</v>
      </c>
      <c r="AK464" s="102">
        <v>1.0317345406585381</v>
      </c>
      <c r="AL464" s="102">
        <v>1.0065702835693031</v>
      </c>
      <c r="AM464" s="102">
        <v>0.96462985508724819</v>
      </c>
      <c r="AN464" s="102">
        <v>0.92268942660520226</v>
      </c>
      <c r="AO464" s="102">
        <v>0.88074899812314378</v>
      </c>
      <c r="AP464" s="102">
        <v>0.8388085696410813</v>
      </c>
      <c r="AQ464" s="102">
        <v>0.75492771267697945</v>
      </c>
      <c r="AR464" s="102">
        <v>0.67104685571287259</v>
      </c>
      <c r="AS464" s="102">
        <v>0.62071834153440641</v>
      </c>
      <c r="AT464" s="102">
        <v>0.57038982735593724</v>
      </c>
      <c r="AU464" s="102">
        <v>0.5787779130523516</v>
      </c>
      <c r="AV464" s="102">
        <v>0.58716599874876141</v>
      </c>
      <c r="AW464" s="102">
        <v>0.62910642723081422</v>
      </c>
      <c r="AX464" s="102">
        <v>0.67104685571287259</v>
      </c>
      <c r="AY464" s="26"/>
    </row>
    <row r="465" spans="1:51" ht="15.75" thickBot="1">
      <c r="A465" s="94"/>
      <c r="B465" s="22" t="s">
        <v>353</v>
      </c>
      <c r="C465" s="101">
        <v>0.10444257824822847</v>
      </c>
      <c r="D465" s="101">
        <v>0.10107346282086607</v>
      </c>
      <c r="E465" s="101">
        <v>9.0966116538779548E-2</v>
      </c>
      <c r="F465" s="101">
        <v>8.0858770256692816E-2</v>
      </c>
      <c r="G465" s="101">
        <v>7.075142397460632E-2</v>
      </c>
      <c r="H465" s="101">
        <v>6.0644077692519685E-2</v>
      </c>
      <c r="I465" s="101">
        <v>5.3905846837795458E-2</v>
      </c>
      <c r="J465" s="101">
        <v>4.716761598307085E-2</v>
      </c>
      <c r="K465" s="101">
        <v>4.0429385128346249E-2</v>
      </c>
      <c r="L465" s="101">
        <v>3.3691154273621966E-2</v>
      </c>
      <c r="M465" s="101">
        <v>3.032203884625979E-2</v>
      </c>
      <c r="N465" s="101">
        <v>2.6952923418897729E-2</v>
      </c>
      <c r="O465" s="101">
        <v>2.4257631077007874E-2</v>
      </c>
      <c r="P465" s="101">
        <v>2.1562338735118078E-2</v>
      </c>
      <c r="Q465" s="101">
        <v>8.2616427830128458E-2</v>
      </c>
      <c r="R465" s="101">
        <v>0.14367051692513838</v>
      </c>
      <c r="S465" s="101">
        <v>0.16162933154078166</v>
      </c>
      <c r="T465" s="101">
        <v>0.17958814615642238</v>
      </c>
      <c r="U465" s="101">
        <v>0.2514234046189926</v>
      </c>
      <c r="V465" s="101">
        <v>0.32325866308156331</v>
      </c>
      <c r="W465" s="101">
        <v>0.35558452938971857</v>
      </c>
      <c r="X465" s="101">
        <v>0.38791039569787383</v>
      </c>
      <c r="Y465" s="101">
        <v>0.39509392154413037</v>
      </c>
      <c r="Z465" s="101">
        <v>0.40227744739038712</v>
      </c>
      <c r="AA465" s="101">
        <v>0.39509392154413037</v>
      </c>
      <c r="AB465" s="101">
        <v>0.38791039569787383</v>
      </c>
      <c r="AC465" s="101">
        <v>0.3735433440053601</v>
      </c>
      <c r="AD465" s="101">
        <v>0.3591762923128457</v>
      </c>
      <c r="AE465" s="101">
        <v>0.39509392154413037</v>
      </c>
      <c r="AF465" s="101">
        <v>0.43101155077541531</v>
      </c>
      <c r="AG465" s="101">
        <v>0.40946097323664304</v>
      </c>
      <c r="AH465" s="101">
        <v>0.38791039569787383</v>
      </c>
      <c r="AI465" s="101">
        <v>0.40946097323664304</v>
      </c>
      <c r="AJ465" s="101">
        <v>0.43101155077541531</v>
      </c>
      <c r="AK465" s="101">
        <v>0.46692918000670103</v>
      </c>
      <c r="AL465" s="101">
        <v>0.50284680923798319</v>
      </c>
      <c r="AM465" s="101">
        <v>0.55672325308491122</v>
      </c>
      <c r="AN465" s="101">
        <v>0.61059969693183913</v>
      </c>
      <c r="AO465" s="101">
        <v>1.0835655121865926</v>
      </c>
      <c r="AP465" s="101">
        <v>1.5565313274413335</v>
      </c>
      <c r="AQ465" s="101">
        <v>1.6871781996302755</v>
      </c>
      <c r="AR465" s="101">
        <v>1.8178250718192071</v>
      </c>
      <c r="AS465" s="101">
        <v>1.7612987390322359</v>
      </c>
      <c r="AT465" s="101">
        <v>1.7047724062452709</v>
      </c>
      <c r="AU465" s="101">
        <v>1.218746021281742</v>
      </c>
      <c r="AV465" s="101">
        <v>0.73271963631820614</v>
      </c>
      <c r="AW465" s="101">
        <v>0.42026566499689616</v>
      </c>
      <c r="AX465" s="101">
        <v>0.10781169367559092</v>
      </c>
      <c r="AY465" s="26"/>
    </row>
    <row r="466" spans="1:51" ht="15.75" thickBot="1">
      <c r="A466" s="94"/>
      <c r="B466" s="22" t="s">
        <v>354</v>
      </c>
      <c r="C466" s="102">
        <v>0.10444257824822847</v>
      </c>
      <c r="D466" s="102">
        <v>0.10107346282086607</v>
      </c>
      <c r="E466" s="102">
        <v>9.0966116538779548E-2</v>
      </c>
      <c r="F466" s="102">
        <v>8.0858770256692497E-2</v>
      </c>
      <c r="G466" s="102">
        <v>7.075142397460632E-2</v>
      </c>
      <c r="H466" s="102">
        <v>6.0644077692519685E-2</v>
      </c>
      <c r="I466" s="102">
        <v>5.3905846837795458E-2</v>
      </c>
      <c r="J466" s="102">
        <v>4.716761598307085E-2</v>
      </c>
      <c r="K466" s="102">
        <v>4.0429385128346249E-2</v>
      </c>
      <c r="L466" s="102">
        <v>3.3691154273621966E-2</v>
      </c>
      <c r="M466" s="102">
        <v>3.032203884625979E-2</v>
      </c>
      <c r="N466" s="102">
        <v>2.6952923418897729E-2</v>
      </c>
      <c r="O466" s="102">
        <v>2.4257631077007874E-2</v>
      </c>
      <c r="P466" s="102">
        <v>2.1562338735118078E-2</v>
      </c>
      <c r="Q466" s="102">
        <v>8.261642783012843E-2</v>
      </c>
      <c r="R466" s="102">
        <v>0.14367051692513838</v>
      </c>
      <c r="S466" s="102">
        <v>0.16162933154078166</v>
      </c>
      <c r="T466" s="102">
        <v>0.17958814615642238</v>
      </c>
      <c r="U466" s="102">
        <v>0.3280939656363398</v>
      </c>
      <c r="V466" s="102">
        <v>0.47659978511625611</v>
      </c>
      <c r="W466" s="102">
        <v>0.87376627271313501</v>
      </c>
      <c r="X466" s="102">
        <v>1.2709327603100102</v>
      </c>
      <c r="Y466" s="102">
        <v>1.5092326528681448</v>
      </c>
      <c r="Z466" s="102">
        <v>1.74753254542627</v>
      </c>
      <c r="AA466" s="102">
        <v>1.8666824917053313</v>
      </c>
      <c r="AB466" s="102">
        <v>1.9858324379843995</v>
      </c>
      <c r="AC466" s="102">
        <v>1.8666824917053313</v>
      </c>
      <c r="AD466" s="102">
        <v>1.74753254542627</v>
      </c>
      <c r="AE466" s="102">
        <v>1.5092326528681448</v>
      </c>
      <c r="AF466" s="102">
        <v>1.2709327603100102</v>
      </c>
      <c r="AG466" s="102">
        <v>0.87376627271313501</v>
      </c>
      <c r="AH466" s="102">
        <v>0.47659978511625611</v>
      </c>
      <c r="AI466" s="102">
        <v>0.31399982509409397</v>
      </c>
      <c r="AJ466" s="102">
        <v>0.15139986507193109</v>
      </c>
      <c r="AK466" s="102">
        <v>0.15139986507193109</v>
      </c>
      <c r="AL466" s="102">
        <v>0.15139986507193109</v>
      </c>
      <c r="AM466" s="102">
        <v>0.15139986507193109</v>
      </c>
      <c r="AN466" s="102">
        <v>0.15139986507193109</v>
      </c>
      <c r="AO466" s="102">
        <v>0.15139986507193109</v>
      </c>
      <c r="AP466" s="102">
        <v>0.15139986507193109</v>
      </c>
      <c r="AQ466" s="102">
        <v>0.15139986507193109</v>
      </c>
      <c r="AR466" s="102">
        <v>0.15139986507193109</v>
      </c>
      <c r="AS466" s="102">
        <v>0.15139986507193109</v>
      </c>
      <c r="AT466" s="102">
        <v>0.15139986507193109</v>
      </c>
      <c r="AU466" s="102">
        <v>0.15139986507193109</v>
      </c>
      <c r="AV466" s="102">
        <v>0.15139986507193109</v>
      </c>
      <c r="AW466" s="102">
        <v>0.1296057793737613</v>
      </c>
      <c r="AX466" s="102">
        <v>0.10781169367559092</v>
      </c>
      <c r="AY466" s="26"/>
    </row>
    <row r="467" spans="1:51" ht="15.75" thickBot="1">
      <c r="A467" s="94"/>
      <c r="B467" s="22" t="s">
        <v>355</v>
      </c>
      <c r="C467" s="101">
        <v>9.2691978255889526E-2</v>
      </c>
      <c r="D467" s="101">
        <v>6.1794652170593246E-2</v>
      </c>
      <c r="E467" s="101">
        <v>6.1794652170593246E-2</v>
      </c>
      <c r="F467" s="101">
        <v>6.1794652170593246E-2</v>
      </c>
      <c r="G467" s="101">
        <v>3.3987058693826171E-2</v>
      </c>
      <c r="H467" s="101">
        <v>6.1794652170592875E-3</v>
      </c>
      <c r="I467" s="101">
        <v>6.1794652170592875E-3</v>
      </c>
      <c r="J467" s="101">
        <v>6.1794652170592875E-3</v>
      </c>
      <c r="K467" s="101">
        <v>6.1794652170592875E-3</v>
      </c>
      <c r="L467" s="101">
        <v>6.1794652170592875E-3</v>
      </c>
      <c r="M467" s="101">
        <v>6.1794652170592875E-3</v>
      </c>
      <c r="N467" s="101">
        <v>6.1794652170592875E-3</v>
      </c>
      <c r="O467" s="101">
        <v>6.4884384779122756E-2</v>
      </c>
      <c r="P467" s="101">
        <v>0.12358930434118653</v>
      </c>
      <c r="Q467" s="101">
        <v>0.18538395651177864</v>
      </c>
      <c r="R467" s="101">
        <v>0.24717860868237307</v>
      </c>
      <c r="S467" s="101">
        <v>0.37076791302355727</v>
      </c>
      <c r="T467" s="101">
        <v>0.49435721736474592</v>
      </c>
      <c r="U467" s="101">
        <v>0.61794652170592979</v>
      </c>
      <c r="V467" s="101">
        <v>0.74153582604711621</v>
      </c>
      <c r="W467" s="101">
        <v>0.86512513038830108</v>
      </c>
      <c r="X467" s="101">
        <v>0.98871443472949183</v>
      </c>
      <c r="Y467" s="101">
        <v>0.92691978255889496</v>
      </c>
      <c r="Z467" s="101">
        <v>0.86512513038830108</v>
      </c>
      <c r="AA467" s="101">
        <v>0.86512513038830108</v>
      </c>
      <c r="AB467" s="101">
        <v>0.86512513038830108</v>
      </c>
      <c r="AC467" s="101">
        <v>0.83422780430300625</v>
      </c>
      <c r="AD467" s="101">
        <v>0.80333047821770842</v>
      </c>
      <c r="AE467" s="101">
        <v>0.83422780430300625</v>
      </c>
      <c r="AF467" s="101">
        <v>0.86512513038830108</v>
      </c>
      <c r="AG467" s="101">
        <v>0.86512513038830108</v>
      </c>
      <c r="AH467" s="101">
        <v>0.86512513038830108</v>
      </c>
      <c r="AI467" s="101">
        <v>0.86512513038830108</v>
      </c>
      <c r="AJ467" s="101">
        <v>0.86512513038830108</v>
      </c>
      <c r="AK467" s="101">
        <v>0.83422780430300625</v>
      </c>
      <c r="AL467" s="101">
        <v>0.80333047821770842</v>
      </c>
      <c r="AM467" s="101">
        <v>0.64884384779122661</v>
      </c>
      <c r="AN467" s="101">
        <v>0.49435721736474592</v>
      </c>
      <c r="AO467" s="101">
        <v>0.46345989127944748</v>
      </c>
      <c r="AP467" s="101">
        <v>0.43256256519415082</v>
      </c>
      <c r="AQ467" s="101">
        <v>0.43256256519415082</v>
      </c>
      <c r="AR467" s="101">
        <v>0.43256256519415082</v>
      </c>
      <c r="AS467" s="101">
        <v>0.40166523910885427</v>
      </c>
      <c r="AT467" s="101">
        <v>0.37076791302355727</v>
      </c>
      <c r="AU467" s="101">
        <v>0.33987058693826144</v>
      </c>
      <c r="AV467" s="101">
        <v>0.30897326085296489</v>
      </c>
      <c r="AW467" s="101">
        <v>0.21628128259707491</v>
      </c>
      <c r="AX467" s="101">
        <v>0.12358930434118653</v>
      </c>
      <c r="AY467" s="26"/>
    </row>
    <row r="468" spans="1:51" ht="15.75" thickBot="1">
      <c r="A468" s="94"/>
      <c r="B468" s="22" t="s">
        <v>356</v>
      </c>
      <c r="C468" s="102">
        <v>0.570777207715782</v>
      </c>
      <c r="D468" s="102">
        <v>0.81539601102254367</v>
      </c>
      <c r="E468" s="102">
        <v>0.86228128165633766</v>
      </c>
      <c r="F468" s="102">
        <v>0.90916655229013799</v>
      </c>
      <c r="G468" s="102">
        <v>0.90916655229013799</v>
      </c>
      <c r="H468" s="102">
        <v>0.90916655229013799</v>
      </c>
      <c r="I468" s="102">
        <v>0.90916655229013799</v>
      </c>
      <c r="J468" s="102">
        <v>0.90916655229013799</v>
      </c>
      <c r="K468" s="102">
        <v>0.90916655229013799</v>
      </c>
      <c r="L468" s="102">
        <v>0.90916655229013799</v>
      </c>
      <c r="M468" s="102">
        <v>0.90916655229013799</v>
      </c>
      <c r="N468" s="102">
        <v>0.90916655229013799</v>
      </c>
      <c r="O468" s="102">
        <v>0.86228128165633766</v>
      </c>
      <c r="P468" s="102">
        <v>0.81539601102254367</v>
      </c>
      <c r="Q468" s="102">
        <v>0.65231680881803367</v>
      </c>
      <c r="R468" s="102">
        <v>0.48923760661352672</v>
      </c>
      <c r="S468" s="102">
        <v>0.46477572628285013</v>
      </c>
      <c r="T468" s="102">
        <v>0.4403138459521731</v>
      </c>
      <c r="U468" s="102">
        <v>0.38178625451686682</v>
      </c>
      <c r="V468" s="102">
        <v>0.32325866308156331</v>
      </c>
      <c r="W468" s="102">
        <v>0.35558452938971857</v>
      </c>
      <c r="X468" s="102">
        <v>0.38791039569787383</v>
      </c>
      <c r="Y468" s="102">
        <v>0.39509392154413037</v>
      </c>
      <c r="Z468" s="102">
        <v>0.40227744739038712</v>
      </c>
      <c r="AA468" s="102">
        <v>0.39509392154413037</v>
      </c>
      <c r="AB468" s="102">
        <v>0.38791039569787383</v>
      </c>
      <c r="AC468" s="102">
        <v>0.3735433440053601</v>
      </c>
      <c r="AD468" s="102">
        <v>0.3591762923128457</v>
      </c>
      <c r="AE468" s="102">
        <v>0.39509392154413037</v>
      </c>
      <c r="AF468" s="102">
        <v>0.43101155077541531</v>
      </c>
      <c r="AG468" s="102">
        <v>0.40946097323664304</v>
      </c>
      <c r="AH468" s="102">
        <v>0.38791039569787383</v>
      </c>
      <c r="AI468" s="102">
        <v>0.26965513038490158</v>
      </c>
      <c r="AJ468" s="102">
        <v>0.15139986507193109</v>
      </c>
      <c r="AK468" s="102">
        <v>0.11646973308709221</v>
      </c>
      <c r="AL468" s="102">
        <v>8.1539601102254333E-2</v>
      </c>
      <c r="AM468" s="102">
        <v>8.1539601102254333E-2</v>
      </c>
      <c r="AN468" s="102">
        <v>8.1539601102254333E-2</v>
      </c>
      <c r="AO468" s="102">
        <v>8.1539601102254333E-2</v>
      </c>
      <c r="AP468" s="102">
        <v>8.1539601102254333E-2</v>
      </c>
      <c r="AQ468" s="102">
        <v>8.1539601102254333E-2</v>
      </c>
      <c r="AR468" s="102">
        <v>8.1539601102254333E-2</v>
      </c>
      <c r="AS468" s="102">
        <v>8.1539601102254333E-2</v>
      </c>
      <c r="AT468" s="102">
        <v>8.1539601102254333E-2</v>
      </c>
      <c r="AU468" s="102">
        <v>0.12230940165338187</v>
      </c>
      <c r="AV468" s="102">
        <v>0.16307920220450889</v>
      </c>
      <c r="AW468" s="102">
        <v>0.24461880330676375</v>
      </c>
      <c r="AX468" s="102">
        <v>0.32615840440901683</v>
      </c>
      <c r="AY468" s="26"/>
    </row>
    <row r="469" spans="1:51" ht="15.75" thickBot="1">
      <c r="A469" s="94"/>
      <c r="B469" s="22" t="s">
        <v>357</v>
      </c>
      <c r="C469" s="101">
        <v>7.1338739592078565E-2</v>
      </c>
      <c r="D469" s="101">
        <v>6.9037489927818246E-2</v>
      </c>
      <c r="E469" s="101">
        <v>6.2133740935036215E-2</v>
      </c>
      <c r="F469" s="101">
        <v>5.5229991942254732E-2</v>
      </c>
      <c r="G469" s="101">
        <v>4.8326242949472624E-2</v>
      </c>
      <c r="H469" s="101">
        <v>4.1422493956690815E-2</v>
      </c>
      <c r="I469" s="101">
        <v>3.6819994628169643E-2</v>
      </c>
      <c r="J469" s="101">
        <v>3.2217495299648513E-2</v>
      </c>
      <c r="K469" s="101">
        <v>2.7614995971127366E-2</v>
      </c>
      <c r="L469" s="101">
        <v>2.3012496642605969E-2</v>
      </c>
      <c r="M469" s="101">
        <v>2.0711246978345407E-2</v>
      </c>
      <c r="N469" s="101">
        <v>1.8409997314084822E-2</v>
      </c>
      <c r="O469" s="101">
        <v>1.6568997582676298E-2</v>
      </c>
      <c r="P469" s="101">
        <v>1.4727997851267804E-2</v>
      </c>
      <c r="Q469" s="101">
        <v>5.6430547099226437E-2</v>
      </c>
      <c r="R469" s="101">
        <v>9.8133096347184354E-2</v>
      </c>
      <c r="S469" s="101">
        <v>0.11039973339058264</v>
      </c>
      <c r="T469" s="101">
        <v>0.12266637043398038</v>
      </c>
      <c r="U469" s="101">
        <v>0.17173291860757342</v>
      </c>
      <c r="V469" s="101">
        <v>0.22079946678116527</v>
      </c>
      <c r="W469" s="101">
        <v>0.24287941345928218</v>
      </c>
      <c r="X469" s="101">
        <v>0.26495936013739863</v>
      </c>
      <c r="Y469" s="101">
        <v>0.26986601495475671</v>
      </c>
      <c r="Z469" s="101">
        <v>0.27477266977211745</v>
      </c>
      <c r="AA469" s="101">
        <v>0.26986601495475671</v>
      </c>
      <c r="AB469" s="101">
        <v>0.26495936013739863</v>
      </c>
      <c r="AC469" s="101">
        <v>0.25514605050268069</v>
      </c>
      <c r="AD469" s="101">
        <v>0.24533274086796075</v>
      </c>
      <c r="AE469" s="101">
        <v>0.26986601495475671</v>
      </c>
      <c r="AF469" s="101">
        <v>0.29439928904155377</v>
      </c>
      <c r="AG469" s="101">
        <v>0.27967932458947675</v>
      </c>
      <c r="AH469" s="101">
        <v>0.26495936013739863</v>
      </c>
      <c r="AI469" s="101">
        <v>0.27967932458947675</v>
      </c>
      <c r="AJ469" s="101">
        <v>0.29439928904155377</v>
      </c>
      <c r="AK469" s="101">
        <v>0.31893256312835022</v>
      </c>
      <c r="AL469" s="101">
        <v>0.34346583721514684</v>
      </c>
      <c r="AM469" s="101">
        <v>0.38026574834533927</v>
      </c>
      <c r="AN469" s="101">
        <v>0.41706565947553487</v>
      </c>
      <c r="AO469" s="101">
        <v>0.74012150218196782</v>
      </c>
      <c r="AP469" s="101">
        <v>1.0631773448883954</v>
      </c>
      <c r="AQ469" s="101">
        <v>1.1524147359019978</v>
      </c>
      <c r="AR469" s="101">
        <v>1.2416521269156042</v>
      </c>
      <c r="AS469" s="101">
        <v>1.2030422285157349</v>
      </c>
      <c r="AT469" s="101">
        <v>1.164432330115865</v>
      </c>
      <c r="AU469" s="101">
        <v>0.832455560743255</v>
      </c>
      <c r="AV469" s="101">
        <v>0.50047879137064033</v>
      </c>
      <c r="AW469" s="101">
        <v>0.28705939031348965</v>
      </c>
      <c r="AX469" s="101">
        <v>7.3639989256339286E-2</v>
      </c>
      <c r="AY469" s="26"/>
    </row>
    <row r="470" spans="1:51" ht="15.75" thickBot="1">
      <c r="A470" s="94"/>
      <c r="B470" s="22" t="s">
        <v>358</v>
      </c>
      <c r="C470" s="102">
        <v>7.1338739592078565E-2</v>
      </c>
      <c r="D470" s="102">
        <v>6.9037489927818246E-2</v>
      </c>
      <c r="E470" s="102">
        <v>6.2133740935036215E-2</v>
      </c>
      <c r="F470" s="102">
        <v>5.5229991942254732E-2</v>
      </c>
      <c r="G470" s="102">
        <v>4.8326242949472624E-2</v>
      </c>
      <c r="H470" s="102">
        <v>4.1422493956690815E-2</v>
      </c>
      <c r="I470" s="102">
        <v>3.6819994628169643E-2</v>
      </c>
      <c r="J470" s="102">
        <v>3.2217495299648513E-2</v>
      </c>
      <c r="K470" s="102">
        <v>2.7614995971127366E-2</v>
      </c>
      <c r="L470" s="102">
        <v>2.3012496642605969E-2</v>
      </c>
      <c r="M470" s="102">
        <v>2.0711246978345407E-2</v>
      </c>
      <c r="N470" s="102">
        <v>1.8409997314084822E-2</v>
      </c>
      <c r="O470" s="102">
        <v>1.6568997582676298E-2</v>
      </c>
      <c r="P470" s="102">
        <v>1.4727997851267804E-2</v>
      </c>
      <c r="Q470" s="102">
        <v>5.6430547099226437E-2</v>
      </c>
      <c r="R470" s="102">
        <v>9.8133096347184354E-2</v>
      </c>
      <c r="S470" s="102">
        <v>0.11039973339058264</v>
      </c>
      <c r="T470" s="102">
        <v>0.12266637043398038</v>
      </c>
      <c r="U470" s="102">
        <v>0.22410218484490846</v>
      </c>
      <c r="V470" s="102">
        <v>0.32553799925583576</v>
      </c>
      <c r="W470" s="102">
        <v>0.59681966530236408</v>
      </c>
      <c r="X470" s="102">
        <v>0.86810133134889444</v>
      </c>
      <c r="Y470" s="102">
        <v>1.0308703309768115</v>
      </c>
      <c r="Z470" s="102">
        <v>1.1936393306047282</v>
      </c>
      <c r="AA470" s="102">
        <v>1.2750238304186876</v>
      </c>
      <c r="AB470" s="102">
        <v>1.3564083302326395</v>
      </c>
      <c r="AC470" s="102">
        <v>1.2750238304186876</v>
      </c>
      <c r="AD470" s="102">
        <v>1.1936393306047282</v>
      </c>
      <c r="AE470" s="102">
        <v>1.0308703309768115</v>
      </c>
      <c r="AF470" s="102">
        <v>0.86810133134889444</v>
      </c>
      <c r="AG470" s="102">
        <v>0.59681966530236408</v>
      </c>
      <c r="AH470" s="102">
        <v>0.32553799925583576</v>
      </c>
      <c r="AI470" s="102">
        <v>0.21447528517638609</v>
      </c>
      <c r="AJ470" s="102">
        <v>0.10341257109693699</v>
      </c>
      <c r="AK470" s="102">
        <v>0.10341257109693699</v>
      </c>
      <c r="AL470" s="102">
        <v>0.10341257109693699</v>
      </c>
      <c r="AM470" s="102">
        <v>0.10341257109693699</v>
      </c>
      <c r="AN470" s="102">
        <v>0.10341257109693699</v>
      </c>
      <c r="AO470" s="102">
        <v>0.10341257109693699</v>
      </c>
      <c r="AP470" s="102">
        <v>0.10341257109693699</v>
      </c>
      <c r="AQ470" s="102">
        <v>0.10341257109693699</v>
      </c>
      <c r="AR470" s="102">
        <v>0.10341257109693699</v>
      </c>
      <c r="AS470" s="102">
        <v>0.10341257109693699</v>
      </c>
      <c r="AT470" s="102">
        <v>0.10341257109693699</v>
      </c>
      <c r="AU470" s="102">
        <v>0.10341257109693699</v>
      </c>
      <c r="AV470" s="102">
        <v>0.10341257109693699</v>
      </c>
      <c r="AW470" s="102">
        <v>8.8526280176637676E-2</v>
      </c>
      <c r="AX470" s="102">
        <v>7.3639989256339286E-2</v>
      </c>
      <c r="AY470" s="26"/>
    </row>
    <row r="471" spans="1:51" ht="15.75" thickBot="1">
      <c r="A471" s="94"/>
      <c r="B471" s="22" t="s">
        <v>359</v>
      </c>
      <c r="C471" s="101">
        <v>6.3312578164774383E-2</v>
      </c>
      <c r="D471" s="101">
        <v>4.2208385443183019E-2</v>
      </c>
      <c r="E471" s="101">
        <v>4.2208385443183019E-2</v>
      </c>
      <c r="F471" s="101">
        <v>4.2208385443183019E-2</v>
      </c>
      <c r="G471" s="101">
        <v>2.3214611993750685E-2</v>
      </c>
      <c r="H471" s="101">
        <v>4.2208385443182946E-3</v>
      </c>
      <c r="I471" s="101">
        <v>4.2208385443182946E-3</v>
      </c>
      <c r="J471" s="101">
        <v>4.2208385443182946E-3</v>
      </c>
      <c r="K471" s="101">
        <v>4.2208385443182946E-3</v>
      </c>
      <c r="L471" s="101">
        <v>4.2208385443182946E-3</v>
      </c>
      <c r="M471" s="101">
        <v>4.2208385443182946E-3</v>
      </c>
      <c r="N471" s="101">
        <v>4.2208385443182946E-3</v>
      </c>
      <c r="O471" s="101">
        <v>4.4318804715342067E-2</v>
      </c>
      <c r="P471" s="101">
        <v>8.4416770886365969E-2</v>
      </c>
      <c r="Q471" s="101">
        <v>0.1266251563295486</v>
      </c>
      <c r="R471" s="101">
        <v>0.16883354177273124</v>
      </c>
      <c r="S471" s="101">
        <v>0.2532503126590972</v>
      </c>
      <c r="T471" s="101">
        <v>0.3376670835454641</v>
      </c>
      <c r="U471" s="101">
        <v>0.42208385443182811</v>
      </c>
      <c r="V471" s="101">
        <v>0.5065006253181944</v>
      </c>
      <c r="W471" s="101">
        <v>0.59091739620456007</v>
      </c>
      <c r="X471" s="101">
        <v>0.67533416709092819</v>
      </c>
      <c r="Y471" s="101">
        <v>0.63312578164774458</v>
      </c>
      <c r="Z471" s="101">
        <v>0.59091739620456007</v>
      </c>
      <c r="AA471" s="101">
        <v>0.59091739620456007</v>
      </c>
      <c r="AB471" s="101">
        <v>0.59091739620456007</v>
      </c>
      <c r="AC471" s="101">
        <v>0.56981320348296927</v>
      </c>
      <c r="AD471" s="101">
        <v>0.54870901076137757</v>
      </c>
      <c r="AE471" s="101">
        <v>0.56981320348296927</v>
      </c>
      <c r="AF471" s="101">
        <v>0.59091739620456007</v>
      </c>
      <c r="AG471" s="101">
        <v>0.59091739620456007</v>
      </c>
      <c r="AH471" s="101">
        <v>0.59091739620456007</v>
      </c>
      <c r="AI471" s="101">
        <v>0.59091739620456007</v>
      </c>
      <c r="AJ471" s="101">
        <v>0.59091739620456007</v>
      </c>
      <c r="AK471" s="101">
        <v>0.56981320348296927</v>
      </c>
      <c r="AL471" s="101">
        <v>0.54870901076137757</v>
      </c>
      <c r="AM471" s="101">
        <v>0.44318804715342025</v>
      </c>
      <c r="AN471" s="101">
        <v>0.3376670835454641</v>
      </c>
      <c r="AO471" s="101">
        <v>0.31656289082387112</v>
      </c>
      <c r="AP471" s="101">
        <v>0.29545869810228031</v>
      </c>
      <c r="AQ471" s="101">
        <v>0.29545869810228031</v>
      </c>
      <c r="AR471" s="101">
        <v>0.29545869810228031</v>
      </c>
      <c r="AS471" s="101">
        <v>0.27435450538068878</v>
      </c>
      <c r="AT471" s="101">
        <v>0.2532503126590972</v>
      </c>
      <c r="AU471" s="101">
        <v>0.23214611993750719</v>
      </c>
      <c r="AV471" s="101">
        <v>0.21104192721591405</v>
      </c>
      <c r="AW471" s="101">
        <v>0.14772934905114016</v>
      </c>
      <c r="AX471" s="101">
        <v>8.4416770886365969E-2</v>
      </c>
      <c r="AY471" s="26"/>
    </row>
    <row r="472" spans="1:51" ht="15.75" thickBot="1">
      <c r="A472" s="94"/>
      <c r="B472" s="22" t="s">
        <v>360</v>
      </c>
      <c r="C472" s="102">
        <v>0.38986519932085756</v>
      </c>
      <c r="D472" s="102">
        <v>0.55695028474408226</v>
      </c>
      <c r="E472" s="102">
        <v>0.58897492611686786</v>
      </c>
      <c r="F472" s="102">
        <v>0.62099956748965368</v>
      </c>
      <c r="G472" s="102">
        <v>0.62099956748965368</v>
      </c>
      <c r="H472" s="102">
        <v>0.62099956748965368</v>
      </c>
      <c r="I472" s="102">
        <v>0.62099956748965368</v>
      </c>
      <c r="J472" s="102">
        <v>0.62099956748965368</v>
      </c>
      <c r="K472" s="102">
        <v>0.62099956748965368</v>
      </c>
      <c r="L472" s="102">
        <v>0.62099956748965368</v>
      </c>
      <c r="M472" s="102">
        <v>0.62099956748965368</v>
      </c>
      <c r="N472" s="102">
        <v>0.62099956748965368</v>
      </c>
      <c r="O472" s="102">
        <v>0.58897492611686786</v>
      </c>
      <c r="P472" s="102">
        <v>0.55695028474408226</v>
      </c>
      <c r="Q472" s="102">
        <v>0.44556022779526638</v>
      </c>
      <c r="R472" s="102">
        <v>0.33417017084644912</v>
      </c>
      <c r="S472" s="102">
        <v>0.31746166230412698</v>
      </c>
      <c r="T472" s="102">
        <v>0.30075315376180511</v>
      </c>
      <c r="U472" s="102">
        <v>0.26077631027148424</v>
      </c>
      <c r="V472" s="102">
        <v>0.22079946678116527</v>
      </c>
      <c r="W472" s="102">
        <v>0.24287941345928218</v>
      </c>
      <c r="X472" s="102">
        <v>0.26495936013739863</v>
      </c>
      <c r="Y472" s="102">
        <v>0.26986601495475671</v>
      </c>
      <c r="Z472" s="102">
        <v>0.27477266977211745</v>
      </c>
      <c r="AA472" s="102">
        <v>0.26986601495475671</v>
      </c>
      <c r="AB472" s="102">
        <v>0.26495936013739863</v>
      </c>
      <c r="AC472" s="102">
        <v>0.25514605050268069</v>
      </c>
      <c r="AD472" s="102">
        <v>0.24533274086796075</v>
      </c>
      <c r="AE472" s="102">
        <v>0.26986601495475671</v>
      </c>
      <c r="AF472" s="102">
        <v>0.29439928904155377</v>
      </c>
      <c r="AG472" s="102">
        <v>0.27967932458947675</v>
      </c>
      <c r="AH472" s="102">
        <v>0.26495936013739863</v>
      </c>
      <c r="AI472" s="102">
        <v>0.18418596561716888</v>
      </c>
      <c r="AJ472" s="102">
        <v>0.10341257109693699</v>
      </c>
      <c r="AK472" s="102">
        <v>7.9553799785672577E-2</v>
      </c>
      <c r="AL472" s="102">
        <v>5.5695028474408298E-2</v>
      </c>
      <c r="AM472" s="102">
        <v>5.5695028474408298E-2</v>
      </c>
      <c r="AN472" s="102">
        <v>5.5695028474408298E-2</v>
      </c>
      <c r="AO472" s="102">
        <v>5.5695028474408298E-2</v>
      </c>
      <c r="AP472" s="102">
        <v>5.5695028474408298E-2</v>
      </c>
      <c r="AQ472" s="102">
        <v>5.5695028474408298E-2</v>
      </c>
      <c r="AR472" s="102">
        <v>5.5695028474408298E-2</v>
      </c>
      <c r="AS472" s="102">
        <v>5.5695028474408298E-2</v>
      </c>
      <c r="AT472" s="102">
        <v>5.5695028474408298E-2</v>
      </c>
      <c r="AU472" s="102">
        <v>8.354254271161228E-2</v>
      </c>
      <c r="AV472" s="102">
        <v>0.1113900569488166</v>
      </c>
      <c r="AW472" s="102">
        <v>0.16708508542322456</v>
      </c>
      <c r="AX472" s="102">
        <v>0.22278011389763319</v>
      </c>
      <c r="AY472" s="26"/>
    </row>
    <row r="473" spans="1:51" ht="15.75" thickBot="1">
      <c r="A473" s="94"/>
      <c r="B473" s="22" t="s">
        <v>361</v>
      </c>
      <c r="C473" s="101">
        <v>4.9616979958440291E-2</v>
      </c>
      <c r="D473" s="101">
        <v>4.8016432217845427E-2</v>
      </c>
      <c r="E473" s="101">
        <v>4.321478899606096E-2</v>
      </c>
      <c r="F473" s="101">
        <v>3.8413145774276562E-2</v>
      </c>
      <c r="G473" s="101">
        <v>3.3611502552491838E-2</v>
      </c>
      <c r="H473" s="101">
        <v>2.8809859330707364E-2</v>
      </c>
      <c r="I473" s="101">
        <v>2.5608763849517522E-2</v>
      </c>
      <c r="J473" s="101">
        <v>2.2407668368327898E-2</v>
      </c>
      <c r="K473" s="101">
        <v>1.9206572887138215E-2</v>
      </c>
      <c r="L473" s="101">
        <v>1.6005477405948508E-2</v>
      </c>
      <c r="M473" s="101">
        <v>1.440492966535363E-2</v>
      </c>
      <c r="N473" s="101">
        <v>1.2804381924758761E-2</v>
      </c>
      <c r="O473" s="101">
        <v>1.1523943732282908E-2</v>
      </c>
      <c r="P473" s="101">
        <v>1.0243505539807077E-2</v>
      </c>
      <c r="Q473" s="101">
        <v>3.9248146806017195E-2</v>
      </c>
      <c r="R473" s="101">
        <v>6.8252788072227566E-2</v>
      </c>
      <c r="S473" s="101">
        <v>7.6784386581255942E-2</v>
      </c>
      <c r="T473" s="101">
        <v>8.531598509028418E-2</v>
      </c>
      <c r="U473" s="101">
        <v>0.11944237912639807</v>
      </c>
      <c r="V473" s="101">
        <v>0.15356877316251219</v>
      </c>
      <c r="W473" s="101">
        <v>0.16892565047876268</v>
      </c>
      <c r="X473" s="101">
        <v>0.18428252779501392</v>
      </c>
      <c r="Y473" s="101">
        <v>0.18769516719862436</v>
      </c>
      <c r="Z473" s="101">
        <v>0.19110780660223736</v>
      </c>
      <c r="AA473" s="101">
        <v>0.18769516719862436</v>
      </c>
      <c r="AB473" s="101">
        <v>0.18428252779501392</v>
      </c>
      <c r="AC473" s="101">
        <v>0.17745724898779161</v>
      </c>
      <c r="AD473" s="101">
        <v>0.17063197018056836</v>
      </c>
      <c r="AE473" s="101">
        <v>0.18769516719862436</v>
      </c>
      <c r="AF473" s="101">
        <v>0.20475836421668264</v>
      </c>
      <c r="AG473" s="101">
        <v>0.19452044600584814</v>
      </c>
      <c r="AH473" s="101">
        <v>0.18428252779501392</v>
      </c>
      <c r="AI473" s="101">
        <v>0.19452044600584814</v>
      </c>
      <c r="AJ473" s="101">
        <v>0.20475836421668264</v>
      </c>
      <c r="AK473" s="101">
        <v>0.22182156123473887</v>
      </c>
      <c r="AL473" s="101">
        <v>0.23888475825279615</v>
      </c>
      <c r="AM473" s="101">
        <v>0.26447955377988142</v>
      </c>
      <c r="AN473" s="101">
        <v>0.29007434930696624</v>
      </c>
      <c r="AO473" s="101">
        <v>0.51476370273089389</v>
      </c>
      <c r="AP473" s="101">
        <v>0.73945305615482204</v>
      </c>
      <c r="AQ473" s="101">
        <v>0.80151877061492094</v>
      </c>
      <c r="AR473" s="101">
        <v>0.86358448507501973</v>
      </c>
      <c r="AS473" s="101">
        <v>0.83673082090800721</v>
      </c>
      <c r="AT473" s="101">
        <v>0.80987715674099325</v>
      </c>
      <c r="AU473" s="101">
        <v>0.57898318795467529</v>
      </c>
      <c r="AV473" s="101">
        <v>0.3480892191683595</v>
      </c>
      <c r="AW473" s="101">
        <v>0.19965337343369702</v>
      </c>
      <c r="AX473" s="101">
        <v>5.1217527699035044E-2</v>
      </c>
      <c r="AY473" s="26"/>
    </row>
    <row r="474" spans="1:51" ht="15.75" thickBot="1">
      <c r="A474" s="94"/>
      <c r="B474" s="22" t="s">
        <v>362</v>
      </c>
      <c r="C474" s="102">
        <v>4.9616979958440291E-2</v>
      </c>
      <c r="D474" s="102">
        <v>4.8016432217845427E-2</v>
      </c>
      <c r="E474" s="102">
        <v>4.321478899606096E-2</v>
      </c>
      <c r="F474" s="102">
        <v>3.8413145774276562E-2</v>
      </c>
      <c r="G474" s="102">
        <v>3.3611502552491838E-2</v>
      </c>
      <c r="H474" s="102">
        <v>2.8809859330707364E-2</v>
      </c>
      <c r="I474" s="102">
        <v>2.5608763849517522E-2</v>
      </c>
      <c r="J474" s="102">
        <v>2.2407668368327898E-2</v>
      </c>
      <c r="K474" s="102">
        <v>1.9206572887138215E-2</v>
      </c>
      <c r="L474" s="102">
        <v>1.6005477405948508E-2</v>
      </c>
      <c r="M474" s="102">
        <v>1.440492966535363E-2</v>
      </c>
      <c r="N474" s="102">
        <v>1.2804381924758761E-2</v>
      </c>
      <c r="O474" s="102">
        <v>1.1523943732282908E-2</v>
      </c>
      <c r="P474" s="102">
        <v>1.0243505539807077E-2</v>
      </c>
      <c r="Q474" s="102">
        <v>3.9248146806017195E-2</v>
      </c>
      <c r="R474" s="102">
        <v>6.8252788072227566E-2</v>
      </c>
      <c r="S474" s="102">
        <v>7.6784386581255942E-2</v>
      </c>
      <c r="T474" s="102">
        <v>8.531598509028418E-2</v>
      </c>
      <c r="U474" s="102">
        <v>0.15586585462083394</v>
      </c>
      <c r="V474" s="102">
        <v>0.22641572415138292</v>
      </c>
      <c r="W474" s="102">
        <v>0.41509549427753717</v>
      </c>
      <c r="X474" s="102">
        <v>0.60377526440369189</v>
      </c>
      <c r="Y474" s="102">
        <v>0.71698312647938478</v>
      </c>
      <c r="Z474" s="102">
        <v>0.83019098855507512</v>
      </c>
      <c r="AA474" s="102">
        <v>0.88679491959291834</v>
      </c>
      <c r="AB474" s="102">
        <v>0.94339885063076712</v>
      </c>
      <c r="AC474" s="102">
        <v>0.88679491959291834</v>
      </c>
      <c r="AD474" s="102">
        <v>0.83019098855507512</v>
      </c>
      <c r="AE474" s="102">
        <v>0.71698312647938478</v>
      </c>
      <c r="AF474" s="102">
        <v>0.60377526440369189</v>
      </c>
      <c r="AG474" s="102">
        <v>0.41509549427753717</v>
      </c>
      <c r="AH474" s="102">
        <v>0.22641572415138292</v>
      </c>
      <c r="AI474" s="102">
        <v>0.14917022626173698</v>
      </c>
      <c r="AJ474" s="102">
        <v>7.1924728372089644E-2</v>
      </c>
      <c r="AK474" s="102">
        <v>7.1924728372089644E-2</v>
      </c>
      <c r="AL474" s="102">
        <v>7.1924728372089644E-2</v>
      </c>
      <c r="AM474" s="102">
        <v>7.1924728372089644E-2</v>
      </c>
      <c r="AN474" s="102">
        <v>7.1924728372089644E-2</v>
      </c>
      <c r="AO474" s="102">
        <v>7.1924728372089644E-2</v>
      </c>
      <c r="AP474" s="102">
        <v>7.1924728372089644E-2</v>
      </c>
      <c r="AQ474" s="102">
        <v>7.1924728372089644E-2</v>
      </c>
      <c r="AR474" s="102">
        <v>7.1924728372089644E-2</v>
      </c>
      <c r="AS474" s="102">
        <v>7.1924728372089644E-2</v>
      </c>
      <c r="AT474" s="102">
        <v>7.1924728372089644E-2</v>
      </c>
      <c r="AU474" s="102">
        <v>7.1924728372089644E-2</v>
      </c>
      <c r="AV474" s="102">
        <v>7.1924728372089644E-2</v>
      </c>
      <c r="AW474" s="102">
        <v>6.1571128035562799E-2</v>
      </c>
      <c r="AX474" s="102">
        <v>5.1217527699035044E-2</v>
      </c>
      <c r="AY474" s="26"/>
    </row>
    <row r="475" spans="1:51" ht="15.75" thickBot="1">
      <c r="A475" s="94"/>
      <c r="B475" s="22" t="s">
        <v>363</v>
      </c>
      <c r="C475" s="101">
        <v>4.4034684939508163E-2</v>
      </c>
      <c r="D475" s="101">
        <v>2.9356456626338873E-2</v>
      </c>
      <c r="E475" s="101">
        <v>2.9356456626338873E-2</v>
      </c>
      <c r="F475" s="101">
        <v>2.9356456626338873E-2</v>
      </c>
      <c r="G475" s="101">
        <v>1.6146051144486299E-2</v>
      </c>
      <c r="H475" s="101">
        <v>2.9356456626338737E-3</v>
      </c>
      <c r="I475" s="101">
        <v>2.9356456626338737E-3</v>
      </c>
      <c r="J475" s="101">
        <v>2.9356456626338737E-3</v>
      </c>
      <c r="K475" s="101">
        <v>2.9356456626338737E-3</v>
      </c>
      <c r="L475" s="101">
        <v>2.9356456626338737E-3</v>
      </c>
      <c r="M475" s="101">
        <v>2.9356456626338737E-3</v>
      </c>
      <c r="N475" s="101">
        <v>2.9356456626338737E-3</v>
      </c>
      <c r="O475" s="101">
        <v>3.0824279457655715E-2</v>
      </c>
      <c r="P475" s="101">
        <v>5.8712913252677697E-2</v>
      </c>
      <c r="Q475" s="101">
        <v>8.8069369879016396E-2</v>
      </c>
      <c r="R475" s="101">
        <v>0.1174258265053552</v>
      </c>
      <c r="S475" s="101">
        <v>0.17613873975803201</v>
      </c>
      <c r="T475" s="101">
        <v>0.23485165301071104</v>
      </c>
      <c r="U475" s="101">
        <v>0.29356456626338706</v>
      </c>
      <c r="V475" s="101">
        <v>0.35227747951606442</v>
      </c>
      <c r="W475" s="101">
        <v>0.41099039276874211</v>
      </c>
      <c r="X475" s="101">
        <v>0.46970330602142157</v>
      </c>
      <c r="Y475" s="101">
        <v>0.4403468493950809</v>
      </c>
      <c r="Z475" s="101">
        <v>0.41099039276874211</v>
      </c>
      <c r="AA475" s="101">
        <v>0.41099039276874211</v>
      </c>
      <c r="AB475" s="101">
        <v>0.41099039276874211</v>
      </c>
      <c r="AC475" s="101">
        <v>0.39631216445557405</v>
      </c>
      <c r="AD475" s="101">
        <v>0.38163393614240271</v>
      </c>
      <c r="AE475" s="101">
        <v>0.39631216445557405</v>
      </c>
      <c r="AF475" s="101">
        <v>0.41099039276874211</v>
      </c>
      <c r="AG475" s="101">
        <v>0.41099039276874211</v>
      </c>
      <c r="AH475" s="101">
        <v>0.41099039276874211</v>
      </c>
      <c r="AI475" s="101">
        <v>0.41099039276874211</v>
      </c>
      <c r="AJ475" s="101">
        <v>0.41099039276874211</v>
      </c>
      <c r="AK475" s="101">
        <v>0.39631216445557405</v>
      </c>
      <c r="AL475" s="101">
        <v>0.38163393614240271</v>
      </c>
      <c r="AM475" s="101">
        <v>0.30824279457655573</v>
      </c>
      <c r="AN475" s="101">
        <v>0.23485165301071104</v>
      </c>
      <c r="AO475" s="101">
        <v>0.22017342469754073</v>
      </c>
      <c r="AP475" s="101">
        <v>0.20549519638437105</v>
      </c>
      <c r="AQ475" s="101">
        <v>0.20549519638437105</v>
      </c>
      <c r="AR475" s="101">
        <v>0.20549519638437105</v>
      </c>
      <c r="AS475" s="101">
        <v>0.19081696807120135</v>
      </c>
      <c r="AT475" s="101">
        <v>0.17613873975803201</v>
      </c>
      <c r="AU475" s="101">
        <v>0.1614605114448637</v>
      </c>
      <c r="AV475" s="101">
        <v>0.14678228313169353</v>
      </c>
      <c r="AW475" s="101">
        <v>0.10274759819218475</v>
      </c>
      <c r="AX475" s="101">
        <v>5.8712913252677697E-2</v>
      </c>
      <c r="AY475" s="26"/>
    </row>
    <row r="476" spans="1:51" ht="15.75" thickBot="1">
      <c r="A476" s="94"/>
      <c r="B476" s="22" t="s">
        <v>364</v>
      </c>
      <c r="C476" s="102">
        <v>0.27115609123186957</v>
      </c>
      <c r="D476" s="102">
        <v>0.38736584461695911</v>
      </c>
      <c r="E476" s="102">
        <v>0.40963938068243166</v>
      </c>
      <c r="F476" s="102">
        <v>0.43191291674790805</v>
      </c>
      <c r="G476" s="102">
        <v>0.43191291674790805</v>
      </c>
      <c r="H476" s="102">
        <v>0.43191291674790805</v>
      </c>
      <c r="I476" s="102">
        <v>0.43191291674790805</v>
      </c>
      <c r="J476" s="102">
        <v>0.43191291674790805</v>
      </c>
      <c r="K476" s="102">
        <v>0.43191291674790805</v>
      </c>
      <c r="L476" s="102">
        <v>0.43191291674790805</v>
      </c>
      <c r="M476" s="102">
        <v>0.43191291674790805</v>
      </c>
      <c r="N476" s="102">
        <v>0.43191291674790805</v>
      </c>
      <c r="O476" s="102">
        <v>0.40963938068243166</v>
      </c>
      <c r="P476" s="102">
        <v>0.38736584461695911</v>
      </c>
      <c r="Q476" s="102">
        <v>0.3098926756935666</v>
      </c>
      <c r="R476" s="102">
        <v>0.23241950677017445</v>
      </c>
      <c r="S476" s="102">
        <v>0.2207985314316657</v>
      </c>
      <c r="T476" s="102">
        <v>0.20917755609315783</v>
      </c>
      <c r="U476" s="102">
        <v>0.18137316462783479</v>
      </c>
      <c r="V476" s="102">
        <v>0.15356877316251219</v>
      </c>
      <c r="W476" s="102">
        <v>0.16892565047876268</v>
      </c>
      <c r="X476" s="102">
        <v>0.18428252779501392</v>
      </c>
      <c r="Y476" s="102">
        <v>0.18769516719862436</v>
      </c>
      <c r="Z476" s="102">
        <v>0.19110780660223736</v>
      </c>
      <c r="AA476" s="102">
        <v>0.18769516719862436</v>
      </c>
      <c r="AB476" s="102">
        <v>0.18428252779501392</v>
      </c>
      <c r="AC476" s="102">
        <v>0.17745724898779161</v>
      </c>
      <c r="AD476" s="102">
        <v>0.17063197018056836</v>
      </c>
      <c r="AE476" s="102">
        <v>0.18769516719862436</v>
      </c>
      <c r="AF476" s="102">
        <v>0.20475836421668264</v>
      </c>
      <c r="AG476" s="102">
        <v>0.19452044600584814</v>
      </c>
      <c r="AH476" s="102">
        <v>0.18428252779501392</v>
      </c>
      <c r="AI476" s="102">
        <v>0.12810362808355191</v>
      </c>
      <c r="AJ476" s="102">
        <v>7.1924728372089644E-2</v>
      </c>
      <c r="AK476" s="102">
        <v>5.533065641689295E-2</v>
      </c>
      <c r="AL476" s="102">
        <v>3.8736584461695811E-2</v>
      </c>
      <c r="AM476" s="102">
        <v>3.8736584461695811E-2</v>
      </c>
      <c r="AN476" s="102">
        <v>3.8736584461695811E-2</v>
      </c>
      <c r="AO476" s="102">
        <v>3.8736584461695811E-2</v>
      </c>
      <c r="AP476" s="102">
        <v>3.8736584461695811E-2</v>
      </c>
      <c r="AQ476" s="102">
        <v>3.8736584461695811E-2</v>
      </c>
      <c r="AR476" s="102">
        <v>3.8736584461695811E-2</v>
      </c>
      <c r="AS476" s="102">
        <v>3.8736584461695811E-2</v>
      </c>
      <c r="AT476" s="102">
        <v>3.8736584461695811E-2</v>
      </c>
      <c r="AU476" s="102">
        <v>5.8104876692543543E-2</v>
      </c>
      <c r="AV476" s="102">
        <v>7.7473168923391622E-2</v>
      </c>
      <c r="AW476" s="102">
        <v>0.11620975338508722</v>
      </c>
      <c r="AX476" s="102">
        <v>0.15494633784678252</v>
      </c>
      <c r="AY476" s="26"/>
    </row>
    <row r="477" spans="1:51">
      <c r="A477" s="94"/>
      <c r="B477" s="26"/>
      <c r="C477" s="99"/>
      <c r="D477" s="26"/>
      <c r="E477" s="26"/>
      <c r="F477" s="26"/>
      <c r="G477" s="26"/>
      <c r="H477" s="26"/>
      <c r="I477" s="26"/>
      <c r="J477" s="26"/>
      <c r="K477" s="26"/>
      <c r="L477" s="26"/>
      <c r="M477" s="26"/>
      <c r="N477" s="26"/>
      <c r="O477" s="26"/>
      <c r="P477" s="26"/>
      <c r="Q477" s="26"/>
      <c r="R477" s="26"/>
      <c r="S477" s="26"/>
      <c r="T477" s="26"/>
      <c r="U477" s="26"/>
      <c r="V477" s="26"/>
      <c r="W477" s="26"/>
      <c r="X477" s="26"/>
      <c r="Y477" s="26"/>
      <c r="Z477" s="26"/>
      <c r="AA477" s="26"/>
      <c r="AB477" s="26"/>
      <c r="AC477" s="26"/>
      <c r="AD477" s="26"/>
      <c r="AE477" s="26"/>
      <c r="AF477" s="26"/>
      <c r="AG477" s="26"/>
      <c r="AH477" s="26"/>
      <c r="AI477" s="26"/>
      <c r="AJ477" s="26"/>
      <c r="AK477" s="26"/>
      <c r="AL477" s="26"/>
      <c r="AM477" s="26"/>
      <c r="AN477" s="26"/>
      <c r="AO477" s="26"/>
      <c r="AP477" s="26"/>
      <c r="AQ477" s="26"/>
      <c r="AR477" s="26"/>
      <c r="AS477" s="26"/>
      <c r="AT477" s="26"/>
      <c r="AU477" s="26"/>
      <c r="AV477" s="26"/>
      <c r="AW477" s="26"/>
      <c r="AX477" s="26"/>
      <c r="AY477" s="26"/>
    </row>
    <row r="478" spans="1:51" ht="15.75" thickBot="1">
      <c r="A478" s="94"/>
      <c r="B478" s="59" t="s">
        <v>314</v>
      </c>
      <c r="C478" s="26"/>
      <c r="D478" s="26"/>
      <c r="E478" s="26"/>
      <c r="F478" s="26"/>
      <c r="G478" s="26"/>
      <c r="H478" s="26"/>
      <c r="I478" s="26"/>
      <c r="J478" s="26"/>
      <c r="K478" s="26"/>
      <c r="L478" s="26"/>
      <c r="M478" s="26"/>
      <c r="N478" s="26"/>
      <c r="O478" s="26"/>
      <c r="P478" s="26"/>
      <c r="Q478" s="26"/>
      <c r="R478" s="26"/>
      <c r="S478" s="26"/>
      <c r="T478" s="26"/>
      <c r="U478" s="26"/>
      <c r="V478" s="26"/>
      <c r="W478" s="26"/>
      <c r="X478" s="26"/>
      <c r="Y478" s="26"/>
      <c r="Z478" s="26"/>
      <c r="AA478" s="26"/>
      <c r="AB478" s="26"/>
      <c r="AC478" s="26"/>
      <c r="AD478" s="26"/>
      <c r="AE478" s="26"/>
      <c r="AF478" s="26"/>
      <c r="AG478" s="26"/>
      <c r="AH478" s="26"/>
      <c r="AI478" s="26"/>
      <c r="AJ478" s="26"/>
      <c r="AK478" s="26"/>
      <c r="AL478" s="26"/>
      <c r="AM478" s="26"/>
      <c r="AN478" s="26"/>
      <c r="AO478" s="26"/>
      <c r="AP478" s="26"/>
      <c r="AQ478" s="26"/>
      <c r="AR478" s="26"/>
      <c r="AS478" s="26"/>
      <c r="AT478" s="26"/>
      <c r="AU478" s="26"/>
      <c r="AV478" s="26"/>
      <c r="AW478" s="26"/>
      <c r="AX478" s="26"/>
      <c r="AY478" s="26"/>
    </row>
    <row r="479" spans="1:51" ht="15.75" thickBot="1">
      <c r="A479" s="94"/>
      <c r="B479" s="3"/>
      <c r="C479" s="100">
        <v>0</v>
      </c>
      <c r="D479" s="100">
        <v>2.0833333333333332E-2</v>
      </c>
      <c r="E479" s="100">
        <v>4.1666666666666699E-2</v>
      </c>
      <c r="F479" s="100">
        <v>6.25E-2</v>
      </c>
      <c r="G479" s="100">
        <v>8.3333333333333301E-2</v>
      </c>
      <c r="H479" s="100">
        <v>0.104166666666667</v>
      </c>
      <c r="I479" s="100">
        <v>0.125</v>
      </c>
      <c r="J479" s="100">
        <v>0.14583333333333301</v>
      </c>
      <c r="K479" s="100">
        <v>0.16666666666666699</v>
      </c>
      <c r="L479" s="100">
        <v>0.1875</v>
      </c>
      <c r="M479" s="100">
        <v>0.20833333333333301</v>
      </c>
      <c r="N479" s="100">
        <v>0.22916666666666699</v>
      </c>
      <c r="O479" s="100">
        <v>0.25</v>
      </c>
      <c r="P479" s="100">
        <v>0.27083333333333298</v>
      </c>
      <c r="Q479" s="100">
        <v>0.29166666666666702</v>
      </c>
      <c r="R479" s="100">
        <v>0.3125</v>
      </c>
      <c r="S479" s="100">
        <v>0.33333333333333298</v>
      </c>
      <c r="T479" s="100">
        <v>0.35416666666666702</v>
      </c>
      <c r="U479" s="100">
        <v>0.375</v>
      </c>
      <c r="V479" s="100">
        <v>0.39583333333333298</v>
      </c>
      <c r="W479" s="100">
        <v>0.41666666666666702</v>
      </c>
      <c r="X479" s="100">
        <v>0.4375</v>
      </c>
      <c r="Y479" s="100">
        <v>0.45833333333333298</v>
      </c>
      <c r="Z479" s="100">
        <v>0.47916666666666702</v>
      </c>
      <c r="AA479" s="100">
        <v>0.5</v>
      </c>
      <c r="AB479" s="100">
        <v>0.52083333333333304</v>
      </c>
      <c r="AC479" s="100">
        <v>0.54166666666666696</v>
      </c>
      <c r="AD479" s="100">
        <v>0.5625</v>
      </c>
      <c r="AE479" s="100">
        <v>0.58333333333333304</v>
      </c>
      <c r="AF479" s="100">
        <v>0.60416666666666696</v>
      </c>
      <c r="AG479" s="100">
        <v>0.625</v>
      </c>
      <c r="AH479" s="100">
        <v>0.64583333333333304</v>
      </c>
      <c r="AI479" s="100">
        <v>0.66666666666666696</v>
      </c>
      <c r="AJ479" s="100">
        <v>0.6875</v>
      </c>
      <c r="AK479" s="100">
        <v>0.70833333333333304</v>
      </c>
      <c r="AL479" s="100">
        <v>0.72916666666666696</v>
      </c>
      <c r="AM479" s="100">
        <v>0.75</v>
      </c>
      <c r="AN479" s="100">
        <v>0.77083333333333304</v>
      </c>
      <c r="AO479" s="100">
        <v>0.79166666666666696</v>
      </c>
      <c r="AP479" s="100">
        <v>0.8125</v>
      </c>
      <c r="AQ479" s="100">
        <v>0.83333333333333304</v>
      </c>
      <c r="AR479" s="100">
        <v>0.85416666666666696</v>
      </c>
      <c r="AS479" s="100">
        <v>0.875</v>
      </c>
      <c r="AT479" s="100">
        <v>0.89583333333333304</v>
      </c>
      <c r="AU479" s="100">
        <v>0.91666666666666696</v>
      </c>
      <c r="AV479" s="100">
        <v>0.9375</v>
      </c>
      <c r="AW479" s="100">
        <v>0.95833333333333304</v>
      </c>
      <c r="AX479" s="100">
        <v>0.97916666666666696</v>
      </c>
      <c r="AY479" s="26"/>
    </row>
    <row r="480" spans="1:51" ht="15.75" thickBot="1">
      <c r="A480" s="94"/>
      <c r="B480" s="22" t="s">
        <v>329</v>
      </c>
      <c r="C480" s="103">
        <v>2.8729607123900385</v>
      </c>
      <c r="D480" s="103">
        <v>3.4475528548680625</v>
      </c>
      <c r="E480" s="103">
        <v>4.0221449973460706</v>
      </c>
      <c r="F480" s="103">
        <v>4.5967371398240768</v>
      </c>
      <c r="G480" s="103">
        <v>4.8840332110630671</v>
      </c>
      <c r="H480" s="103">
        <v>5.1713292823020733</v>
      </c>
      <c r="I480" s="103">
        <v>5.1138700680542728</v>
      </c>
      <c r="J480" s="103">
        <v>5.0564108538064678</v>
      </c>
      <c r="K480" s="103">
        <v>5.0334271681073552</v>
      </c>
      <c r="L480" s="103">
        <v>5.0104434824082462</v>
      </c>
      <c r="M480" s="103">
        <v>4.9874597967090848</v>
      </c>
      <c r="N480" s="103">
        <v>4.9644761110099855</v>
      </c>
      <c r="O480" s="103">
        <v>4.941492425310857</v>
      </c>
      <c r="P480" s="103">
        <v>4.91850873961174</v>
      </c>
      <c r="Q480" s="103">
        <v>4.8955250539126318</v>
      </c>
      <c r="R480" s="103">
        <v>4.8725413682134988</v>
      </c>
      <c r="S480" s="103">
        <v>4.849557682514396</v>
      </c>
      <c r="T480" s="103">
        <v>4.8265739968152843</v>
      </c>
      <c r="U480" s="103">
        <v>4.7116555683196699</v>
      </c>
      <c r="V480" s="103">
        <v>4.5967371398240768</v>
      </c>
      <c r="W480" s="103">
        <v>4.3094410685850493</v>
      </c>
      <c r="X480" s="103">
        <v>4.0221449973460706</v>
      </c>
      <c r="Y480" s="103">
        <v>3.7348489261070617</v>
      </c>
      <c r="Z480" s="103">
        <v>3.4475528548680625</v>
      </c>
      <c r="AA480" s="103">
        <v>3.3039048192485492</v>
      </c>
      <c r="AB480" s="103">
        <v>3.160256783629058</v>
      </c>
      <c r="AC480" s="103">
        <v>3.1315271765051436</v>
      </c>
      <c r="AD480" s="103">
        <v>3.1027975693812375</v>
      </c>
      <c r="AE480" s="103">
        <v>3.4475528548680625</v>
      </c>
      <c r="AF480" s="103">
        <v>3.7923081403548622</v>
      </c>
      <c r="AG480" s="103">
        <v>3.7635785332309575</v>
      </c>
      <c r="AH480" s="103">
        <v>3.7348489261070617</v>
      </c>
      <c r="AI480" s="103">
        <v>3.6773897118592584</v>
      </c>
      <c r="AJ480" s="103">
        <v>3.6199304976114495</v>
      </c>
      <c r="AK480" s="103">
        <v>3.5337416762397504</v>
      </c>
      <c r="AL480" s="103">
        <v>3.4475528548680625</v>
      </c>
      <c r="AM480" s="103">
        <v>3.3039048192485492</v>
      </c>
      <c r="AN480" s="103">
        <v>3.160256783629058</v>
      </c>
      <c r="AO480" s="103">
        <v>3.0166087480095398</v>
      </c>
      <c r="AP480" s="103">
        <v>2.8729607123900385</v>
      </c>
      <c r="AQ480" s="103">
        <v>2.5856646411510367</v>
      </c>
      <c r="AR480" s="103">
        <v>2.2983685699120384</v>
      </c>
      <c r="AS480" s="103">
        <v>2.1259909271686213</v>
      </c>
      <c r="AT480" s="103">
        <v>1.9536132844252196</v>
      </c>
      <c r="AU480" s="103">
        <v>1.982342891549139</v>
      </c>
      <c r="AV480" s="103">
        <v>2.0110724986730344</v>
      </c>
      <c r="AW480" s="103">
        <v>2.154720534292534</v>
      </c>
      <c r="AX480" s="103">
        <v>2.2983685699120384</v>
      </c>
      <c r="AY480" s="26"/>
    </row>
    <row r="481" spans="1:51" ht="15.75" thickBot="1">
      <c r="A481" s="94"/>
      <c r="B481" s="22" t="s">
        <v>330</v>
      </c>
      <c r="C481" s="104">
        <v>2.0390661176264775</v>
      </c>
      <c r="D481" s="104">
        <v>3.4475528548680625</v>
      </c>
      <c r="E481" s="104">
        <v>4.0221449973460706</v>
      </c>
      <c r="F481" s="104">
        <v>4.5967371398240768</v>
      </c>
      <c r="G481" s="104">
        <v>4.8840332110630671</v>
      </c>
      <c r="H481" s="104">
        <v>5.1713292823020733</v>
      </c>
      <c r="I481" s="104">
        <v>5.1138700680542728</v>
      </c>
      <c r="J481" s="104">
        <v>5.0564108538064678</v>
      </c>
      <c r="K481" s="104">
        <v>5.0334271681073552</v>
      </c>
      <c r="L481" s="104">
        <v>5.0104434824082462</v>
      </c>
      <c r="M481" s="104">
        <v>4.9874597967090848</v>
      </c>
      <c r="N481" s="104">
        <v>4.9644761110099855</v>
      </c>
      <c r="O481" s="104">
        <v>2.9407301635582535</v>
      </c>
      <c r="P481" s="104">
        <v>0.9169842161064965</v>
      </c>
      <c r="Q481" s="104">
        <v>0.87864906159689293</v>
      </c>
      <c r="R481" s="104">
        <v>0.8403139070872846</v>
      </c>
      <c r="S481" s="104">
        <v>0.94535314547319638</v>
      </c>
      <c r="T481" s="104">
        <v>1.050392383859114</v>
      </c>
      <c r="U481" s="104">
        <v>1.918987472560524</v>
      </c>
      <c r="V481" s="104">
        <v>2.7875825612619249</v>
      </c>
      <c r="W481" s="104">
        <v>5.1105680289801958</v>
      </c>
      <c r="X481" s="104">
        <v>7.4335534966984893</v>
      </c>
      <c r="Y481" s="104">
        <v>8.8273447773294738</v>
      </c>
      <c r="Z481" s="104">
        <v>10.221136057960392</v>
      </c>
      <c r="AA481" s="104">
        <v>10.918031698275898</v>
      </c>
      <c r="AB481" s="104">
        <v>11.614927338591363</v>
      </c>
      <c r="AC481" s="104">
        <v>10.918031698275898</v>
      </c>
      <c r="AD481" s="104">
        <v>10.221136057960392</v>
      </c>
      <c r="AE481" s="104">
        <v>8.8273447773294738</v>
      </c>
      <c r="AF481" s="104">
        <v>7.4335534966984893</v>
      </c>
      <c r="AG481" s="104">
        <v>5.1105680289801958</v>
      </c>
      <c r="AH481" s="104">
        <v>2.7875825612619249</v>
      </c>
      <c r="AI481" s="104">
        <v>1.8365523107780661</v>
      </c>
      <c r="AJ481" s="104">
        <v>0.88552206029420355</v>
      </c>
      <c r="AK481" s="104">
        <v>0.88552206029420355</v>
      </c>
      <c r="AL481" s="104">
        <v>0.88552206029420355</v>
      </c>
      <c r="AM481" s="104">
        <v>0.88552206029420355</v>
      </c>
      <c r="AN481" s="104">
        <v>0.88552206029420355</v>
      </c>
      <c r="AO481" s="104">
        <v>0.88552206029420355</v>
      </c>
      <c r="AP481" s="104">
        <v>0.88552206029420355</v>
      </c>
      <c r="AQ481" s="104">
        <v>0.88552206029420355</v>
      </c>
      <c r="AR481" s="104">
        <v>0.88552206029420355</v>
      </c>
      <c r="AS481" s="104">
        <v>0.88552206029420355</v>
      </c>
      <c r="AT481" s="104">
        <v>0.88552206029420355</v>
      </c>
      <c r="AU481" s="104">
        <v>0.88552206029420355</v>
      </c>
      <c r="AV481" s="104">
        <v>0.88552206029420355</v>
      </c>
      <c r="AW481" s="104">
        <v>0.75805072033955634</v>
      </c>
      <c r="AX481" s="104">
        <v>0.63057938038490979</v>
      </c>
      <c r="AY481" s="26"/>
    </row>
    <row r="482" spans="1:51" ht="15.75" thickBot="1">
      <c r="A482" s="94"/>
      <c r="B482" s="22" t="s">
        <v>331</v>
      </c>
      <c r="C482" s="103">
        <v>0.77294763978156233</v>
      </c>
      <c r="D482" s="103">
        <v>0.51529842652104052</v>
      </c>
      <c r="E482" s="103">
        <v>0.51529842652104052</v>
      </c>
      <c r="F482" s="103">
        <v>0.51529842652104052</v>
      </c>
      <c r="G482" s="103">
        <v>0.28341413458657266</v>
      </c>
      <c r="H482" s="103">
        <v>5.152984265210412E-2</v>
      </c>
      <c r="I482" s="103">
        <v>5.152984265210412E-2</v>
      </c>
      <c r="J482" s="103">
        <v>5.152984265210412E-2</v>
      </c>
      <c r="K482" s="103">
        <v>5.152984265210412E-2</v>
      </c>
      <c r="L482" s="103">
        <v>5.152984265210412E-2</v>
      </c>
      <c r="M482" s="103">
        <v>5.152984265210412E-2</v>
      </c>
      <c r="N482" s="103">
        <v>5.152984265210412E-2</v>
      </c>
      <c r="O482" s="103">
        <v>0.54106334784709742</v>
      </c>
      <c r="P482" s="103">
        <v>1.0305968530420824</v>
      </c>
      <c r="Q482" s="103">
        <v>1.545895279563116</v>
      </c>
      <c r="R482" s="103">
        <v>2.0611937060841647</v>
      </c>
      <c r="S482" s="103">
        <v>3.0917905591262542</v>
      </c>
      <c r="T482" s="103">
        <v>4.1223874121683233</v>
      </c>
      <c r="U482" s="103">
        <v>5.1529842652104074</v>
      </c>
      <c r="V482" s="103">
        <v>6.1835811182524933</v>
      </c>
      <c r="W482" s="103">
        <v>7.2141779712945917</v>
      </c>
      <c r="X482" s="103">
        <v>8.2447748243366554</v>
      </c>
      <c r="Y482" s="103">
        <v>7.7294763978156409</v>
      </c>
      <c r="Z482" s="103">
        <v>7.2141779712945917</v>
      </c>
      <c r="AA482" s="103">
        <v>7.2141779712945917</v>
      </c>
      <c r="AB482" s="103">
        <v>7.2141779712945917</v>
      </c>
      <c r="AC482" s="103">
        <v>6.9565287580340769</v>
      </c>
      <c r="AD482" s="103">
        <v>6.6988795447735532</v>
      </c>
      <c r="AE482" s="103">
        <v>6.9565287580340769</v>
      </c>
      <c r="AF482" s="103">
        <v>7.2141779712945917</v>
      </c>
      <c r="AG482" s="103">
        <v>7.2141779712945917</v>
      </c>
      <c r="AH482" s="103">
        <v>7.2141779712945917</v>
      </c>
      <c r="AI482" s="103">
        <v>7.2141779712945917</v>
      </c>
      <c r="AJ482" s="103">
        <v>7.2141779712945917</v>
      </c>
      <c r="AK482" s="103">
        <v>6.9565287580340769</v>
      </c>
      <c r="AL482" s="103">
        <v>6.6988795447735532</v>
      </c>
      <c r="AM482" s="103">
        <v>5.4106334784709338</v>
      </c>
      <c r="AN482" s="103">
        <v>4.1223874121683233</v>
      </c>
      <c r="AO482" s="103">
        <v>3.8647381989078196</v>
      </c>
      <c r="AP482" s="103">
        <v>3.6070889856472959</v>
      </c>
      <c r="AQ482" s="103">
        <v>3.6070889856472959</v>
      </c>
      <c r="AR482" s="103">
        <v>3.6070889856472959</v>
      </c>
      <c r="AS482" s="103">
        <v>3.3494397723867766</v>
      </c>
      <c r="AT482" s="103">
        <v>3.0917905591262542</v>
      </c>
      <c r="AU482" s="103">
        <v>2.834141345865723</v>
      </c>
      <c r="AV482" s="103">
        <v>2.5764921326052037</v>
      </c>
      <c r="AW482" s="103">
        <v>1.8035444928236539</v>
      </c>
      <c r="AX482" s="103">
        <v>1.0305968530420824</v>
      </c>
      <c r="AY482" s="26"/>
    </row>
    <row r="483" spans="1:51" ht="15.75" thickBot="1">
      <c r="A483" s="94"/>
      <c r="B483" s="22" t="s">
        <v>332</v>
      </c>
      <c r="C483" s="104">
        <v>2.2486598241579161</v>
      </c>
      <c r="D483" s="104">
        <v>3.1182985063686197</v>
      </c>
      <c r="E483" s="104">
        <v>5.8468092498771131</v>
      </c>
      <c r="F483" s="104">
        <v>8.5753199933855857</v>
      </c>
      <c r="G483" s="104">
        <v>8.5753199933855857</v>
      </c>
      <c r="H483" s="104">
        <v>8.5753199933855857</v>
      </c>
      <c r="I483" s="104">
        <v>8.5753199933855857</v>
      </c>
      <c r="J483" s="104">
        <v>8.5753199933855857</v>
      </c>
      <c r="K483" s="104">
        <v>8.5753199933855857</v>
      </c>
      <c r="L483" s="104">
        <v>8.5753199933855857</v>
      </c>
      <c r="M483" s="104">
        <v>8.5753199933855857</v>
      </c>
      <c r="N483" s="104">
        <v>8.5753199933855857</v>
      </c>
      <c r="O483" s="104">
        <v>6.6263836312525184</v>
      </c>
      <c r="P483" s="104">
        <v>4.6774472691194182</v>
      </c>
      <c r="Q483" s="104">
        <v>4.6774472691194182</v>
      </c>
      <c r="R483" s="104">
        <v>4.6774472691194182</v>
      </c>
      <c r="S483" s="104">
        <v>4.6774472691194182</v>
      </c>
      <c r="T483" s="104">
        <v>4.6774472691194182</v>
      </c>
      <c r="U483" s="104">
        <v>4.2876599966927929</v>
      </c>
      <c r="V483" s="104">
        <v>3.8978727242661737</v>
      </c>
      <c r="W483" s="104">
        <v>3.5080854518395461</v>
      </c>
      <c r="X483" s="104">
        <v>3.1182981794129541</v>
      </c>
      <c r="Y483" s="104">
        <v>2.5934149461668845</v>
      </c>
      <c r="Z483" s="104">
        <v>2.0685317129208314</v>
      </c>
      <c r="AA483" s="104">
        <v>1.982342891549139</v>
      </c>
      <c r="AB483" s="104">
        <v>1.896154070177424</v>
      </c>
      <c r="AC483" s="104">
        <v>1.8789163059030931</v>
      </c>
      <c r="AD483" s="104">
        <v>1.8616785416287367</v>
      </c>
      <c r="AE483" s="104">
        <v>2.0685317129208314</v>
      </c>
      <c r="AF483" s="104">
        <v>2.2753848842129121</v>
      </c>
      <c r="AG483" s="104">
        <v>2.2581471199385836</v>
      </c>
      <c r="AH483" s="104">
        <v>2.2409093556642401</v>
      </c>
      <c r="AI483" s="104">
        <v>2.2064338271155455</v>
      </c>
      <c r="AJ483" s="104">
        <v>2.1719582985668753</v>
      </c>
      <c r="AK483" s="104">
        <v>2.1202450057438549</v>
      </c>
      <c r="AL483" s="104">
        <v>2.0685317129208314</v>
      </c>
      <c r="AM483" s="104">
        <v>1.982342891549139</v>
      </c>
      <c r="AN483" s="104">
        <v>1.896154070177424</v>
      </c>
      <c r="AO483" s="104">
        <v>1.8099652488057247</v>
      </c>
      <c r="AP483" s="104">
        <v>1.7237764274340241</v>
      </c>
      <c r="AQ483" s="104">
        <v>1.5513987846906163</v>
      </c>
      <c r="AR483" s="104">
        <v>1.3790211419472151</v>
      </c>
      <c r="AS483" s="104">
        <v>1.2755945563011846</v>
      </c>
      <c r="AT483" s="104">
        <v>1.1721679706551404</v>
      </c>
      <c r="AU483" s="104">
        <v>1.1894057349294787</v>
      </c>
      <c r="AV483" s="104">
        <v>1.206643499203824</v>
      </c>
      <c r="AW483" s="104">
        <v>1.2928323205755183</v>
      </c>
      <c r="AX483" s="104">
        <v>1.3790211419472151</v>
      </c>
      <c r="AY483" s="26"/>
    </row>
    <row r="484" spans="1:51" ht="15.75" thickBot="1">
      <c r="A484" s="94"/>
      <c r="B484" s="22" t="s">
        <v>333</v>
      </c>
      <c r="C484" s="103">
        <v>12.629159024686782</v>
      </c>
      <c r="D484" s="103">
        <v>15.154990829624214</v>
      </c>
      <c r="E484" s="103">
        <v>17.680822634561594</v>
      </c>
      <c r="F484" s="103">
        <v>20.206654439498944</v>
      </c>
      <c r="G484" s="103">
        <v>21.469570341967582</v>
      </c>
      <c r="H484" s="103">
        <v>22.732486244436302</v>
      </c>
      <c r="I484" s="103">
        <v>22.479903063942501</v>
      </c>
      <c r="J484" s="103">
        <v>22.227319883448828</v>
      </c>
      <c r="K484" s="103">
        <v>22.12628661125127</v>
      </c>
      <c r="L484" s="103">
        <v>22.02525333905389</v>
      </c>
      <c r="M484" s="103">
        <v>21.924220066856357</v>
      </c>
      <c r="N484" s="103">
        <v>21.823186794658824</v>
      </c>
      <c r="O484" s="103">
        <v>21.722153522461266</v>
      </c>
      <c r="P484" s="103">
        <v>21.621120250263775</v>
      </c>
      <c r="Q484" s="103">
        <v>21.520086978066388</v>
      </c>
      <c r="R484" s="103">
        <v>21.419053705868912</v>
      </c>
      <c r="S484" s="103">
        <v>21.318020433671343</v>
      </c>
      <c r="T484" s="103">
        <v>21.216987161473824</v>
      </c>
      <c r="U484" s="103">
        <v>20.711820800486432</v>
      </c>
      <c r="V484" s="103">
        <v>20.206654439498944</v>
      </c>
      <c r="W484" s="103">
        <v>18.943738537030303</v>
      </c>
      <c r="X484" s="103">
        <v>17.680822634561594</v>
      </c>
      <c r="Y484" s="103">
        <v>16.417906732092856</v>
      </c>
      <c r="Z484" s="103">
        <v>15.154990829624214</v>
      </c>
      <c r="AA484" s="103">
        <v>14.523532878389885</v>
      </c>
      <c r="AB484" s="103">
        <v>13.892074927155489</v>
      </c>
      <c r="AC484" s="103">
        <v>13.765783336908646</v>
      </c>
      <c r="AD484" s="103">
        <v>13.639491746661809</v>
      </c>
      <c r="AE484" s="103">
        <v>15.154990829624214</v>
      </c>
      <c r="AF484" s="103">
        <v>16.670489912586678</v>
      </c>
      <c r="AG484" s="103">
        <v>16.544198322339724</v>
      </c>
      <c r="AH484" s="103">
        <v>16.417906732092856</v>
      </c>
      <c r="AI484" s="103">
        <v>16.165323551599158</v>
      </c>
      <c r="AJ484" s="103">
        <v>15.912740371105402</v>
      </c>
      <c r="AK484" s="103">
        <v>15.533865600364825</v>
      </c>
      <c r="AL484" s="103">
        <v>15.154990829624214</v>
      </c>
      <c r="AM484" s="103">
        <v>14.523532878389885</v>
      </c>
      <c r="AN484" s="103">
        <v>13.892074927155489</v>
      </c>
      <c r="AO484" s="103">
        <v>13.260616975921131</v>
      </c>
      <c r="AP484" s="103">
        <v>12.629159024686782</v>
      </c>
      <c r="AQ484" s="103">
        <v>11.366243122218219</v>
      </c>
      <c r="AR484" s="103">
        <v>10.10332721974949</v>
      </c>
      <c r="AS484" s="103">
        <v>9.3455776782682474</v>
      </c>
      <c r="AT484" s="103">
        <v>8.5878281367870422</v>
      </c>
      <c r="AU484" s="103">
        <v>8.7141197270338964</v>
      </c>
      <c r="AV484" s="103">
        <v>8.8404113172807666</v>
      </c>
      <c r="AW484" s="103">
        <v>9.4718692685151353</v>
      </c>
      <c r="AX484" s="103">
        <v>10.10332721974949</v>
      </c>
      <c r="AY484" s="26"/>
    </row>
    <row r="485" spans="1:51" ht="15.75" thickBot="1">
      <c r="A485" s="94"/>
      <c r="B485" s="22" t="s">
        <v>334</v>
      </c>
      <c r="C485" s="104">
        <v>9.0523849634582749</v>
      </c>
      <c r="D485" s="104">
        <v>15.334648852969925</v>
      </c>
      <c r="E485" s="104">
        <v>17.77065164623437</v>
      </c>
      <c r="F485" s="104">
        <v>20.206654439498944</v>
      </c>
      <c r="G485" s="104">
        <v>21.469570341967582</v>
      </c>
      <c r="H485" s="104">
        <v>22.732486244436302</v>
      </c>
      <c r="I485" s="104">
        <v>22.479903063942501</v>
      </c>
      <c r="J485" s="104">
        <v>22.227319883448828</v>
      </c>
      <c r="K485" s="104">
        <v>22.12628661125127</v>
      </c>
      <c r="L485" s="104">
        <v>22.02525333905389</v>
      </c>
      <c r="M485" s="104">
        <v>21.924220066856357</v>
      </c>
      <c r="N485" s="104">
        <v>21.823186794658824</v>
      </c>
      <c r="O485" s="104">
        <v>12.925738943892139</v>
      </c>
      <c r="P485" s="104">
        <v>4.0282910931254881</v>
      </c>
      <c r="Q485" s="104">
        <v>3.859885619233796</v>
      </c>
      <c r="R485" s="104">
        <v>3.6914801453420734</v>
      </c>
      <c r="S485" s="104">
        <v>4.1529151635098334</v>
      </c>
      <c r="T485" s="104">
        <v>4.6143501816775858</v>
      </c>
      <c r="U485" s="104">
        <v>8.430068923495174</v>
      </c>
      <c r="V485" s="104">
        <v>12.245787665312728</v>
      </c>
      <c r="W485" s="104">
        <v>22.450610719739938</v>
      </c>
      <c r="X485" s="104">
        <v>32.655433774167278</v>
      </c>
      <c r="Y485" s="104">
        <v>38.778327606823581</v>
      </c>
      <c r="Z485" s="104">
        <v>44.901221439479876</v>
      </c>
      <c r="AA485" s="104">
        <v>47.962668355808027</v>
      </c>
      <c r="AB485" s="104">
        <v>51.024115272136058</v>
      </c>
      <c r="AC485" s="104">
        <v>47.962668355808027</v>
      </c>
      <c r="AD485" s="104">
        <v>44.901221439479876</v>
      </c>
      <c r="AE485" s="104">
        <v>38.778327606823581</v>
      </c>
      <c r="AF485" s="104">
        <v>32.655433774167278</v>
      </c>
      <c r="AG485" s="104">
        <v>22.450610719739938</v>
      </c>
      <c r="AH485" s="104">
        <v>12.245787665312728</v>
      </c>
      <c r="AI485" s="104">
        <v>8.0679331068301661</v>
      </c>
      <c r="AJ485" s="104">
        <v>3.8900785483476583</v>
      </c>
      <c r="AK485" s="104">
        <v>3.8900785483476583</v>
      </c>
      <c r="AL485" s="104">
        <v>3.8900785483476583</v>
      </c>
      <c r="AM485" s="104">
        <v>3.8900785483476583</v>
      </c>
      <c r="AN485" s="104">
        <v>3.8900785483476583</v>
      </c>
      <c r="AO485" s="104">
        <v>3.8900785483476583</v>
      </c>
      <c r="AP485" s="104">
        <v>3.8900785483476583</v>
      </c>
      <c r="AQ485" s="104">
        <v>3.8900785483476583</v>
      </c>
      <c r="AR485" s="104">
        <v>3.8900785483476583</v>
      </c>
      <c r="AS485" s="104">
        <v>3.8900785483476583</v>
      </c>
      <c r="AT485" s="104">
        <v>3.8900785483476583</v>
      </c>
      <c r="AU485" s="104">
        <v>3.8900785483476583</v>
      </c>
      <c r="AV485" s="104">
        <v>3.8900785483476583</v>
      </c>
      <c r="AW485" s="104">
        <v>3.3300998111472015</v>
      </c>
      <c r="AX485" s="104">
        <v>2.7701210739467284</v>
      </c>
      <c r="AY485" s="26"/>
    </row>
    <row r="486" spans="1:51" ht="15.75" thickBot="1">
      <c r="A486" s="94"/>
      <c r="B486" s="22" t="s">
        <v>335</v>
      </c>
      <c r="C486" s="103">
        <v>3.3977765927877472</v>
      </c>
      <c r="D486" s="103">
        <v>2.2651843951918433</v>
      </c>
      <c r="E486" s="103">
        <v>2.2651843951918433</v>
      </c>
      <c r="F486" s="103">
        <v>2.2651843951918433</v>
      </c>
      <c r="G486" s="103">
        <v>1.2458514173555062</v>
      </c>
      <c r="H486" s="103">
        <v>0.22651843951918335</v>
      </c>
      <c r="I486" s="103">
        <v>0.22651843951918335</v>
      </c>
      <c r="J486" s="103">
        <v>0.22651843951918335</v>
      </c>
      <c r="K486" s="103">
        <v>0.22651843951918335</v>
      </c>
      <c r="L486" s="103">
        <v>0.22651843951918335</v>
      </c>
      <c r="M486" s="103">
        <v>0.22651843951918335</v>
      </c>
      <c r="N486" s="103">
        <v>0.22651843951918335</v>
      </c>
      <c r="O486" s="103">
        <v>2.3784436149514345</v>
      </c>
      <c r="P486" s="103">
        <v>4.5303687903836867</v>
      </c>
      <c r="Q486" s="103">
        <v>6.7955531855754971</v>
      </c>
      <c r="R486" s="103">
        <v>9.0607375807673449</v>
      </c>
      <c r="S486" s="103">
        <v>13.591106371151014</v>
      </c>
      <c r="T486" s="103">
        <v>18.12147516153475</v>
      </c>
      <c r="U486" s="103">
        <v>22.651843951918316</v>
      </c>
      <c r="V486" s="103">
        <v>27.182212742301985</v>
      </c>
      <c r="W486" s="103">
        <v>31.71258153268564</v>
      </c>
      <c r="X486" s="103">
        <v>36.24295032306938</v>
      </c>
      <c r="Y486" s="103">
        <v>33.977765927877499</v>
      </c>
      <c r="Z486" s="103">
        <v>31.71258153268564</v>
      </c>
      <c r="AA486" s="103">
        <v>31.71258153268564</v>
      </c>
      <c r="AB486" s="103">
        <v>31.71258153268564</v>
      </c>
      <c r="AC486" s="103">
        <v>30.57998933508982</v>
      </c>
      <c r="AD486" s="103">
        <v>29.447397137493883</v>
      </c>
      <c r="AE486" s="103">
        <v>30.57998933508982</v>
      </c>
      <c r="AF486" s="103">
        <v>31.71258153268564</v>
      </c>
      <c r="AG486" s="103">
        <v>31.71258153268564</v>
      </c>
      <c r="AH486" s="103">
        <v>31.71258153268564</v>
      </c>
      <c r="AI486" s="103">
        <v>31.71258153268564</v>
      </c>
      <c r="AJ486" s="103">
        <v>31.71258153268564</v>
      </c>
      <c r="AK486" s="103">
        <v>30.57998933508982</v>
      </c>
      <c r="AL486" s="103">
        <v>29.447397137493883</v>
      </c>
      <c r="AM486" s="103">
        <v>23.784436149514253</v>
      </c>
      <c r="AN486" s="103">
        <v>18.12147516153475</v>
      </c>
      <c r="AO486" s="103">
        <v>16.988882963938842</v>
      </c>
      <c r="AP486" s="103">
        <v>15.85629076634291</v>
      </c>
      <c r="AQ486" s="103">
        <v>15.85629076634291</v>
      </c>
      <c r="AR486" s="103">
        <v>15.85629076634291</v>
      </c>
      <c r="AS486" s="103">
        <v>14.723698568746965</v>
      </c>
      <c r="AT486" s="103">
        <v>13.591106371151014</v>
      </c>
      <c r="AU486" s="103">
        <v>12.458514173555061</v>
      </c>
      <c r="AV486" s="103">
        <v>11.325921975959107</v>
      </c>
      <c r="AW486" s="103">
        <v>7.9281453831714099</v>
      </c>
      <c r="AX486" s="103">
        <v>4.5303687903836867</v>
      </c>
      <c r="AY486" s="26"/>
    </row>
    <row r="487" spans="1:51" ht="15.75" thickBot="1">
      <c r="A487" s="94"/>
      <c r="B487" s="22" t="s">
        <v>336</v>
      </c>
      <c r="C487" s="104">
        <v>9.8848140836877292</v>
      </c>
      <c r="D487" s="104">
        <v>13.707631835525818</v>
      </c>
      <c r="E487" s="104">
        <v>25.701807715386146</v>
      </c>
      <c r="F487" s="104">
        <v>37.695983595246773</v>
      </c>
      <c r="G487" s="104">
        <v>37.695983595246773</v>
      </c>
      <c r="H487" s="104">
        <v>37.695983595246773</v>
      </c>
      <c r="I487" s="104">
        <v>37.695983595246773</v>
      </c>
      <c r="J487" s="104">
        <v>37.695983595246773</v>
      </c>
      <c r="K487" s="104">
        <v>37.695983595246773</v>
      </c>
      <c r="L487" s="104">
        <v>37.695983595246773</v>
      </c>
      <c r="M487" s="104">
        <v>37.695983595246773</v>
      </c>
      <c r="N487" s="104">
        <v>37.695983595246773</v>
      </c>
      <c r="O487" s="104">
        <v>29.128714596326912</v>
      </c>
      <c r="P487" s="104">
        <v>20.561445597407218</v>
      </c>
      <c r="Q487" s="104">
        <v>20.561445597407218</v>
      </c>
      <c r="R487" s="104">
        <v>20.561445597407218</v>
      </c>
      <c r="S487" s="104">
        <v>20.561445597407218</v>
      </c>
      <c r="T487" s="104">
        <v>20.561445597407218</v>
      </c>
      <c r="U487" s="104">
        <v>18.847991797623386</v>
      </c>
      <c r="V487" s="104">
        <v>17.134537997839384</v>
      </c>
      <c r="W487" s="104">
        <v>15.4210841980555</v>
      </c>
      <c r="X487" s="104">
        <v>13.707630398271581</v>
      </c>
      <c r="Y487" s="104">
        <v>11.400312448023014</v>
      </c>
      <c r="Z487" s="104">
        <v>9.0929944977745318</v>
      </c>
      <c r="AA487" s="104">
        <v>8.7141197270338964</v>
      </c>
      <c r="AB487" s="104">
        <v>8.3352449562933071</v>
      </c>
      <c r="AC487" s="104">
        <v>8.2594700021451892</v>
      </c>
      <c r="AD487" s="104">
        <v>8.1836950479970358</v>
      </c>
      <c r="AE487" s="104">
        <v>9.0929944977745318</v>
      </c>
      <c r="AF487" s="104">
        <v>10.002293947551976</v>
      </c>
      <c r="AG487" s="104">
        <v>9.9265189934038656</v>
      </c>
      <c r="AH487" s="104">
        <v>9.8507440392557228</v>
      </c>
      <c r="AI487" s="104">
        <v>9.6991941309595315</v>
      </c>
      <c r="AJ487" s="104">
        <v>9.5476442226632514</v>
      </c>
      <c r="AK487" s="104">
        <v>9.3203193602188925</v>
      </c>
      <c r="AL487" s="104">
        <v>9.0929944977745318</v>
      </c>
      <c r="AM487" s="104">
        <v>8.7141197270338964</v>
      </c>
      <c r="AN487" s="104">
        <v>8.3352449562933071</v>
      </c>
      <c r="AO487" s="104">
        <v>7.9563701855527009</v>
      </c>
      <c r="AP487" s="104">
        <v>7.5774954148121072</v>
      </c>
      <c r="AQ487" s="104">
        <v>6.8197458733309153</v>
      </c>
      <c r="AR487" s="104">
        <v>6.0619963318496888</v>
      </c>
      <c r="AS487" s="104">
        <v>5.6073466069609417</v>
      </c>
      <c r="AT487" s="104">
        <v>5.1526968820722141</v>
      </c>
      <c r="AU487" s="104">
        <v>5.2284718362203577</v>
      </c>
      <c r="AV487" s="104">
        <v>5.3042467903684578</v>
      </c>
      <c r="AW487" s="104">
        <v>5.6831215611090808</v>
      </c>
      <c r="AX487" s="104">
        <v>6.0619963318496888</v>
      </c>
      <c r="AY487" s="26"/>
    </row>
    <row r="488" spans="1:51" ht="15.75" thickBot="1">
      <c r="A488" s="94"/>
      <c r="B488" s="22" t="s">
        <v>337</v>
      </c>
      <c r="C488" s="103">
        <v>0.13362477232161812</v>
      </c>
      <c r="D488" s="103">
        <v>0.10689981785729462</v>
      </c>
      <c r="E488" s="103">
        <v>0.10689981785729462</v>
      </c>
      <c r="F488" s="103">
        <v>0.10689981785729462</v>
      </c>
      <c r="G488" s="103">
        <v>9.3537340625133025E-2</v>
      </c>
      <c r="H488" s="103">
        <v>8.0174863392970835E-2</v>
      </c>
      <c r="I488" s="103">
        <v>6.681238616080927E-2</v>
      </c>
      <c r="J488" s="103">
        <v>5.3449908928647309E-2</v>
      </c>
      <c r="K488" s="103">
        <v>8.0174863392970835E-2</v>
      </c>
      <c r="L488" s="103">
        <v>0.10689981785729462</v>
      </c>
      <c r="M488" s="103">
        <v>0.13362477232161812</v>
      </c>
      <c r="N488" s="103">
        <v>0.16034972678594137</v>
      </c>
      <c r="O488" s="103">
        <v>0.18707468125026525</v>
      </c>
      <c r="P488" s="103">
        <v>0.21379963571458979</v>
      </c>
      <c r="Q488" s="103">
        <v>0.30733697633972251</v>
      </c>
      <c r="R488" s="103">
        <v>0.40087431696485515</v>
      </c>
      <c r="S488" s="103">
        <v>0.6013114754472827</v>
      </c>
      <c r="T488" s="103">
        <v>0.8017486339297103</v>
      </c>
      <c r="U488" s="103">
        <v>0.93537340625132959</v>
      </c>
      <c r="V488" s="103">
        <v>1.0689981785729483</v>
      </c>
      <c r="W488" s="103">
        <v>1.122448087501597</v>
      </c>
      <c r="X488" s="103">
        <v>1.1758979964302421</v>
      </c>
      <c r="Y488" s="103">
        <v>1.2293479053588889</v>
      </c>
      <c r="Z488" s="103">
        <v>1.2827978142875334</v>
      </c>
      <c r="AA488" s="103">
        <v>1.2560728598232134</v>
      </c>
      <c r="AB488" s="103">
        <v>1.2293479053588889</v>
      </c>
      <c r="AC488" s="103">
        <v>1.2293479053588889</v>
      </c>
      <c r="AD488" s="103">
        <v>1.2293479053588889</v>
      </c>
      <c r="AE488" s="103">
        <v>1.3095227687518609</v>
      </c>
      <c r="AF488" s="103">
        <v>1.3896976321448304</v>
      </c>
      <c r="AG488" s="103">
        <v>1.4965974500021282</v>
      </c>
      <c r="AH488" s="103">
        <v>1.6034972678594199</v>
      </c>
      <c r="AI488" s="103">
        <v>1.5233224044664553</v>
      </c>
      <c r="AJ488" s="103">
        <v>1.4431475410734766</v>
      </c>
      <c r="AK488" s="103">
        <v>1.3629726776805069</v>
      </c>
      <c r="AL488" s="103">
        <v>1.2827978142875334</v>
      </c>
      <c r="AM488" s="103">
        <v>1.0689981785729483</v>
      </c>
      <c r="AN488" s="103">
        <v>0.85519854285835684</v>
      </c>
      <c r="AO488" s="103">
        <v>0.74829872500106409</v>
      </c>
      <c r="AP488" s="103">
        <v>0.64139890714376546</v>
      </c>
      <c r="AQ488" s="103">
        <v>0.53449908928647416</v>
      </c>
      <c r="AR488" s="103">
        <v>0.42759927142917842</v>
      </c>
      <c r="AS488" s="103">
        <v>0.34742440803620678</v>
      </c>
      <c r="AT488" s="103">
        <v>0.26724954464323708</v>
      </c>
      <c r="AU488" s="103">
        <v>0.24052459017891417</v>
      </c>
      <c r="AV488" s="103">
        <v>0.21379963571458979</v>
      </c>
      <c r="AW488" s="103">
        <v>0.18707468125026525</v>
      </c>
      <c r="AX488" s="103">
        <v>0.16034972678594137</v>
      </c>
      <c r="AY488" s="26"/>
    </row>
    <row r="489" spans="1:51" ht="15.75" thickBot="1">
      <c r="A489" s="94"/>
      <c r="B489" s="22" t="s">
        <v>338</v>
      </c>
      <c r="C489" s="104">
        <v>0.127068726611926</v>
      </c>
      <c r="D489" s="104">
        <v>0.1068998178572946</v>
      </c>
      <c r="E489" s="104">
        <v>0.1068998178572946</v>
      </c>
      <c r="F489" s="104">
        <v>0.1068998178572946</v>
      </c>
      <c r="G489" s="104">
        <v>9.3537340625133025E-2</v>
      </c>
      <c r="H489" s="104">
        <v>8.0174863392970835E-2</v>
      </c>
      <c r="I489" s="104">
        <v>6.681238616080927E-2</v>
      </c>
      <c r="J489" s="104">
        <v>5.3449908928647309E-2</v>
      </c>
      <c r="K489" s="104">
        <v>8.0174863392970835E-2</v>
      </c>
      <c r="L489" s="104">
        <v>0.1068998178572946</v>
      </c>
      <c r="M489" s="104">
        <v>0.13362477232161812</v>
      </c>
      <c r="N489" s="104">
        <v>0.16034972678594137</v>
      </c>
      <c r="O489" s="104">
        <v>0.18707468125026525</v>
      </c>
      <c r="P489" s="104">
        <v>0.21379963571458882</v>
      </c>
      <c r="Q489" s="104">
        <v>0.30733697633972251</v>
      </c>
      <c r="R489" s="104">
        <v>0.40087431696485515</v>
      </c>
      <c r="S489" s="104">
        <v>0.6013114754472827</v>
      </c>
      <c r="T489" s="104">
        <v>0.8017486339297103</v>
      </c>
      <c r="U489" s="104">
        <v>0.93537340625132959</v>
      </c>
      <c r="V489" s="104">
        <v>1.0689981785729483</v>
      </c>
      <c r="W489" s="104">
        <v>1.4023508406049245</v>
      </c>
      <c r="X489" s="104">
        <v>1.7357035026368894</v>
      </c>
      <c r="Y489" s="104">
        <v>2.0611479093813165</v>
      </c>
      <c r="Z489" s="104">
        <v>2.3865923161257299</v>
      </c>
      <c r="AA489" s="104">
        <v>2.5493145194979339</v>
      </c>
      <c r="AB489" s="104">
        <v>2.7120367228701565</v>
      </c>
      <c r="AC489" s="104">
        <v>2.5493145194979339</v>
      </c>
      <c r="AD489" s="104">
        <v>2.3865923161257299</v>
      </c>
      <c r="AE489" s="104">
        <v>2.0611479093813165</v>
      </c>
      <c r="AF489" s="104">
        <v>1.7357035026368894</v>
      </c>
      <c r="AG489" s="104">
        <v>1.1932961580628647</v>
      </c>
      <c r="AH489" s="104">
        <v>0.65088881348883454</v>
      </c>
      <c r="AI489" s="104">
        <v>0.42882724662022936</v>
      </c>
      <c r="AJ489" s="104">
        <v>0.2067656797516205</v>
      </c>
      <c r="AK489" s="104">
        <v>0.2067656797516205</v>
      </c>
      <c r="AL489" s="104">
        <v>0.2067656797516205</v>
      </c>
      <c r="AM489" s="104">
        <v>0.2067656797516205</v>
      </c>
      <c r="AN489" s="104">
        <v>0.2067656797516205</v>
      </c>
      <c r="AO489" s="104">
        <v>0.2067656797516205</v>
      </c>
      <c r="AP489" s="104">
        <v>0.2067656797516205</v>
      </c>
      <c r="AQ489" s="104">
        <v>0.2067656797516205</v>
      </c>
      <c r="AR489" s="104">
        <v>0.2067656797516205</v>
      </c>
      <c r="AS489" s="104">
        <v>0.2067656797516205</v>
      </c>
      <c r="AT489" s="104">
        <v>0.2067656797516205</v>
      </c>
      <c r="AU489" s="104">
        <v>0.2067656797516205</v>
      </c>
      <c r="AV489" s="104">
        <v>0.2067656797516205</v>
      </c>
      <c r="AW489" s="104">
        <v>0.17700165755908889</v>
      </c>
      <c r="AX489" s="104">
        <v>0.14723763536655746</v>
      </c>
      <c r="AY489" s="26"/>
    </row>
    <row r="490" spans="1:51" ht="15.75" thickBot="1">
      <c r="A490" s="94"/>
      <c r="B490" s="22" t="s">
        <v>339</v>
      </c>
      <c r="C490" s="103">
        <v>0.13941467123635204</v>
      </c>
      <c r="D490" s="103">
        <v>9.294311415756823E-2</v>
      </c>
      <c r="E490" s="103">
        <v>9.294311415756823E-2</v>
      </c>
      <c r="F490" s="103">
        <v>9.294311415756823E-2</v>
      </c>
      <c r="G490" s="103">
        <v>5.1118712786662482E-2</v>
      </c>
      <c r="H490" s="103">
        <v>9.2943114157568226E-3</v>
      </c>
      <c r="I490" s="103">
        <v>9.2943114157568226E-3</v>
      </c>
      <c r="J490" s="103">
        <v>9.2943114157568226E-3</v>
      </c>
      <c r="K490" s="103">
        <v>9.2943114157568226E-3</v>
      </c>
      <c r="L490" s="103">
        <v>9.2943114157568226E-3</v>
      </c>
      <c r="M490" s="103">
        <v>9.2943114157568226E-3</v>
      </c>
      <c r="N490" s="103">
        <v>9.2943114157568226E-3</v>
      </c>
      <c r="O490" s="103">
        <v>9.7590269865446236E-2</v>
      </c>
      <c r="P490" s="103">
        <v>0.18588622831513693</v>
      </c>
      <c r="Q490" s="103">
        <v>0.27882934247270347</v>
      </c>
      <c r="R490" s="103">
        <v>0.37177245663027286</v>
      </c>
      <c r="S490" s="103">
        <v>0.55765868494540849</v>
      </c>
      <c r="T490" s="103">
        <v>0.74354491326054573</v>
      </c>
      <c r="U490" s="103">
        <v>0.92943114157567963</v>
      </c>
      <c r="V490" s="103">
        <v>1.1153173698908161</v>
      </c>
      <c r="W490" s="103">
        <v>1.3012035982059555</v>
      </c>
      <c r="X490" s="103">
        <v>1.4870898265210868</v>
      </c>
      <c r="Y490" s="103">
        <v>1.3941467123635214</v>
      </c>
      <c r="Z490" s="103">
        <v>1.3012035982059555</v>
      </c>
      <c r="AA490" s="103">
        <v>1.3012035982059555</v>
      </c>
      <c r="AB490" s="103">
        <v>1.3012035982059555</v>
      </c>
      <c r="AC490" s="103">
        <v>1.2547320411271701</v>
      </c>
      <c r="AD490" s="103">
        <v>1.208260484048381</v>
      </c>
      <c r="AE490" s="103">
        <v>1.2547320411271701</v>
      </c>
      <c r="AF490" s="103">
        <v>1.3012035982059555</v>
      </c>
      <c r="AG490" s="103">
        <v>1.3012035982059555</v>
      </c>
      <c r="AH490" s="103">
        <v>1.3012035982059555</v>
      </c>
      <c r="AI490" s="103">
        <v>1.3012035982059555</v>
      </c>
      <c r="AJ490" s="103">
        <v>1.3012035982059555</v>
      </c>
      <c r="AK490" s="103">
        <v>1.2547320411271701</v>
      </c>
      <c r="AL490" s="103">
        <v>1.208260484048381</v>
      </c>
      <c r="AM490" s="103">
        <v>0.97590269865446899</v>
      </c>
      <c r="AN490" s="103">
        <v>0.74354491326054573</v>
      </c>
      <c r="AO490" s="103">
        <v>0.69707335618176069</v>
      </c>
      <c r="AP490" s="103">
        <v>0.65060179910297744</v>
      </c>
      <c r="AQ490" s="103">
        <v>0.65060179910297744</v>
      </c>
      <c r="AR490" s="103">
        <v>0.65060179910297744</v>
      </c>
      <c r="AS490" s="103">
        <v>0.60413024202419052</v>
      </c>
      <c r="AT490" s="103">
        <v>0.55765868494540849</v>
      </c>
      <c r="AU490" s="103">
        <v>0.51118712786662146</v>
      </c>
      <c r="AV490" s="103">
        <v>0.46471557078783982</v>
      </c>
      <c r="AW490" s="103">
        <v>0.32530089955148889</v>
      </c>
      <c r="AX490" s="103">
        <v>0.18588622831513693</v>
      </c>
      <c r="AY490" s="26"/>
    </row>
    <row r="491" spans="1:51" ht="15.75" thickBot="1">
      <c r="A491" s="94"/>
      <c r="B491" s="22" t="s">
        <v>340</v>
      </c>
      <c r="C491" s="104">
        <v>0.5113745206875856</v>
      </c>
      <c r="D491" s="104">
        <v>0.86239931458922303</v>
      </c>
      <c r="E491" s="104">
        <v>0.891458633601803</v>
      </c>
      <c r="F491" s="104">
        <v>0.92051795261437397</v>
      </c>
      <c r="G491" s="104">
        <v>0.92051795261437397</v>
      </c>
      <c r="H491" s="104">
        <v>0.92051795261437397</v>
      </c>
      <c r="I491" s="104">
        <v>0.92051795261437397</v>
      </c>
      <c r="J491" s="104">
        <v>0.92051795261437397</v>
      </c>
      <c r="K491" s="104">
        <v>0.92051795261437397</v>
      </c>
      <c r="L491" s="104">
        <v>0.92051795261437397</v>
      </c>
      <c r="M491" s="104">
        <v>0.92051795261437397</v>
      </c>
      <c r="N491" s="104">
        <v>0.92051795261437397</v>
      </c>
      <c r="O491" s="104">
        <v>0.79682861163237118</v>
      </c>
      <c r="P491" s="104">
        <v>0.67313927065036727</v>
      </c>
      <c r="Q491" s="104">
        <v>0.67313927065036727</v>
      </c>
      <c r="R491" s="104">
        <v>0.67313927065036727</v>
      </c>
      <c r="S491" s="104">
        <v>0.73744395229003967</v>
      </c>
      <c r="T491" s="104">
        <v>0.8017486339297103</v>
      </c>
      <c r="U491" s="104">
        <v>0.93537340625132959</v>
      </c>
      <c r="V491" s="104">
        <v>1.0689981785729483</v>
      </c>
      <c r="W491" s="104">
        <v>1.122448087501597</v>
      </c>
      <c r="X491" s="104">
        <v>1.1758979964302421</v>
      </c>
      <c r="Y491" s="104">
        <v>1.2293479053588889</v>
      </c>
      <c r="Z491" s="104">
        <v>1.2827978142875334</v>
      </c>
      <c r="AA491" s="104">
        <v>1.2560728598232134</v>
      </c>
      <c r="AB491" s="104">
        <v>1.2293479053588889</v>
      </c>
      <c r="AC491" s="104">
        <v>1.0203587614478764</v>
      </c>
      <c r="AD491" s="104">
        <v>0.81136961753686421</v>
      </c>
      <c r="AE491" s="104">
        <v>0.6734367825555998</v>
      </c>
      <c r="AF491" s="104">
        <v>0.53550394757433317</v>
      </c>
      <c r="AG491" s="104">
        <v>0.44446827648669435</v>
      </c>
      <c r="AH491" s="104">
        <v>0.35343260539906013</v>
      </c>
      <c r="AI491" s="104">
        <v>0.3357609751291053</v>
      </c>
      <c r="AJ491" s="104">
        <v>0.31808934485915275</v>
      </c>
      <c r="AK491" s="104">
        <v>0.31808934485915275</v>
      </c>
      <c r="AL491" s="104">
        <v>0.31808934485915275</v>
      </c>
      <c r="AM491" s="104">
        <v>0.31808934485915275</v>
      </c>
      <c r="AN491" s="104">
        <v>0.31808934485915275</v>
      </c>
      <c r="AO491" s="104">
        <v>0.31808934485915275</v>
      </c>
      <c r="AP491" s="104">
        <v>0.31808934485915275</v>
      </c>
      <c r="AQ491" s="104">
        <v>0.31808934485915275</v>
      </c>
      <c r="AR491" s="104">
        <v>0.31808934485915275</v>
      </c>
      <c r="AS491" s="104">
        <v>0.29266944475119483</v>
      </c>
      <c r="AT491" s="104">
        <v>0.26724954464323708</v>
      </c>
      <c r="AU491" s="104">
        <v>0.24052459017891417</v>
      </c>
      <c r="AV491" s="104">
        <v>0.21379963571458882</v>
      </c>
      <c r="AW491" s="104">
        <v>0.18707468125026525</v>
      </c>
      <c r="AX491" s="104">
        <v>0.16034972678594137</v>
      </c>
      <c r="AY491" s="26"/>
    </row>
    <row r="492" spans="1:51" ht="15.75" thickBot="1">
      <c r="A492" s="94"/>
      <c r="B492" s="22" t="s">
        <v>341</v>
      </c>
      <c r="C492" s="103">
        <v>9.1271423930636808E-2</v>
      </c>
      <c r="D492" s="103">
        <v>7.3017139144509108E-2</v>
      </c>
      <c r="E492" s="103">
        <v>7.3017139144509108E-2</v>
      </c>
      <c r="F492" s="103">
        <v>7.3017139144509108E-2</v>
      </c>
      <c r="G492" s="103">
        <v>6.3889996751445466E-2</v>
      </c>
      <c r="H492" s="103">
        <v>5.4762854358381866E-2</v>
      </c>
      <c r="I492" s="103">
        <v>4.5635711965318432E-2</v>
      </c>
      <c r="J492" s="103">
        <v>3.6508569572254554E-2</v>
      </c>
      <c r="K492" s="103">
        <v>5.4762854358381866E-2</v>
      </c>
      <c r="L492" s="103">
        <v>7.3017139144509108E-2</v>
      </c>
      <c r="M492" s="103">
        <v>9.1271423930636808E-2</v>
      </c>
      <c r="N492" s="103">
        <v>0.10952570871676422</v>
      </c>
      <c r="O492" s="103">
        <v>0.12777999350289188</v>
      </c>
      <c r="P492" s="103">
        <v>0.1460342782890183</v>
      </c>
      <c r="Q492" s="103">
        <v>0.20992427504046487</v>
      </c>
      <c r="R492" s="103">
        <v>0.2738142717919092</v>
      </c>
      <c r="S492" s="103">
        <v>0.41072140768786464</v>
      </c>
      <c r="T492" s="103">
        <v>0.54762854358381829</v>
      </c>
      <c r="U492" s="103">
        <v>0.63889996751445688</v>
      </c>
      <c r="V492" s="103">
        <v>0.73017139144509446</v>
      </c>
      <c r="W492" s="103">
        <v>0.76667996101734393</v>
      </c>
      <c r="X492" s="103">
        <v>0.80318853058960116</v>
      </c>
      <c r="Y492" s="103">
        <v>0.83969710016185828</v>
      </c>
      <c r="Z492" s="103">
        <v>0.87620566973410985</v>
      </c>
      <c r="AA492" s="103">
        <v>0.85795138494797885</v>
      </c>
      <c r="AB492" s="103">
        <v>0.83969710016185828</v>
      </c>
      <c r="AC492" s="103">
        <v>0.83969710016185828</v>
      </c>
      <c r="AD492" s="103">
        <v>0.83969710016185828</v>
      </c>
      <c r="AE492" s="103">
        <v>0.89445995452023941</v>
      </c>
      <c r="AF492" s="103">
        <v>0.94922280887862387</v>
      </c>
      <c r="AG492" s="103">
        <v>1.0222399480231279</v>
      </c>
      <c r="AH492" s="103">
        <v>1.0952570871676421</v>
      </c>
      <c r="AI492" s="103">
        <v>1.0404942328092635</v>
      </c>
      <c r="AJ492" s="103">
        <v>0.98573137845087466</v>
      </c>
      <c r="AK492" s="103">
        <v>0.93096852409249298</v>
      </c>
      <c r="AL492" s="103">
        <v>0.87620566973410985</v>
      </c>
      <c r="AM492" s="103">
        <v>0.73017139144509446</v>
      </c>
      <c r="AN492" s="103">
        <v>0.58413711315607286</v>
      </c>
      <c r="AO492" s="103">
        <v>0.51111997401156395</v>
      </c>
      <c r="AP492" s="103">
        <v>0.4381028348670542</v>
      </c>
      <c r="AQ492" s="103">
        <v>0.36508569572254723</v>
      </c>
      <c r="AR492" s="103">
        <v>0.2920685565780366</v>
      </c>
      <c r="AS492" s="103">
        <v>0.23730570221965572</v>
      </c>
      <c r="AT492" s="103">
        <v>0.18254284786127362</v>
      </c>
      <c r="AU492" s="103">
        <v>0.16428856307514592</v>
      </c>
      <c r="AV492" s="103">
        <v>0.1460342782890183</v>
      </c>
      <c r="AW492" s="103">
        <v>0.12777999350289188</v>
      </c>
      <c r="AX492" s="103">
        <v>0.10952570871676422</v>
      </c>
      <c r="AY492" s="26"/>
    </row>
    <row r="493" spans="1:51" ht="15.75" thickBot="1">
      <c r="A493" s="94"/>
      <c r="B493" s="22" t="s">
        <v>342</v>
      </c>
      <c r="C493" s="104">
        <v>8.6793364833647135E-2</v>
      </c>
      <c r="D493" s="104">
        <v>7.3017139144509108E-2</v>
      </c>
      <c r="E493" s="104">
        <v>7.3017139144509108E-2</v>
      </c>
      <c r="F493" s="104">
        <v>7.3017139144509108E-2</v>
      </c>
      <c r="G493" s="104">
        <v>6.3889996751445466E-2</v>
      </c>
      <c r="H493" s="104">
        <v>5.4762854358381866E-2</v>
      </c>
      <c r="I493" s="104">
        <v>4.5635711965318432E-2</v>
      </c>
      <c r="J493" s="104">
        <v>3.6508569572254554E-2</v>
      </c>
      <c r="K493" s="104">
        <v>5.4762854358381866E-2</v>
      </c>
      <c r="L493" s="104">
        <v>7.3017139144509108E-2</v>
      </c>
      <c r="M493" s="104">
        <v>9.1271423930636808E-2</v>
      </c>
      <c r="N493" s="104">
        <v>0.10952570871676422</v>
      </c>
      <c r="O493" s="104">
        <v>0.12777999350289188</v>
      </c>
      <c r="P493" s="104">
        <v>0.1460342782890183</v>
      </c>
      <c r="Q493" s="104">
        <v>0.20992427504046487</v>
      </c>
      <c r="R493" s="104">
        <v>0.2738142717919092</v>
      </c>
      <c r="S493" s="104">
        <v>0.41072140768786464</v>
      </c>
      <c r="T493" s="104">
        <v>0.54762854358381829</v>
      </c>
      <c r="U493" s="104">
        <v>0.63889996751445688</v>
      </c>
      <c r="V493" s="104">
        <v>0.73017139144509446</v>
      </c>
      <c r="W493" s="104">
        <v>0.95786549042170721</v>
      </c>
      <c r="X493" s="104">
        <v>1.1855595893983302</v>
      </c>
      <c r="Y493" s="104">
        <v>1.4078520124105138</v>
      </c>
      <c r="Z493" s="104">
        <v>1.6301444354227019</v>
      </c>
      <c r="AA493" s="104">
        <v>1.7412906469287883</v>
      </c>
      <c r="AB493" s="104">
        <v>1.8524368584348834</v>
      </c>
      <c r="AC493" s="104">
        <v>1.7412906469287883</v>
      </c>
      <c r="AD493" s="104">
        <v>1.6301444354227019</v>
      </c>
      <c r="AE493" s="104">
        <v>1.4078520124105138</v>
      </c>
      <c r="AF493" s="104">
        <v>1.1855595893983302</v>
      </c>
      <c r="AG493" s="104">
        <v>0.81507221771135097</v>
      </c>
      <c r="AH493" s="104">
        <v>0.44458484602437343</v>
      </c>
      <c r="AI493" s="104">
        <v>0.29290731605572456</v>
      </c>
      <c r="AJ493" s="104">
        <v>0.14122978608707543</v>
      </c>
      <c r="AK493" s="104">
        <v>0.14122978608707543</v>
      </c>
      <c r="AL493" s="104">
        <v>0.14122978608707543</v>
      </c>
      <c r="AM493" s="104">
        <v>0.14122978608707543</v>
      </c>
      <c r="AN493" s="104">
        <v>0.14122978608707543</v>
      </c>
      <c r="AO493" s="104">
        <v>0.14122978608707543</v>
      </c>
      <c r="AP493" s="104">
        <v>0.14122978608707543</v>
      </c>
      <c r="AQ493" s="104">
        <v>0.14122978608707543</v>
      </c>
      <c r="AR493" s="104">
        <v>0.14122978608707543</v>
      </c>
      <c r="AS493" s="104">
        <v>0.14122978608707543</v>
      </c>
      <c r="AT493" s="104">
        <v>0.14122978608707543</v>
      </c>
      <c r="AU493" s="104">
        <v>0.14122978608707543</v>
      </c>
      <c r="AV493" s="104">
        <v>0.14122978608707543</v>
      </c>
      <c r="AW493" s="104">
        <v>0.12089968830493106</v>
      </c>
      <c r="AX493" s="104">
        <v>0.10056959052278555</v>
      </c>
      <c r="AY493" s="26"/>
    </row>
    <row r="494" spans="1:51" ht="15.75" thickBot="1">
      <c r="A494" s="94"/>
      <c r="B494" s="22" t="s">
        <v>343</v>
      </c>
      <c r="C494" s="103">
        <v>9.5226172059900194E-2</v>
      </c>
      <c r="D494" s="103">
        <v>6.3484114706600037E-2</v>
      </c>
      <c r="E494" s="103">
        <v>6.3484114706600037E-2</v>
      </c>
      <c r="F494" s="103">
        <v>6.3484114706600037E-2</v>
      </c>
      <c r="G494" s="103">
        <v>3.4916263088630169E-2</v>
      </c>
      <c r="H494" s="103">
        <v>6.3484114706600023E-3</v>
      </c>
      <c r="I494" s="103">
        <v>6.3484114706600023E-3</v>
      </c>
      <c r="J494" s="103">
        <v>6.3484114706600023E-3</v>
      </c>
      <c r="K494" s="103">
        <v>6.3484114706600023E-3</v>
      </c>
      <c r="L494" s="103">
        <v>6.3484114706600023E-3</v>
      </c>
      <c r="M494" s="103">
        <v>6.3484114706600023E-3</v>
      </c>
      <c r="N494" s="103">
        <v>6.3484114706600023E-3</v>
      </c>
      <c r="O494" s="103">
        <v>6.6658320441930097E-2</v>
      </c>
      <c r="P494" s="103">
        <v>0.12696822941320013</v>
      </c>
      <c r="Q494" s="103">
        <v>0.19045234411980017</v>
      </c>
      <c r="R494" s="103">
        <v>0.25393645882640026</v>
      </c>
      <c r="S494" s="103">
        <v>0.38090468823960194</v>
      </c>
      <c r="T494" s="103">
        <v>0.50787291765280029</v>
      </c>
      <c r="U494" s="103">
        <v>0.6348411470660007</v>
      </c>
      <c r="V494" s="103">
        <v>0.76180937647920166</v>
      </c>
      <c r="W494" s="103">
        <v>0.8887776058923994</v>
      </c>
      <c r="X494" s="103">
        <v>1.0157458353056008</v>
      </c>
      <c r="Y494" s="103">
        <v>0.95226172059900194</v>
      </c>
      <c r="Z494" s="103">
        <v>0.8887776058923994</v>
      </c>
      <c r="AA494" s="103">
        <v>0.8887776058923994</v>
      </c>
      <c r="AB494" s="103">
        <v>0.8887776058923994</v>
      </c>
      <c r="AC494" s="103">
        <v>0.85703554853909958</v>
      </c>
      <c r="AD494" s="103">
        <v>0.82529349118580309</v>
      </c>
      <c r="AE494" s="103">
        <v>0.85703554853909958</v>
      </c>
      <c r="AF494" s="103">
        <v>0.8887776058923994</v>
      </c>
      <c r="AG494" s="103">
        <v>0.8887776058923994</v>
      </c>
      <c r="AH494" s="103">
        <v>0.8887776058923994</v>
      </c>
      <c r="AI494" s="103">
        <v>0.8887776058923994</v>
      </c>
      <c r="AJ494" s="103">
        <v>0.8887776058923994</v>
      </c>
      <c r="AK494" s="103">
        <v>0.85703554853909958</v>
      </c>
      <c r="AL494" s="103">
        <v>0.82529349118580309</v>
      </c>
      <c r="AM494" s="103">
        <v>0.6665832044193033</v>
      </c>
      <c r="AN494" s="103">
        <v>0.50787291765280029</v>
      </c>
      <c r="AO494" s="103">
        <v>0.47613086029950114</v>
      </c>
      <c r="AP494" s="103">
        <v>0.4443888029461997</v>
      </c>
      <c r="AQ494" s="103">
        <v>0.4443888029461997</v>
      </c>
      <c r="AR494" s="103">
        <v>0.4443888029461997</v>
      </c>
      <c r="AS494" s="103">
        <v>0.41264674559290065</v>
      </c>
      <c r="AT494" s="103">
        <v>0.38090468823960194</v>
      </c>
      <c r="AU494" s="103">
        <v>0.34916263088630062</v>
      </c>
      <c r="AV494" s="103">
        <v>0.31742057353300035</v>
      </c>
      <c r="AW494" s="103">
        <v>0.22219440147309985</v>
      </c>
      <c r="AX494" s="103">
        <v>0.12696822941320013</v>
      </c>
      <c r="AY494" s="26"/>
    </row>
    <row r="495" spans="1:51" ht="15.75" thickBot="1">
      <c r="A495" s="94"/>
      <c r="B495" s="22" t="s">
        <v>344</v>
      </c>
      <c r="C495" s="104">
        <v>0.34929062818280543</v>
      </c>
      <c r="D495" s="104">
        <v>0.58905554764884827</v>
      </c>
      <c r="E495" s="104">
        <v>0.60890430307533983</v>
      </c>
      <c r="F495" s="104">
        <v>0.62875305850183094</v>
      </c>
      <c r="G495" s="104">
        <v>0.62875305850183094</v>
      </c>
      <c r="H495" s="104">
        <v>0.62875305850183094</v>
      </c>
      <c r="I495" s="104">
        <v>0.62875305850183094</v>
      </c>
      <c r="J495" s="104">
        <v>0.62875305850183094</v>
      </c>
      <c r="K495" s="104">
        <v>0.62875305850183094</v>
      </c>
      <c r="L495" s="104">
        <v>0.62875305850183094</v>
      </c>
      <c r="M495" s="104">
        <v>0.62875305850183094</v>
      </c>
      <c r="N495" s="104">
        <v>0.62875305850183094</v>
      </c>
      <c r="O495" s="104">
        <v>0.54426795831922659</v>
      </c>
      <c r="P495" s="104">
        <v>0.45978285813662212</v>
      </c>
      <c r="Q495" s="104">
        <v>0.45978285813662212</v>
      </c>
      <c r="R495" s="104">
        <v>0.45978285813662212</v>
      </c>
      <c r="S495" s="104">
        <v>0.50370570086022093</v>
      </c>
      <c r="T495" s="104">
        <v>0.54762854358381829</v>
      </c>
      <c r="U495" s="104">
        <v>0.63889996751445688</v>
      </c>
      <c r="V495" s="104">
        <v>0.73017139144509446</v>
      </c>
      <c r="W495" s="104">
        <v>0.76667996101734393</v>
      </c>
      <c r="X495" s="104">
        <v>0.80318853058960116</v>
      </c>
      <c r="Y495" s="104">
        <v>0.83969710016185828</v>
      </c>
      <c r="Z495" s="104">
        <v>0.87620566973410985</v>
      </c>
      <c r="AA495" s="104">
        <v>0.85795138494797885</v>
      </c>
      <c r="AB495" s="104">
        <v>0.83969710016185828</v>
      </c>
      <c r="AC495" s="104">
        <v>0.6969485931343401</v>
      </c>
      <c r="AD495" s="104">
        <v>0.55420008610682658</v>
      </c>
      <c r="AE495" s="104">
        <v>0.45998607146866544</v>
      </c>
      <c r="AF495" s="104">
        <v>0.36577205683050457</v>
      </c>
      <c r="AG495" s="104">
        <v>0.30359080716931863</v>
      </c>
      <c r="AH495" s="104">
        <v>0.24140955750813292</v>
      </c>
      <c r="AI495" s="104">
        <v>0.22933907963272615</v>
      </c>
      <c r="AJ495" s="104">
        <v>0.21726860175732104</v>
      </c>
      <c r="AK495" s="104">
        <v>0.21726860175732104</v>
      </c>
      <c r="AL495" s="104">
        <v>0.21726860175732104</v>
      </c>
      <c r="AM495" s="104">
        <v>0.21726860175732104</v>
      </c>
      <c r="AN495" s="104">
        <v>0.21726860175732104</v>
      </c>
      <c r="AO495" s="104">
        <v>0.21726860175732104</v>
      </c>
      <c r="AP495" s="104">
        <v>0.21726860175732104</v>
      </c>
      <c r="AQ495" s="104">
        <v>0.21726860175732104</v>
      </c>
      <c r="AR495" s="104">
        <v>0.21726860175732104</v>
      </c>
      <c r="AS495" s="104">
        <v>0.19990572480929578</v>
      </c>
      <c r="AT495" s="104">
        <v>0.18254284786127362</v>
      </c>
      <c r="AU495" s="104">
        <v>0.16428856307514592</v>
      </c>
      <c r="AV495" s="104">
        <v>0.1460342782890183</v>
      </c>
      <c r="AW495" s="104">
        <v>0.12777999350289188</v>
      </c>
      <c r="AX495" s="104">
        <v>0.10952570871676422</v>
      </c>
      <c r="AY495" s="26"/>
    </row>
    <row r="496" spans="1:51" ht="15.75" thickBot="1">
      <c r="A496" s="94"/>
      <c r="B496" s="22" t="s">
        <v>345</v>
      </c>
      <c r="C496" s="103">
        <v>6.348040963212577E-2</v>
      </c>
      <c r="D496" s="103">
        <v>5.0784327705700745E-2</v>
      </c>
      <c r="E496" s="103">
        <v>5.0784327705700745E-2</v>
      </c>
      <c r="F496" s="103">
        <v>5.0784327705700745E-2</v>
      </c>
      <c r="G496" s="103">
        <v>4.4436286742488083E-2</v>
      </c>
      <c r="H496" s="103">
        <v>3.8088245779275456E-2</v>
      </c>
      <c r="I496" s="103">
        <v>3.1740204816062885E-2</v>
      </c>
      <c r="J496" s="103">
        <v>2.5392163852850289E-2</v>
      </c>
      <c r="K496" s="103">
        <v>3.8088245779275456E-2</v>
      </c>
      <c r="L496" s="103">
        <v>5.0784327705700745E-2</v>
      </c>
      <c r="M496" s="103">
        <v>6.348040963212577E-2</v>
      </c>
      <c r="N496" s="103">
        <v>7.6176491558550677E-2</v>
      </c>
      <c r="O496" s="103">
        <v>8.8872573484976167E-2</v>
      </c>
      <c r="P496" s="103">
        <v>0.10156865541140116</v>
      </c>
      <c r="Q496" s="103">
        <v>0.14600494215388923</v>
      </c>
      <c r="R496" s="103">
        <v>0.1904412288963776</v>
      </c>
      <c r="S496" s="103">
        <v>0.28566184334456635</v>
      </c>
      <c r="T496" s="103">
        <v>0.3808824577927552</v>
      </c>
      <c r="U496" s="103">
        <v>0.44436286742488135</v>
      </c>
      <c r="V496" s="103">
        <v>0.50784327705700627</v>
      </c>
      <c r="W496" s="103">
        <v>0.5332354409098562</v>
      </c>
      <c r="X496" s="103">
        <v>0.55862760476270634</v>
      </c>
      <c r="Y496" s="103">
        <v>0.58401976861555738</v>
      </c>
      <c r="Z496" s="103">
        <v>0.60941193246840708</v>
      </c>
      <c r="AA496" s="103">
        <v>0.59671585054198195</v>
      </c>
      <c r="AB496" s="103">
        <v>0.58401976861555782</v>
      </c>
      <c r="AC496" s="103">
        <v>0.58401976861555782</v>
      </c>
      <c r="AD496" s="103">
        <v>0.58401976861555782</v>
      </c>
      <c r="AE496" s="103">
        <v>0.62210801439483232</v>
      </c>
      <c r="AF496" s="103">
        <v>0.66019626017410971</v>
      </c>
      <c r="AG496" s="103">
        <v>0.71098058787980956</v>
      </c>
      <c r="AH496" s="103">
        <v>0.76176491558550974</v>
      </c>
      <c r="AI496" s="103">
        <v>0.72367666980623213</v>
      </c>
      <c r="AJ496" s="103">
        <v>0.68558842402695963</v>
      </c>
      <c r="AK496" s="103">
        <v>0.64750017824768469</v>
      </c>
      <c r="AL496" s="103">
        <v>0.60941193246840708</v>
      </c>
      <c r="AM496" s="103">
        <v>0.50784327705700627</v>
      </c>
      <c r="AN496" s="103">
        <v>0.40627462164560596</v>
      </c>
      <c r="AO496" s="103">
        <v>0.35549029393990461</v>
      </c>
      <c r="AP496" s="103">
        <v>0.30470596623420354</v>
      </c>
      <c r="AQ496" s="103">
        <v>0.25392163852850297</v>
      </c>
      <c r="AR496" s="103">
        <v>0.20313731082280298</v>
      </c>
      <c r="AS496" s="103">
        <v>0.16504906504352795</v>
      </c>
      <c r="AT496" s="103">
        <v>0.12696081926425148</v>
      </c>
      <c r="AU496" s="103">
        <v>0.11426473733782586</v>
      </c>
      <c r="AV496" s="103">
        <v>0.10156865541140116</v>
      </c>
      <c r="AW496" s="103">
        <v>8.8872573484976167E-2</v>
      </c>
      <c r="AX496" s="103">
        <v>7.6176491558550677E-2</v>
      </c>
      <c r="AY496" s="26"/>
    </row>
    <row r="497" spans="1:51" ht="15.75" thickBot="1">
      <c r="A497" s="94"/>
      <c r="B497" s="22" t="s">
        <v>346</v>
      </c>
      <c r="C497" s="104">
        <v>6.0365863878465015E-2</v>
      </c>
      <c r="D497" s="104">
        <v>5.0784327705700745E-2</v>
      </c>
      <c r="E497" s="104">
        <v>5.0784327705700745E-2</v>
      </c>
      <c r="F497" s="104">
        <v>5.0784327705700745E-2</v>
      </c>
      <c r="G497" s="104">
        <v>4.4436286742488083E-2</v>
      </c>
      <c r="H497" s="104">
        <v>3.8088245779275325E-2</v>
      </c>
      <c r="I497" s="104">
        <v>3.1740204816062885E-2</v>
      </c>
      <c r="J497" s="104">
        <v>2.5392163852850289E-2</v>
      </c>
      <c r="K497" s="104">
        <v>3.8088245779275456E-2</v>
      </c>
      <c r="L497" s="104">
        <v>5.0784327705700745E-2</v>
      </c>
      <c r="M497" s="104">
        <v>6.348040963212577E-2</v>
      </c>
      <c r="N497" s="104">
        <v>7.6176491558550677E-2</v>
      </c>
      <c r="O497" s="104">
        <v>8.8872573484976167E-2</v>
      </c>
      <c r="P497" s="104">
        <v>0.10156865541140116</v>
      </c>
      <c r="Q497" s="104">
        <v>0.14600494215388923</v>
      </c>
      <c r="R497" s="104">
        <v>0.1904412288963776</v>
      </c>
      <c r="S497" s="104">
        <v>0.28566184334456635</v>
      </c>
      <c r="T497" s="104">
        <v>0.3808824577927552</v>
      </c>
      <c r="U497" s="104">
        <v>0.44436286742488135</v>
      </c>
      <c r="V497" s="104">
        <v>0.50784327705700627</v>
      </c>
      <c r="W497" s="104">
        <v>0.66620735259546071</v>
      </c>
      <c r="X497" s="104">
        <v>0.82457142813391027</v>
      </c>
      <c r="Y497" s="104">
        <v>0.97917857090902272</v>
      </c>
      <c r="Z497" s="104">
        <v>1.1337857136841263</v>
      </c>
      <c r="AA497" s="104">
        <v>1.2110892850716801</v>
      </c>
      <c r="AB497" s="104">
        <v>1.2883928564592382</v>
      </c>
      <c r="AC497" s="104">
        <v>1.2110892850716801</v>
      </c>
      <c r="AD497" s="104">
        <v>1.1337857136841263</v>
      </c>
      <c r="AE497" s="104">
        <v>0.97917857090902272</v>
      </c>
      <c r="AF497" s="104">
        <v>0.82457142813391027</v>
      </c>
      <c r="AG497" s="104">
        <v>0.56689285684206314</v>
      </c>
      <c r="AH497" s="104">
        <v>0.30921428555021668</v>
      </c>
      <c r="AI497" s="104">
        <v>0.20372067846333555</v>
      </c>
      <c r="AJ497" s="104">
        <v>9.8227071376452132E-2</v>
      </c>
      <c r="AK497" s="104">
        <v>9.8227071376452132E-2</v>
      </c>
      <c r="AL497" s="104">
        <v>9.8227071376452132E-2</v>
      </c>
      <c r="AM497" s="104">
        <v>9.8227071376452132E-2</v>
      </c>
      <c r="AN497" s="104">
        <v>9.8227071376452132E-2</v>
      </c>
      <c r="AO497" s="104">
        <v>9.8227071376452132E-2</v>
      </c>
      <c r="AP497" s="104">
        <v>9.8227071376452132E-2</v>
      </c>
      <c r="AQ497" s="104">
        <v>9.8227071376452132E-2</v>
      </c>
      <c r="AR497" s="104">
        <v>9.8227071376452132E-2</v>
      </c>
      <c r="AS497" s="104">
        <v>9.8227071376452132E-2</v>
      </c>
      <c r="AT497" s="104">
        <v>9.8227071376452132E-2</v>
      </c>
      <c r="AU497" s="104">
        <v>9.8227071376452132E-2</v>
      </c>
      <c r="AV497" s="104">
        <v>9.8227071376452132E-2</v>
      </c>
      <c r="AW497" s="104">
        <v>8.4087235713840566E-2</v>
      </c>
      <c r="AX497" s="104">
        <v>6.9947400051229E-2</v>
      </c>
      <c r="AY497" s="26"/>
    </row>
    <row r="498" spans="1:51" ht="15.75" thickBot="1">
      <c r="A498" s="94"/>
      <c r="B498" s="22" t="s">
        <v>347</v>
      </c>
      <c r="C498" s="103">
        <v>6.6230986104213643E-2</v>
      </c>
      <c r="D498" s="103">
        <v>4.4153990736142255E-2</v>
      </c>
      <c r="E498" s="103">
        <v>4.4153990736142255E-2</v>
      </c>
      <c r="F498" s="103">
        <v>4.4153990736142255E-2</v>
      </c>
      <c r="G498" s="103">
        <v>2.4284694904878192E-2</v>
      </c>
      <c r="H498" s="103">
        <v>4.4153990736142236E-3</v>
      </c>
      <c r="I498" s="103">
        <v>4.4153990736142236E-3</v>
      </c>
      <c r="J498" s="103">
        <v>4.4153990736142236E-3</v>
      </c>
      <c r="K498" s="103">
        <v>4.4153990736142236E-3</v>
      </c>
      <c r="L498" s="103">
        <v>4.4153990736142236E-3</v>
      </c>
      <c r="M498" s="103">
        <v>4.4153990736142236E-3</v>
      </c>
      <c r="N498" s="103">
        <v>4.4153990736142236E-3</v>
      </c>
      <c r="O498" s="103">
        <v>4.6361690272949313E-2</v>
      </c>
      <c r="P498" s="103">
        <v>8.8307981472284525E-2</v>
      </c>
      <c r="Q498" s="103">
        <v>0.13246197220842751</v>
      </c>
      <c r="R498" s="103">
        <v>0.17661596294456888</v>
      </c>
      <c r="S498" s="103">
        <v>0.26492394441685441</v>
      </c>
      <c r="T498" s="103">
        <v>0.35323192588913871</v>
      </c>
      <c r="U498" s="103">
        <v>0.44153990736142107</v>
      </c>
      <c r="V498" s="103">
        <v>0.52984788883370881</v>
      </c>
      <c r="W498" s="103">
        <v>0.61815587030599217</v>
      </c>
      <c r="X498" s="103">
        <v>0.70646385177827742</v>
      </c>
      <c r="Y498" s="103">
        <v>0.66230986104213485</v>
      </c>
      <c r="Z498" s="103">
        <v>0.61815587030599217</v>
      </c>
      <c r="AA498" s="103">
        <v>0.61815587030599217</v>
      </c>
      <c r="AB498" s="103">
        <v>0.61815587030599217</v>
      </c>
      <c r="AC498" s="103">
        <v>0.59607887493791933</v>
      </c>
      <c r="AD498" s="103">
        <v>0.57400187956984861</v>
      </c>
      <c r="AE498" s="103">
        <v>0.59607887493791933</v>
      </c>
      <c r="AF498" s="103">
        <v>0.61815587030599217</v>
      </c>
      <c r="AG498" s="103">
        <v>0.61815587030599217</v>
      </c>
      <c r="AH498" s="103">
        <v>0.61815587030599217</v>
      </c>
      <c r="AI498" s="103">
        <v>0.61815587030599217</v>
      </c>
      <c r="AJ498" s="103">
        <v>0.61815587030599217</v>
      </c>
      <c r="AK498" s="103">
        <v>0.59607887493791933</v>
      </c>
      <c r="AL498" s="103">
        <v>0.57400187956984861</v>
      </c>
      <c r="AM498" s="103">
        <v>0.46361690272949402</v>
      </c>
      <c r="AN498" s="103">
        <v>0.35323192588913871</v>
      </c>
      <c r="AO498" s="103">
        <v>0.33115493052106743</v>
      </c>
      <c r="AP498" s="103">
        <v>0.30907793515299609</v>
      </c>
      <c r="AQ498" s="103">
        <v>0.30907793515299609</v>
      </c>
      <c r="AR498" s="103">
        <v>0.30907793515299609</v>
      </c>
      <c r="AS498" s="103">
        <v>0.2870009397849243</v>
      </c>
      <c r="AT498" s="103">
        <v>0.26492394441685441</v>
      </c>
      <c r="AU498" s="103">
        <v>0.24284694904878154</v>
      </c>
      <c r="AV498" s="103">
        <v>0.22076995368071053</v>
      </c>
      <c r="AW498" s="103">
        <v>0.15453896757649752</v>
      </c>
      <c r="AX498" s="103">
        <v>8.8307981472284525E-2</v>
      </c>
      <c r="AY498" s="26"/>
    </row>
    <row r="499" spans="1:51" ht="15.75" thickBot="1">
      <c r="A499" s="94"/>
      <c r="B499" s="22" t="s">
        <v>348</v>
      </c>
      <c r="C499" s="104">
        <v>0.24293597275920584</v>
      </c>
      <c r="D499" s="104">
        <v>0.40969545395986051</v>
      </c>
      <c r="E499" s="104">
        <v>0.42350051003216777</v>
      </c>
      <c r="F499" s="104">
        <v>0.43730556610447147</v>
      </c>
      <c r="G499" s="104">
        <v>0.43730556610447147</v>
      </c>
      <c r="H499" s="104">
        <v>0.43730556610447147</v>
      </c>
      <c r="I499" s="104">
        <v>0.43730556610447147</v>
      </c>
      <c r="J499" s="104">
        <v>0.43730556610447147</v>
      </c>
      <c r="K499" s="104">
        <v>0.43730556610447147</v>
      </c>
      <c r="L499" s="104">
        <v>0.43730556610447147</v>
      </c>
      <c r="M499" s="104">
        <v>0.43730556610447147</v>
      </c>
      <c r="N499" s="104">
        <v>0.43730556610447147</v>
      </c>
      <c r="O499" s="104">
        <v>0.37854512897709058</v>
      </c>
      <c r="P499" s="104">
        <v>0.31978469184970465</v>
      </c>
      <c r="Q499" s="104">
        <v>0.31978469184970465</v>
      </c>
      <c r="R499" s="104">
        <v>0.31978469184970465</v>
      </c>
      <c r="S499" s="104">
        <v>0.3503335748212304</v>
      </c>
      <c r="T499" s="104">
        <v>0.3808824577927552</v>
      </c>
      <c r="U499" s="104">
        <v>0.44436286742488135</v>
      </c>
      <c r="V499" s="104">
        <v>0.50784327705700627</v>
      </c>
      <c r="W499" s="104">
        <v>0.5332354409098562</v>
      </c>
      <c r="X499" s="104">
        <v>0.55862760476270634</v>
      </c>
      <c r="Y499" s="104">
        <v>0.58401976861555738</v>
      </c>
      <c r="Z499" s="104">
        <v>0.60941193246840708</v>
      </c>
      <c r="AA499" s="104">
        <v>0.59671585054198151</v>
      </c>
      <c r="AB499" s="104">
        <v>0.58401976861555782</v>
      </c>
      <c r="AC499" s="104">
        <v>0.48473640795091216</v>
      </c>
      <c r="AD499" s="104">
        <v>0.38545304728626811</v>
      </c>
      <c r="AE499" s="104">
        <v>0.31992602924760133</v>
      </c>
      <c r="AF499" s="104">
        <v>0.2543990112089371</v>
      </c>
      <c r="AG499" s="104">
        <v>0.21115117930341828</v>
      </c>
      <c r="AH499" s="104">
        <v>0.16790334739789797</v>
      </c>
      <c r="AI499" s="104">
        <v>0.15950818002800332</v>
      </c>
      <c r="AJ499" s="104">
        <v>0.1511130126581087</v>
      </c>
      <c r="AK499" s="104">
        <v>0.1511130126581087</v>
      </c>
      <c r="AL499" s="104">
        <v>0.1511130126581087</v>
      </c>
      <c r="AM499" s="104">
        <v>0.1511130126581087</v>
      </c>
      <c r="AN499" s="104">
        <v>0.1511130126581087</v>
      </c>
      <c r="AO499" s="104">
        <v>0.1511130126581087</v>
      </c>
      <c r="AP499" s="104">
        <v>0.1511130126581087</v>
      </c>
      <c r="AQ499" s="104">
        <v>0.1511130126581087</v>
      </c>
      <c r="AR499" s="104">
        <v>0.1511130126581087</v>
      </c>
      <c r="AS499" s="104">
        <v>0.13903691596118001</v>
      </c>
      <c r="AT499" s="104">
        <v>0.12696081926425148</v>
      </c>
      <c r="AU499" s="104">
        <v>0.11426473733782586</v>
      </c>
      <c r="AV499" s="104">
        <v>0.10156865541140116</v>
      </c>
      <c r="AW499" s="104">
        <v>8.8872573484976167E-2</v>
      </c>
      <c r="AX499" s="104">
        <v>7.6176491558550677E-2</v>
      </c>
      <c r="AY499" s="26"/>
    </row>
    <row r="500" spans="1:51" ht="15.75" thickBot="1">
      <c r="A500" s="94"/>
      <c r="B500" s="22" t="s">
        <v>349</v>
      </c>
      <c r="C500" s="103">
        <v>1.8778061667507568</v>
      </c>
      <c r="D500" s="103">
        <v>2.2533674001009252</v>
      </c>
      <c r="E500" s="103">
        <v>2.6289286334510709</v>
      </c>
      <c r="F500" s="103">
        <v>3.004489866801213</v>
      </c>
      <c r="G500" s="103">
        <v>3.1922704834762978</v>
      </c>
      <c r="H500" s="103">
        <v>3.3800511001513835</v>
      </c>
      <c r="I500" s="103">
        <v>3.342494976816361</v>
      </c>
      <c r="J500" s="103">
        <v>3.304938853481342</v>
      </c>
      <c r="K500" s="103">
        <v>3.2899164041473417</v>
      </c>
      <c r="L500" s="103">
        <v>3.2748939548133356</v>
      </c>
      <c r="M500" s="103">
        <v>3.2598715054793219</v>
      </c>
      <c r="N500" s="103">
        <v>3.2448490561453203</v>
      </c>
      <c r="O500" s="103">
        <v>3.2298266068113097</v>
      </c>
      <c r="P500" s="103">
        <v>3.2148041574772948</v>
      </c>
      <c r="Q500" s="103">
        <v>3.1997817081433033</v>
      </c>
      <c r="R500" s="103">
        <v>3.1847592588092999</v>
      </c>
      <c r="S500" s="103">
        <v>3.1697368094752951</v>
      </c>
      <c r="T500" s="103">
        <v>3.1547143601412655</v>
      </c>
      <c r="U500" s="103">
        <v>3.0796021134712555</v>
      </c>
      <c r="V500" s="103">
        <v>3.004489866801213</v>
      </c>
      <c r="W500" s="103">
        <v>2.8167092501261468</v>
      </c>
      <c r="X500" s="103">
        <v>2.6289286334510709</v>
      </c>
      <c r="Y500" s="103">
        <v>2.4411480167759914</v>
      </c>
      <c r="Z500" s="103">
        <v>2.2533674001009252</v>
      </c>
      <c r="AA500" s="103">
        <v>2.1594770917633763</v>
      </c>
      <c r="AB500" s="103">
        <v>2.0655867834258346</v>
      </c>
      <c r="AC500" s="103">
        <v>2.0468087217583282</v>
      </c>
      <c r="AD500" s="103">
        <v>2.0280306600908178</v>
      </c>
      <c r="AE500" s="103">
        <v>2.2533674001009252</v>
      </c>
      <c r="AF500" s="103">
        <v>2.4787041401110126</v>
      </c>
      <c r="AG500" s="103">
        <v>2.459926078443496</v>
      </c>
      <c r="AH500" s="103">
        <v>2.4411480167759914</v>
      </c>
      <c r="AI500" s="103">
        <v>2.4035918934409755</v>
      </c>
      <c r="AJ500" s="103">
        <v>2.3660357701059658</v>
      </c>
      <c r="AK500" s="103">
        <v>2.3097015851034315</v>
      </c>
      <c r="AL500" s="103">
        <v>2.2533674001009252</v>
      </c>
      <c r="AM500" s="103">
        <v>2.1594770917633763</v>
      </c>
      <c r="AN500" s="103">
        <v>2.0655867834258346</v>
      </c>
      <c r="AO500" s="103">
        <v>1.9716964750882995</v>
      </c>
      <c r="AP500" s="103">
        <v>1.8778061667507568</v>
      </c>
      <c r="AQ500" s="103">
        <v>1.6900255500756856</v>
      </c>
      <c r="AR500" s="103">
        <v>1.5022449334006065</v>
      </c>
      <c r="AS500" s="103">
        <v>1.3895765633955619</v>
      </c>
      <c r="AT500" s="103">
        <v>1.2769081933905186</v>
      </c>
      <c r="AU500" s="103">
        <v>1.2956862550580228</v>
      </c>
      <c r="AV500" s="103">
        <v>1.3144643167255354</v>
      </c>
      <c r="AW500" s="103">
        <v>1.4083546250630734</v>
      </c>
      <c r="AX500" s="103">
        <v>1.5022449334006065</v>
      </c>
      <c r="AY500" s="26"/>
    </row>
    <row r="501" spans="1:51" ht="15.75" thickBot="1">
      <c r="A501" s="94"/>
      <c r="B501" s="22" t="s">
        <v>350</v>
      </c>
      <c r="C501" s="104">
        <v>0.55801008904537752</v>
      </c>
      <c r="D501" s="104">
        <v>0.56334185002523041</v>
      </c>
      <c r="E501" s="104">
        <v>0.65723215836276772</v>
      </c>
      <c r="F501" s="104">
        <v>0.7511224667003028</v>
      </c>
      <c r="G501" s="104">
        <v>0.79806762086907612</v>
      </c>
      <c r="H501" s="104">
        <v>0.84501277503784589</v>
      </c>
      <c r="I501" s="104">
        <v>0.83562374420409025</v>
      </c>
      <c r="J501" s="104">
        <v>0.82623471337033549</v>
      </c>
      <c r="K501" s="104">
        <v>0.82247910103683652</v>
      </c>
      <c r="L501" s="104">
        <v>0.81872348870333389</v>
      </c>
      <c r="M501" s="104">
        <v>0.81496787636983292</v>
      </c>
      <c r="N501" s="104">
        <v>0.81121226403632984</v>
      </c>
      <c r="O501" s="104">
        <v>0.80745665170282976</v>
      </c>
      <c r="P501" s="104">
        <v>0.80370103936932369</v>
      </c>
      <c r="Q501" s="104">
        <v>0.77010176581304535</v>
      </c>
      <c r="R501" s="104">
        <v>0.73650249225676745</v>
      </c>
      <c r="S501" s="104">
        <v>0.82856530378886251</v>
      </c>
      <c r="T501" s="104">
        <v>0.92062811532095434</v>
      </c>
      <c r="U501" s="104">
        <v>1.6819179645012219</v>
      </c>
      <c r="V501" s="104">
        <v>2.4432078136815285</v>
      </c>
      <c r="W501" s="104">
        <v>4.4792143250827783</v>
      </c>
      <c r="X501" s="104">
        <v>6.515220836484052</v>
      </c>
      <c r="Y501" s="104">
        <v>7.7368247433248314</v>
      </c>
      <c r="Z501" s="104">
        <v>8.9584286501655566</v>
      </c>
      <c r="AA501" s="104">
        <v>9.5692306035859342</v>
      </c>
      <c r="AB501" s="104">
        <v>10.180032557006308</v>
      </c>
      <c r="AC501" s="104">
        <v>9.5692306035859342</v>
      </c>
      <c r="AD501" s="104">
        <v>8.9584286501655566</v>
      </c>
      <c r="AE501" s="104">
        <v>7.7368247433248314</v>
      </c>
      <c r="AF501" s="104">
        <v>6.515220836484052</v>
      </c>
      <c r="AG501" s="104">
        <v>4.4792143250827783</v>
      </c>
      <c r="AH501" s="104">
        <v>2.4432078136815285</v>
      </c>
      <c r="AI501" s="104">
        <v>1.6096667479138429</v>
      </c>
      <c r="AJ501" s="104">
        <v>0.77612568214616162</v>
      </c>
      <c r="AK501" s="104">
        <v>0.77612568214616162</v>
      </c>
      <c r="AL501" s="104">
        <v>0.77612568214616162</v>
      </c>
      <c r="AM501" s="104">
        <v>0.77612568214616162</v>
      </c>
      <c r="AN501" s="104">
        <v>0.77612568214616162</v>
      </c>
      <c r="AO501" s="104">
        <v>0.77612568214616162</v>
      </c>
      <c r="AP501" s="104">
        <v>0.77612568214616162</v>
      </c>
      <c r="AQ501" s="104">
        <v>0.77612568214616162</v>
      </c>
      <c r="AR501" s="104">
        <v>0.77612568214616162</v>
      </c>
      <c r="AS501" s="104">
        <v>0.77612568214616162</v>
      </c>
      <c r="AT501" s="104">
        <v>0.77612568214616162</v>
      </c>
      <c r="AU501" s="104">
        <v>0.77612568214616162</v>
      </c>
      <c r="AV501" s="104">
        <v>0.77612568214616162</v>
      </c>
      <c r="AW501" s="104">
        <v>0.66440200510584446</v>
      </c>
      <c r="AX501" s="104">
        <v>0.55267832806552397</v>
      </c>
      <c r="AY501" s="26"/>
    </row>
    <row r="502" spans="1:51" ht="15.75" thickBot="1">
      <c r="A502" s="94"/>
      <c r="B502" s="22" t="s">
        <v>351</v>
      </c>
      <c r="C502" s="103">
        <v>0.50520908214919358</v>
      </c>
      <c r="D502" s="103">
        <v>0.3368060547661294</v>
      </c>
      <c r="E502" s="103">
        <v>0.3368060547661294</v>
      </c>
      <c r="F502" s="103">
        <v>0.3368060547661294</v>
      </c>
      <c r="G502" s="103">
        <v>0.1852433301213709</v>
      </c>
      <c r="H502" s="103">
        <v>3.3680605476612821E-2</v>
      </c>
      <c r="I502" s="103">
        <v>3.3680605476612821E-2</v>
      </c>
      <c r="J502" s="103">
        <v>3.3680605476612821E-2</v>
      </c>
      <c r="K502" s="103">
        <v>3.3680605476612821E-2</v>
      </c>
      <c r="L502" s="103">
        <v>3.3680605476612821E-2</v>
      </c>
      <c r="M502" s="103">
        <v>3.3680605476612821E-2</v>
      </c>
      <c r="N502" s="103">
        <v>3.3680605476612821E-2</v>
      </c>
      <c r="O502" s="103">
        <v>0.35364635750443552</v>
      </c>
      <c r="P502" s="103">
        <v>0.67361210953225803</v>
      </c>
      <c r="Q502" s="103">
        <v>1.0104181642983872</v>
      </c>
      <c r="R502" s="103">
        <v>1.3472242190645141</v>
      </c>
      <c r="S502" s="103">
        <v>2.0208363285967716</v>
      </c>
      <c r="T502" s="103">
        <v>2.6944484381290281</v>
      </c>
      <c r="U502" s="103">
        <v>3.3680605476613046</v>
      </c>
      <c r="V502" s="103">
        <v>4.0416726571935486</v>
      </c>
      <c r="W502" s="103">
        <v>4.7152847667258042</v>
      </c>
      <c r="X502" s="103">
        <v>5.3888968762580705</v>
      </c>
      <c r="Y502" s="103">
        <v>5.0520908214919311</v>
      </c>
      <c r="Z502" s="103">
        <v>4.7152847667258042</v>
      </c>
      <c r="AA502" s="103">
        <v>4.7152847667258042</v>
      </c>
      <c r="AB502" s="103">
        <v>4.7152847667258042</v>
      </c>
      <c r="AC502" s="103">
        <v>4.5468817393427461</v>
      </c>
      <c r="AD502" s="103">
        <v>4.378478711959688</v>
      </c>
      <c r="AE502" s="103">
        <v>4.5468817393427461</v>
      </c>
      <c r="AF502" s="103">
        <v>4.7152847667258042</v>
      </c>
      <c r="AG502" s="103">
        <v>4.7152847667258042</v>
      </c>
      <c r="AH502" s="103">
        <v>4.7152847667258042</v>
      </c>
      <c r="AI502" s="103">
        <v>4.7152847667258042</v>
      </c>
      <c r="AJ502" s="103">
        <v>4.7152847667258042</v>
      </c>
      <c r="AK502" s="103">
        <v>4.5468817393427461</v>
      </c>
      <c r="AL502" s="103">
        <v>4.378478711959688</v>
      </c>
      <c r="AM502" s="103">
        <v>3.53646357504436</v>
      </c>
      <c r="AN502" s="103">
        <v>2.6944484381290281</v>
      </c>
      <c r="AO502" s="103">
        <v>2.5260454107459656</v>
      </c>
      <c r="AP502" s="103">
        <v>2.3576423833628932</v>
      </c>
      <c r="AQ502" s="103">
        <v>2.3576423833628932</v>
      </c>
      <c r="AR502" s="103">
        <v>2.3576423833628932</v>
      </c>
      <c r="AS502" s="103">
        <v>2.189239355979844</v>
      </c>
      <c r="AT502" s="103">
        <v>2.0208363285967716</v>
      </c>
      <c r="AU502" s="103">
        <v>1.8524333012137006</v>
      </c>
      <c r="AV502" s="103">
        <v>1.6840302738306456</v>
      </c>
      <c r="AW502" s="103">
        <v>1.1788211916814515</v>
      </c>
      <c r="AX502" s="103">
        <v>0.67361210953225803</v>
      </c>
      <c r="AY502" s="26"/>
    </row>
    <row r="503" spans="1:51" ht="15.75" thickBot="1">
      <c r="A503" s="94"/>
      <c r="B503" s="22" t="s">
        <v>352</v>
      </c>
      <c r="C503" s="104">
        <v>1.4697545147549107</v>
      </c>
      <c r="D503" s="104">
        <v>2.0381620694694402</v>
      </c>
      <c r="E503" s="104">
        <v>3.8215538802551987</v>
      </c>
      <c r="F503" s="104">
        <v>5.6049456910409754</v>
      </c>
      <c r="G503" s="104">
        <v>5.6049456910409754</v>
      </c>
      <c r="H503" s="104">
        <v>5.6049456910409754</v>
      </c>
      <c r="I503" s="104">
        <v>5.6049456910409754</v>
      </c>
      <c r="J503" s="104">
        <v>5.6049456910409754</v>
      </c>
      <c r="K503" s="104">
        <v>5.6049456910409754</v>
      </c>
      <c r="L503" s="104">
        <v>5.6049456910409754</v>
      </c>
      <c r="M503" s="104">
        <v>5.6049456910409754</v>
      </c>
      <c r="N503" s="104">
        <v>5.6049456910409754</v>
      </c>
      <c r="O503" s="104">
        <v>4.3310943976225706</v>
      </c>
      <c r="P503" s="104">
        <v>3.0572431042041819</v>
      </c>
      <c r="Q503" s="104">
        <v>3.0572431042041819</v>
      </c>
      <c r="R503" s="104">
        <v>3.0572431042041819</v>
      </c>
      <c r="S503" s="104">
        <v>3.0572431042041819</v>
      </c>
      <c r="T503" s="104">
        <v>3.0572431042041819</v>
      </c>
      <c r="U503" s="104">
        <v>2.8024728455204877</v>
      </c>
      <c r="V503" s="104">
        <v>2.5477025868368042</v>
      </c>
      <c r="W503" s="104">
        <v>2.2929323281531211</v>
      </c>
      <c r="X503" s="104">
        <v>2.0381620694694402</v>
      </c>
      <c r="Y503" s="104">
        <v>1.6950912547649934</v>
      </c>
      <c r="Z503" s="104">
        <v>1.3520204400605464</v>
      </c>
      <c r="AA503" s="104">
        <v>1.2956862550580228</v>
      </c>
      <c r="AB503" s="104">
        <v>1.2393520700555063</v>
      </c>
      <c r="AC503" s="104">
        <v>1.2280852330549938</v>
      </c>
      <c r="AD503" s="104">
        <v>1.2168183960544925</v>
      </c>
      <c r="AE503" s="104">
        <v>1.3520204400605464</v>
      </c>
      <c r="AF503" s="104">
        <v>1.4872224840666031</v>
      </c>
      <c r="AG503" s="104">
        <v>1.4759556470660937</v>
      </c>
      <c r="AH503" s="104">
        <v>1.4646888100655984</v>
      </c>
      <c r="AI503" s="104">
        <v>1.4421551360645892</v>
      </c>
      <c r="AJ503" s="104">
        <v>1.4196214620635763</v>
      </c>
      <c r="AK503" s="104">
        <v>1.385820951062062</v>
      </c>
      <c r="AL503" s="104">
        <v>1.3520204400605464</v>
      </c>
      <c r="AM503" s="104">
        <v>1.2956862550580228</v>
      </c>
      <c r="AN503" s="104">
        <v>1.2393520700555063</v>
      </c>
      <c r="AO503" s="104">
        <v>1.1830178850529829</v>
      </c>
      <c r="AP503" s="104">
        <v>1.1266837000504553</v>
      </c>
      <c r="AQ503" s="104">
        <v>1.0140153300454082</v>
      </c>
      <c r="AR503" s="104">
        <v>0.90134696004036863</v>
      </c>
      <c r="AS503" s="104">
        <v>0.83374593803733998</v>
      </c>
      <c r="AT503" s="104">
        <v>0.76614491603431101</v>
      </c>
      <c r="AU503" s="104">
        <v>0.77741175303481758</v>
      </c>
      <c r="AV503" s="104">
        <v>0.78867859003531637</v>
      </c>
      <c r="AW503" s="104">
        <v>0.84501277503784378</v>
      </c>
      <c r="AX503" s="104">
        <v>0.90134696004036863</v>
      </c>
      <c r="AY503" s="26"/>
    </row>
    <row r="504" spans="1:51" ht="15.75" thickBot="1">
      <c r="A504" s="94"/>
      <c r="B504" s="22" t="s">
        <v>353</v>
      </c>
      <c r="C504" s="103">
        <v>0.12425065343323721</v>
      </c>
      <c r="D504" s="103">
        <v>0.12024256783861681</v>
      </c>
      <c r="E504" s="103">
        <v>0.10821831105475527</v>
      </c>
      <c r="F504" s="103">
        <v>9.6194054270893739E-2</v>
      </c>
      <c r="G504" s="103">
        <v>8.4169797487031822E-2</v>
      </c>
      <c r="H504" s="103">
        <v>7.2145540703169864E-2</v>
      </c>
      <c r="I504" s="103">
        <v>6.4129369513929002E-2</v>
      </c>
      <c r="J504" s="103">
        <v>5.6113198324687523E-2</v>
      </c>
      <c r="K504" s="103">
        <v>4.8097027135446731E-2</v>
      </c>
      <c r="L504" s="103">
        <v>4.008085594620555E-2</v>
      </c>
      <c r="M504" s="103">
        <v>3.6072770351584911E-2</v>
      </c>
      <c r="N504" s="103">
        <v>3.2064684756964501E-2</v>
      </c>
      <c r="O504" s="103">
        <v>2.8858216281267987E-2</v>
      </c>
      <c r="P504" s="103">
        <v>2.565174780557156E-2</v>
      </c>
      <c r="Q504" s="103">
        <v>9.8285060694462981E-2</v>
      </c>
      <c r="R504" s="103">
        <v>0.17091837358335368</v>
      </c>
      <c r="S504" s="103">
        <v>0.19228317028127309</v>
      </c>
      <c r="T504" s="103">
        <v>0.21364796697919275</v>
      </c>
      <c r="U504" s="103">
        <v>0.2991071537708706</v>
      </c>
      <c r="V504" s="103">
        <v>0.38456634056254618</v>
      </c>
      <c r="W504" s="103">
        <v>0.42302297461880178</v>
      </c>
      <c r="X504" s="103">
        <v>0.46147960867505561</v>
      </c>
      <c r="Y504" s="103">
        <v>0.4700255273542252</v>
      </c>
      <c r="Z504" s="103">
        <v>0.4785714460333938</v>
      </c>
      <c r="AA504" s="103">
        <v>0.4700255273542252</v>
      </c>
      <c r="AB504" s="103">
        <v>0.46147960867505561</v>
      </c>
      <c r="AC504" s="103">
        <v>0.44438777131672019</v>
      </c>
      <c r="AD504" s="103">
        <v>0.42729593395838628</v>
      </c>
      <c r="AE504" s="103">
        <v>0.4700255273542252</v>
      </c>
      <c r="AF504" s="103">
        <v>0.51275512075006136</v>
      </c>
      <c r="AG504" s="103">
        <v>0.48711736471255868</v>
      </c>
      <c r="AH504" s="103">
        <v>0.46147960867505561</v>
      </c>
      <c r="AI504" s="103">
        <v>0.48711736471255868</v>
      </c>
      <c r="AJ504" s="103">
        <v>0.51275512075006136</v>
      </c>
      <c r="AK504" s="103">
        <v>0.55548471414590217</v>
      </c>
      <c r="AL504" s="103">
        <v>0.59821430754173865</v>
      </c>
      <c r="AM504" s="103">
        <v>0.66230869763549793</v>
      </c>
      <c r="AN504" s="103">
        <v>0.72640308772925788</v>
      </c>
      <c r="AO504" s="103">
        <v>1.289069316221972</v>
      </c>
      <c r="AP504" s="103">
        <v>1.8517355447146919</v>
      </c>
      <c r="AQ504" s="103">
        <v>2.0071602719739392</v>
      </c>
      <c r="AR504" s="103">
        <v>2.1625849992331974</v>
      </c>
      <c r="AS504" s="103">
        <v>2.0953381550555967</v>
      </c>
      <c r="AT504" s="103">
        <v>2.0280913108780037</v>
      </c>
      <c r="AU504" s="103">
        <v>1.4498875080765554</v>
      </c>
      <c r="AV504" s="103">
        <v>0.87168370527510386</v>
      </c>
      <c r="AW504" s="103">
        <v>0.49997122215148387</v>
      </c>
      <c r="AX504" s="103">
        <v>0.128258739027858</v>
      </c>
      <c r="AY504" s="26"/>
    </row>
    <row r="505" spans="1:51" ht="15.75" thickBot="1">
      <c r="A505" s="94"/>
      <c r="B505" s="22" t="s">
        <v>354</v>
      </c>
      <c r="C505" s="104">
        <v>0.12425065343323721</v>
      </c>
      <c r="D505" s="104">
        <v>0.12024256783861681</v>
      </c>
      <c r="E505" s="104">
        <v>0.10821831105475527</v>
      </c>
      <c r="F505" s="104">
        <v>9.6194054270893462E-2</v>
      </c>
      <c r="G505" s="104">
        <v>8.4169797487031822E-2</v>
      </c>
      <c r="H505" s="104">
        <v>7.2145540703169864E-2</v>
      </c>
      <c r="I505" s="104">
        <v>6.4129369513929002E-2</v>
      </c>
      <c r="J505" s="104">
        <v>5.6113198324687523E-2</v>
      </c>
      <c r="K505" s="104">
        <v>4.8097027135446731E-2</v>
      </c>
      <c r="L505" s="104">
        <v>4.008085594620555E-2</v>
      </c>
      <c r="M505" s="104">
        <v>3.6072770351584911E-2</v>
      </c>
      <c r="N505" s="104">
        <v>3.2064684756964501E-2</v>
      </c>
      <c r="O505" s="104">
        <v>2.8858216281267987E-2</v>
      </c>
      <c r="P505" s="104">
        <v>2.565174780557156E-2</v>
      </c>
      <c r="Q505" s="104">
        <v>9.8285060694462939E-2</v>
      </c>
      <c r="R505" s="104">
        <v>0.17091837358335368</v>
      </c>
      <c r="S505" s="104">
        <v>0.19228317028127309</v>
      </c>
      <c r="T505" s="104">
        <v>0.21364796697919275</v>
      </c>
      <c r="U505" s="104">
        <v>0.39031868325702579</v>
      </c>
      <c r="V505" s="104">
        <v>0.5669893995348545</v>
      </c>
      <c r="W505" s="104">
        <v>1.0394805658139048</v>
      </c>
      <c r="X505" s="104">
        <v>1.5119717320929424</v>
      </c>
      <c r="Y505" s="104">
        <v>1.7954664318603772</v>
      </c>
      <c r="Z505" s="104">
        <v>2.0789611316278096</v>
      </c>
      <c r="AA505" s="104">
        <v>2.2207084815115232</v>
      </c>
      <c r="AB505" s="104">
        <v>2.3624558313952377</v>
      </c>
      <c r="AC505" s="104">
        <v>2.2207084815115232</v>
      </c>
      <c r="AD505" s="104">
        <v>2.0789611316278096</v>
      </c>
      <c r="AE505" s="104">
        <v>1.7954664318603772</v>
      </c>
      <c r="AF505" s="104">
        <v>1.5119717320929424</v>
      </c>
      <c r="AG505" s="104">
        <v>1.0394805658139048</v>
      </c>
      <c r="AH505" s="104">
        <v>0.5669893995348545</v>
      </c>
      <c r="AI505" s="104">
        <v>0.37355151606021275</v>
      </c>
      <c r="AJ505" s="104">
        <v>0.18011363258557367</v>
      </c>
      <c r="AK505" s="104">
        <v>0.18011363258557367</v>
      </c>
      <c r="AL505" s="104">
        <v>0.18011363258557367</v>
      </c>
      <c r="AM505" s="104">
        <v>0.18011363258557367</v>
      </c>
      <c r="AN505" s="104">
        <v>0.18011363258557367</v>
      </c>
      <c r="AO505" s="104">
        <v>0.18011363258557367</v>
      </c>
      <c r="AP505" s="104">
        <v>0.18011363258557367</v>
      </c>
      <c r="AQ505" s="104">
        <v>0.18011363258557367</v>
      </c>
      <c r="AR505" s="104">
        <v>0.18011363258557367</v>
      </c>
      <c r="AS505" s="104">
        <v>0.18011363258557367</v>
      </c>
      <c r="AT505" s="104">
        <v>0.18011363258557367</v>
      </c>
      <c r="AU505" s="104">
        <v>0.18011363258557367</v>
      </c>
      <c r="AV505" s="104">
        <v>0.18011363258557367</v>
      </c>
      <c r="AW505" s="104">
        <v>0.15418618580671606</v>
      </c>
      <c r="AX505" s="104">
        <v>0.128258739027858</v>
      </c>
      <c r="AY505" s="26"/>
    </row>
    <row r="506" spans="1:51" ht="15.75" thickBot="1">
      <c r="A506" s="94"/>
      <c r="B506" s="22" t="s">
        <v>355</v>
      </c>
      <c r="C506" s="103">
        <v>0.11027149137338579</v>
      </c>
      <c r="D506" s="103">
        <v>7.3514327582257066E-2</v>
      </c>
      <c r="E506" s="103">
        <v>7.3514327582257066E-2</v>
      </c>
      <c r="F506" s="103">
        <v>7.3514327582257066E-2</v>
      </c>
      <c r="G506" s="103">
        <v>4.0432880170241402E-2</v>
      </c>
      <c r="H506" s="103">
        <v>7.3514327582257276E-3</v>
      </c>
      <c r="I506" s="103">
        <v>7.3514327582257276E-3</v>
      </c>
      <c r="J506" s="103">
        <v>7.3514327582257276E-3</v>
      </c>
      <c r="K506" s="103">
        <v>7.3514327582257276E-3</v>
      </c>
      <c r="L506" s="103">
        <v>7.3514327582257276E-3</v>
      </c>
      <c r="M506" s="103">
        <v>7.3514327582257276E-3</v>
      </c>
      <c r="N506" s="103">
        <v>7.3514327582257276E-3</v>
      </c>
      <c r="O506" s="103">
        <v>7.71900439613699E-2</v>
      </c>
      <c r="P506" s="103">
        <v>0.14702865516451419</v>
      </c>
      <c r="Q506" s="103">
        <v>0.22054298274677137</v>
      </c>
      <c r="R506" s="103">
        <v>0.29405731032902838</v>
      </c>
      <c r="S506" s="103">
        <v>0.44108596549354273</v>
      </c>
      <c r="T506" s="103">
        <v>0.58811462065805642</v>
      </c>
      <c r="U506" s="103">
        <v>0.73514327582257322</v>
      </c>
      <c r="V506" s="103">
        <v>0.88217193098708657</v>
      </c>
      <c r="W506" s="103">
        <v>1.0292005861516</v>
      </c>
      <c r="X506" s="103">
        <v>1.1762292413161128</v>
      </c>
      <c r="Y506" s="103">
        <v>1.102714913733859</v>
      </c>
      <c r="Z506" s="103">
        <v>1.0292005861516</v>
      </c>
      <c r="AA506" s="103">
        <v>1.0292005861516</v>
      </c>
      <c r="AB506" s="103">
        <v>1.0292005861516</v>
      </c>
      <c r="AC506" s="103">
        <v>0.99244342236047245</v>
      </c>
      <c r="AD506" s="103">
        <v>0.95568625856934009</v>
      </c>
      <c r="AE506" s="103">
        <v>0.99244342236047245</v>
      </c>
      <c r="AF506" s="103">
        <v>1.0292005861516</v>
      </c>
      <c r="AG506" s="103">
        <v>1.0292005861516</v>
      </c>
      <c r="AH506" s="103">
        <v>1.0292005861516</v>
      </c>
      <c r="AI506" s="103">
        <v>1.0292005861516</v>
      </c>
      <c r="AJ506" s="103">
        <v>1.0292005861516</v>
      </c>
      <c r="AK506" s="103">
        <v>0.99244342236047245</v>
      </c>
      <c r="AL506" s="103">
        <v>0.95568625856934009</v>
      </c>
      <c r="AM506" s="103">
        <v>0.77190043961369992</v>
      </c>
      <c r="AN506" s="103">
        <v>0.58811462065805642</v>
      </c>
      <c r="AO506" s="103">
        <v>0.5513574568669295</v>
      </c>
      <c r="AP506" s="103">
        <v>0.51460029307580013</v>
      </c>
      <c r="AQ506" s="103">
        <v>0.51460029307580013</v>
      </c>
      <c r="AR506" s="103">
        <v>0.51460029307580013</v>
      </c>
      <c r="AS506" s="103">
        <v>0.4778431292846726</v>
      </c>
      <c r="AT506" s="103">
        <v>0.44108596549354273</v>
      </c>
      <c r="AU506" s="103">
        <v>0.4043288017024157</v>
      </c>
      <c r="AV506" s="103">
        <v>0.36757163791128661</v>
      </c>
      <c r="AW506" s="103">
        <v>0.25730014653789979</v>
      </c>
      <c r="AX506" s="103">
        <v>0.14702865516451419</v>
      </c>
      <c r="AY506" s="26"/>
    </row>
    <row r="507" spans="1:51" ht="15.75" thickBot="1">
      <c r="A507" s="94"/>
      <c r="B507" s="22" t="s">
        <v>356</v>
      </c>
      <c r="C507" s="104">
        <v>0.67902805745498063</v>
      </c>
      <c r="D507" s="104">
        <v>0.9700400820785462</v>
      </c>
      <c r="E507" s="104">
        <v>1.0258173867980604</v>
      </c>
      <c r="F507" s="104">
        <v>1.0815946915175731</v>
      </c>
      <c r="G507" s="104">
        <v>1.0815946915175731</v>
      </c>
      <c r="H507" s="104">
        <v>1.0815946915175731</v>
      </c>
      <c r="I507" s="104">
        <v>1.0815946915175731</v>
      </c>
      <c r="J507" s="104">
        <v>1.0815946915175731</v>
      </c>
      <c r="K507" s="104">
        <v>1.0815946915175731</v>
      </c>
      <c r="L507" s="104">
        <v>1.0815946915175731</v>
      </c>
      <c r="M507" s="104">
        <v>1.0815946915175731</v>
      </c>
      <c r="N507" s="104">
        <v>1.0815946915175731</v>
      </c>
      <c r="O507" s="104">
        <v>1.0258173867980604</v>
      </c>
      <c r="P507" s="104">
        <v>0.9700400820785462</v>
      </c>
      <c r="Q507" s="104">
        <v>0.77603206566283656</v>
      </c>
      <c r="R507" s="104">
        <v>0.58202404924712181</v>
      </c>
      <c r="S507" s="104">
        <v>0.55292284678476955</v>
      </c>
      <c r="T507" s="104">
        <v>0.52382164432241207</v>
      </c>
      <c r="U507" s="104">
        <v>0.45419399244247954</v>
      </c>
      <c r="V507" s="104">
        <v>0.38456634056254618</v>
      </c>
      <c r="W507" s="104">
        <v>0.42302297461880178</v>
      </c>
      <c r="X507" s="104">
        <v>0.46147960867505561</v>
      </c>
      <c r="Y507" s="104">
        <v>0.4700255273542252</v>
      </c>
      <c r="Z507" s="104">
        <v>0.4785714460333938</v>
      </c>
      <c r="AA507" s="104">
        <v>0.4700255273542252</v>
      </c>
      <c r="AB507" s="104">
        <v>0.46147960867505561</v>
      </c>
      <c r="AC507" s="104">
        <v>0.44438777131672019</v>
      </c>
      <c r="AD507" s="104">
        <v>0.42729593395838628</v>
      </c>
      <c r="AE507" s="104">
        <v>0.4700255273542252</v>
      </c>
      <c r="AF507" s="104">
        <v>0.51275512075006136</v>
      </c>
      <c r="AG507" s="104">
        <v>0.48711736471255868</v>
      </c>
      <c r="AH507" s="104">
        <v>0.46147960867505561</v>
      </c>
      <c r="AI507" s="104">
        <v>0.320796620630315</v>
      </c>
      <c r="AJ507" s="104">
        <v>0.18011363258557367</v>
      </c>
      <c r="AK507" s="104">
        <v>0.13855882039671266</v>
      </c>
      <c r="AL507" s="104">
        <v>9.7004008207854583E-2</v>
      </c>
      <c r="AM507" s="104">
        <v>9.7004008207854583E-2</v>
      </c>
      <c r="AN507" s="104">
        <v>9.7004008207854583E-2</v>
      </c>
      <c r="AO507" s="104">
        <v>9.7004008207854583E-2</v>
      </c>
      <c r="AP507" s="104">
        <v>9.7004008207854583E-2</v>
      </c>
      <c r="AQ507" s="104">
        <v>9.7004008207854583E-2</v>
      </c>
      <c r="AR507" s="104">
        <v>9.7004008207854583E-2</v>
      </c>
      <c r="AS507" s="104">
        <v>9.7004008207854583E-2</v>
      </c>
      <c r="AT507" s="104">
        <v>9.7004008207854583E-2</v>
      </c>
      <c r="AU507" s="104">
        <v>0.14550601231178087</v>
      </c>
      <c r="AV507" s="104">
        <v>0.19400801641570928</v>
      </c>
      <c r="AW507" s="104">
        <v>0.29101202462356174</v>
      </c>
      <c r="AX507" s="104">
        <v>0.38801603283141828</v>
      </c>
      <c r="AY507" s="26"/>
    </row>
    <row r="508" spans="1:51" ht="15.75" thickBot="1">
      <c r="A508" s="94"/>
      <c r="B508" s="22" t="s">
        <v>357</v>
      </c>
      <c r="C508" s="103">
        <v>8.4868500549197146E-2</v>
      </c>
      <c r="D508" s="103">
        <v>8.2130806983094051E-2</v>
      </c>
      <c r="E508" s="103">
        <v>7.3917726284784505E-2</v>
      </c>
      <c r="F508" s="103">
        <v>6.5704645586475249E-2</v>
      </c>
      <c r="G508" s="103">
        <v>5.7491564888165647E-2</v>
      </c>
      <c r="H508" s="103">
        <v>4.927848418985642E-2</v>
      </c>
      <c r="I508" s="103">
        <v>4.380309705765012E-2</v>
      </c>
      <c r="J508" s="103">
        <v>3.8327709925443876E-2</v>
      </c>
      <c r="K508" s="103">
        <v>3.2852322793237625E-2</v>
      </c>
      <c r="L508" s="103">
        <v>2.7376935661031269E-2</v>
      </c>
      <c r="M508" s="103">
        <v>2.463924209492821E-2</v>
      </c>
      <c r="N508" s="103">
        <v>2.190154852882506E-2</v>
      </c>
      <c r="O508" s="103">
        <v>1.9711393675942615E-2</v>
      </c>
      <c r="P508" s="103">
        <v>1.7521238823060021E-2</v>
      </c>
      <c r="Q508" s="103">
        <v>6.7132892238734754E-2</v>
      </c>
      <c r="R508" s="103">
        <v>0.1167445456544092</v>
      </c>
      <c r="S508" s="103">
        <v>0.13133761386121048</v>
      </c>
      <c r="T508" s="103">
        <v>0.14593068206801138</v>
      </c>
      <c r="U508" s="103">
        <v>0.20430295489521733</v>
      </c>
      <c r="V508" s="103">
        <v>0.26267522772242097</v>
      </c>
      <c r="W508" s="103">
        <v>0.28894275049466434</v>
      </c>
      <c r="X508" s="103">
        <v>0.31521027326690393</v>
      </c>
      <c r="Y508" s="103">
        <v>0.32104750054962566</v>
      </c>
      <c r="Z508" s="103">
        <v>0.32688472783234651</v>
      </c>
      <c r="AA508" s="103">
        <v>0.32104750054962566</v>
      </c>
      <c r="AB508" s="103">
        <v>0.31521027326690393</v>
      </c>
      <c r="AC508" s="103">
        <v>0.30353581870146445</v>
      </c>
      <c r="AD508" s="103">
        <v>0.29186136413602276</v>
      </c>
      <c r="AE508" s="103">
        <v>0.32104750054962566</v>
      </c>
      <c r="AF508" s="103">
        <v>0.35023363696322873</v>
      </c>
      <c r="AG508" s="103">
        <v>0.33272195511506736</v>
      </c>
      <c r="AH508" s="103">
        <v>0.31521027326690393</v>
      </c>
      <c r="AI508" s="103">
        <v>0.33272195511506736</v>
      </c>
      <c r="AJ508" s="103">
        <v>0.35023363696322873</v>
      </c>
      <c r="AK508" s="103">
        <v>0.37941977337683158</v>
      </c>
      <c r="AL508" s="103">
        <v>0.40860590979043465</v>
      </c>
      <c r="AM508" s="103">
        <v>0.45238511441083684</v>
      </c>
      <c r="AN508" s="103">
        <v>0.49616431903123998</v>
      </c>
      <c r="AO508" s="103">
        <v>0.8804893732854423</v>
      </c>
      <c r="AP508" s="103">
        <v>1.2648144275396467</v>
      </c>
      <c r="AQ508" s="103">
        <v>1.3709761513316874</v>
      </c>
      <c r="AR508" s="103">
        <v>1.4771378751237259</v>
      </c>
      <c r="AS508" s="103">
        <v>1.4312054097859568</v>
      </c>
      <c r="AT508" s="103">
        <v>1.3852729444481888</v>
      </c>
      <c r="AU508" s="103">
        <v>0.99033506364283408</v>
      </c>
      <c r="AV508" s="103">
        <v>0.59539718283748899</v>
      </c>
      <c r="AW508" s="103">
        <v>0.34150168847639367</v>
      </c>
      <c r="AX508" s="103">
        <v>8.760619411530024E-2</v>
      </c>
      <c r="AY508" s="26"/>
    </row>
    <row r="509" spans="1:51" ht="15.75" thickBot="1">
      <c r="A509" s="94"/>
      <c r="B509" s="22" t="s">
        <v>358</v>
      </c>
      <c r="C509" s="104">
        <v>8.4868500549197146E-2</v>
      </c>
      <c r="D509" s="104">
        <v>8.2130806983094051E-2</v>
      </c>
      <c r="E509" s="104">
        <v>7.3917726284784505E-2</v>
      </c>
      <c r="F509" s="104">
        <v>6.5704645586475249E-2</v>
      </c>
      <c r="G509" s="104">
        <v>5.7491564888165647E-2</v>
      </c>
      <c r="H509" s="104">
        <v>4.927848418985642E-2</v>
      </c>
      <c r="I509" s="104">
        <v>4.380309705765012E-2</v>
      </c>
      <c r="J509" s="104">
        <v>3.8327709925443876E-2</v>
      </c>
      <c r="K509" s="104">
        <v>3.2852322793237625E-2</v>
      </c>
      <c r="L509" s="104">
        <v>2.7376935661031269E-2</v>
      </c>
      <c r="M509" s="104">
        <v>2.463924209492821E-2</v>
      </c>
      <c r="N509" s="104">
        <v>2.190154852882506E-2</v>
      </c>
      <c r="O509" s="104">
        <v>1.9711393675942615E-2</v>
      </c>
      <c r="P509" s="104">
        <v>1.7521238823060021E-2</v>
      </c>
      <c r="Q509" s="104">
        <v>6.7132892238734754E-2</v>
      </c>
      <c r="R509" s="104">
        <v>0.1167445456544092</v>
      </c>
      <c r="S509" s="104">
        <v>0.13133761386121048</v>
      </c>
      <c r="T509" s="104">
        <v>0.14593068206801138</v>
      </c>
      <c r="U509" s="104">
        <v>0.26660432334997797</v>
      </c>
      <c r="V509" s="104">
        <v>0.38727796463194086</v>
      </c>
      <c r="W509" s="104">
        <v>0.71000960182522721</v>
      </c>
      <c r="X509" s="104">
        <v>1.0327412390185065</v>
      </c>
      <c r="Y509" s="104">
        <v>1.2263802213344814</v>
      </c>
      <c r="Z509" s="104">
        <v>1.4200192036504544</v>
      </c>
      <c r="AA509" s="104">
        <v>1.5168386948084398</v>
      </c>
      <c r="AB509" s="104">
        <v>1.6136581859664225</v>
      </c>
      <c r="AC509" s="104">
        <v>1.5168386948084398</v>
      </c>
      <c r="AD509" s="104">
        <v>1.4200192036504544</v>
      </c>
      <c r="AE509" s="104">
        <v>1.2263802213344814</v>
      </c>
      <c r="AF509" s="104">
        <v>1.0327412390185065</v>
      </c>
      <c r="AG509" s="104">
        <v>0.71000960182522721</v>
      </c>
      <c r="AH509" s="104">
        <v>0.38727796463194086</v>
      </c>
      <c r="AI509" s="104">
        <v>0.25515163236501126</v>
      </c>
      <c r="AJ509" s="104">
        <v>0.12302530009808038</v>
      </c>
      <c r="AK509" s="104">
        <v>0.12302530009808038</v>
      </c>
      <c r="AL509" s="104">
        <v>0.12302530009808038</v>
      </c>
      <c r="AM509" s="104">
        <v>0.12302530009808038</v>
      </c>
      <c r="AN509" s="104">
        <v>0.12302530009808038</v>
      </c>
      <c r="AO509" s="104">
        <v>0.12302530009808038</v>
      </c>
      <c r="AP509" s="104">
        <v>0.12302530009808038</v>
      </c>
      <c r="AQ509" s="104">
        <v>0.12302530009808038</v>
      </c>
      <c r="AR509" s="104">
        <v>0.12302530009808038</v>
      </c>
      <c r="AS509" s="104">
        <v>0.12302530009808038</v>
      </c>
      <c r="AT509" s="104">
        <v>0.12302530009808038</v>
      </c>
      <c r="AU509" s="104">
        <v>0.12302530009808038</v>
      </c>
      <c r="AV509" s="104">
        <v>0.12302530009808038</v>
      </c>
      <c r="AW509" s="104">
        <v>0.10531574710669001</v>
      </c>
      <c r="AX509" s="104">
        <v>8.760619411530024E-2</v>
      </c>
      <c r="AY509" s="26"/>
    </row>
    <row r="510" spans="1:51" ht="15.75" thickBot="1">
      <c r="A510" s="94"/>
      <c r="B510" s="22" t="s">
        <v>359</v>
      </c>
      <c r="C510" s="103">
        <v>7.5320136092576567E-2</v>
      </c>
      <c r="D510" s="103">
        <v>5.0213424061717589E-2</v>
      </c>
      <c r="E510" s="103">
        <v>5.0213424061717589E-2</v>
      </c>
      <c r="F510" s="103">
        <v>5.0213424061717589E-2</v>
      </c>
      <c r="G510" s="103">
        <v>2.7617383233944699E-2</v>
      </c>
      <c r="H510" s="103">
        <v>5.0213424061717618E-3</v>
      </c>
      <c r="I510" s="103">
        <v>5.0213424061717618E-3</v>
      </c>
      <c r="J510" s="103">
        <v>5.0213424061717618E-3</v>
      </c>
      <c r="K510" s="103">
        <v>5.0213424061717618E-3</v>
      </c>
      <c r="L510" s="103">
        <v>5.0213424061717618E-3</v>
      </c>
      <c r="M510" s="103">
        <v>5.0213424061717618E-3</v>
      </c>
      <c r="N510" s="103">
        <v>5.0213424061717618E-3</v>
      </c>
      <c r="O510" s="103">
        <v>5.2724095264803456E-2</v>
      </c>
      <c r="P510" s="103">
        <v>0.10042684812343515</v>
      </c>
      <c r="Q510" s="103">
        <v>0.15064027218515247</v>
      </c>
      <c r="R510" s="103">
        <v>0.20085369624686999</v>
      </c>
      <c r="S510" s="103">
        <v>0.30128054437030494</v>
      </c>
      <c r="T510" s="103">
        <v>0.40170739249374071</v>
      </c>
      <c r="U510" s="103">
        <v>0.50213424061717438</v>
      </c>
      <c r="V510" s="103">
        <v>0.60256108874060987</v>
      </c>
      <c r="W510" s="103">
        <v>0.70298793686404648</v>
      </c>
      <c r="X510" s="103">
        <v>0.80341478498748142</v>
      </c>
      <c r="Y510" s="103">
        <v>0.75320136092576506</v>
      </c>
      <c r="Z510" s="103">
        <v>0.70298793686404648</v>
      </c>
      <c r="AA510" s="103">
        <v>0.70298793686404648</v>
      </c>
      <c r="AB510" s="103">
        <v>0.70298793686404648</v>
      </c>
      <c r="AC510" s="103">
        <v>0.67788122483318702</v>
      </c>
      <c r="AD510" s="103">
        <v>0.65277451280232879</v>
      </c>
      <c r="AE510" s="103">
        <v>0.67788122483318702</v>
      </c>
      <c r="AF510" s="103">
        <v>0.70298793686404648</v>
      </c>
      <c r="AG510" s="103">
        <v>0.70298793686404648</v>
      </c>
      <c r="AH510" s="103">
        <v>0.70298793686404648</v>
      </c>
      <c r="AI510" s="103">
        <v>0.70298793686404648</v>
      </c>
      <c r="AJ510" s="103">
        <v>0.70298793686404648</v>
      </c>
      <c r="AK510" s="103">
        <v>0.67788122483318702</v>
      </c>
      <c r="AL510" s="103">
        <v>0.65277451280232879</v>
      </c>
      <c r="AM510" s="103">
        <v>0.52724095264803594</v>
      </c>
      <c r="AN510" s="103">
        <v>0.40170739249374071</v>
      </c>
      <c r="AO510" s="103">
        <v>0.37660068046288231</v>
      </c>
      <c r="AP510" s="103">
        <v>0.35149396843202341</v>
      </c>
      <c r="AQ510" s="103">
        <v>0.35149396843202341</v>
      </c>
      <c r="AR510" s="103">
        <v>0.35149396843202341</v>
      </c>
      <c r="AS510" s="103">
        <v>0.32638725640116439</v>
      </c>
      <c r="AT510" s="103">
        <v>0.30128054437030494</v>
      </c>
      <c r="AU510" s="103">
        <v>0.2761738323394477</v>
      </c>
      <c r="AV510" s="103">
        <v>0.25106712030858719</v>
      </c>
      <c r="AW510" s="103">
        <v>0.1757469842160117</v>
      </c>
      <c r="AX510" s="103">
        <v>0.10042684812343515</v>
      </c>
      <c r="AY510" s="26"/>
    </row>
    <row r="511" spans="1:51" ht="15.75" thickBot="1">
      <c r="A511" s="94"/>
      <c r="B511" s="22" t="s">
        <v>360</v>
      </c>
      <c r="C511" s="104">
        <v>0.46380515091619345</v>
      </c>
      <c r="D511" s="104">
        <v>0.66257878702313189</v>
      </c>
      <c r="E511" s="104">
        <v>0.70067706727696166</v>
      </c>
      <c r="F511" s="104">
        <v>0.73877534753079588</v>
      </c>
      <c r="G511" s="104">
        <v>0.73877534753079588</v>
      </c>
      <c r="H511" s="104">
        <v>0.73877534753079588</v>
      </c>
      <c r="I511" s="104">
        <v>0.73877534753079588</v>
      </c>
      <c r="J511" s="104">
        <v>0.73877534753079588</v>
      </c>
      <c r="K511" s="104">
        <v>0.73877534753079588</v>
      </c>
      <c r="L511" s="104">
        <v>0.73877534753079588</v>
      </c>
      <c r="M511" s="104">
        <v>0.73877534753079588</v>
      </c>
      <c r="N511" s="104">
        <v>0.73877534753079588</v>
      </c>
      <c r="O511" s="104">
        <v>0.70067706727696166</v>
      </c>
      <c r="P511" s="104">
        <v>0.66257878702313189</v>
      </c>
      <c r="Q511" s="104">
        <v>0.53006302961850571</v>
      </c>
      <c r="R511" s="104">
        <v>0.39754727221388003</v>
      </c>
      <c r="S511" s="104">
        <v>0.37766990860318628</v>
      </c>
      <c r="T511" s="104">
        <v>0.35779254499249186</v>
      </c>
      <c r="U511" s="104">
        <v>0.3102338863574568</v>
      </c>
      <c r="V511" s="104">
        <v>0.26267522772242097</v>
      </c>
      <c r="W511" s="104">
        <v>0.28894275049466434</v>
      </c>
      <c r="X511" s="104">
        <v>0.31521027326690393</v>
      </c>
      <c r="Y511" s="104">
        <v>0.32104750054962566</v>
      </c>
      <c r="Z511" s="104">
        <v>0.32688472783234651</v>
      </c>
      <c r="AA511" s="104">
        <v>0.32104750054962566</v>
      </c>
      <c r="AB511" s="104">
        <v>0.31521027326690393</v>
      </c>
      <c r="AC511" s="104">
        <v>0.30353581870146445</v>
      </c>
      <c r="AD511" s="104">
        <v>0.29186136413602276</v>
      </c>
      <c r="AE511" s="104">
        <v>0.32104750054962566</v>
      </c>
      <c r="AF511" s="104">
        <v>0.35023363696322873</v>
      </c>
      <c r="AG511" s="104">
        <v>0.33272195511506736</v>
      </c>
      <c r="AH511" s="104">
        <v>0.31521027326690393</v>
      </c>
      <c r="AI511" s="104">
        <v>0.21911778668249415</v>
      </c>
      <c r="AJ511" s="104">
        <v>0.12302530009808038</v>
      </c>
      <c r="AK511" s="104">
        <v>9.4641589400196596E-2</v>
      </c>
      <c r="AL511" s="104">
        <v>6.6257878702313214E-2</v>
      </c>
      <c r="AM511" s="104">
        <v>6.6257878702313214E-2</v>
      </c>
      <c r="AN511" s="104">
        <v>6.6257878702313214E-2</v>
      </c>
      <c r="AO511" s="104">
        <v>6.6257878702313214E-2</v>
      </c>
      <c r="AP511" s="104">
        <v>6.6257878702313214E-2</v>
      </c>
      <c r="AQ511" s="104">
        <v>6.6257878702313214E-2</v>
      </c>
      <c r="AR511" s="104">
        <v>6.6257878702313214E-2</v>
      </c>
      <c r="AS511" s="104">
        <v>6.6257878702313214E-2</v>
      </c>
      <c r="AT511" s="104">
        <v>6.6257878702313214E-2</v>
      </c>
      <c r="AU511" s="104">
        <v>9.9386818053470008E-2</v>
      </c>
      <c r="AV511" s="104">
        <v>0.13251575740462643</v>
      </c>
      <c r="AW511" s="104">
        <v>0.19877363610694002</v>
      </c>
      <c r="AX511" s="104">
        <v>0.26503151480925285</v>
      </c>
      <c r="AY511" s="26"/>
    </row>
    <row r="512" spans="1:51" ht="15.75" thickBot="1">
      <c r="A512" s="94"/>
      <c r="B512" s="22" t="s">
        <v>361</v>
      </c>
      <c r="C512" s="103">
        <v>5.9027096847110022E-2</v>
      </c>
      <c r="D512" s="103">
        <v>5.7122996948816465E-2</v>
      </c>
      <c r="E512" s="103">
        <v>5.1410697253934531E-2</v>
      </c>
      <c r="F512" s="103">
        <v>4.5698397559053049E-2</v>
      </c>
      <c r="G512" s="103">
        <v>3.9986097864171323E-2</v>
      </c>
      <c r="H512" s="103">
        <v>3.427379816928991E-2</v>
      </c>
      <c r="I512" s="103">
        <v>3.0465598372701942E-2</v>
      </c>
      <c r="J512" s="103">
        <v>2.6657398576114207E-2</v>
      </c>
      <c r="K512" s="103">
        <v>2.2849198779526469E-2</v>
      </c>
      <c r="L512" s="103">
        <v>1.9040998982938838E-2</v>
      </c>
      <c r="M512" s="103">
        <v>1.7136899084644906E-2</v>
      </c>
      <c r="N512" s="103">
        <v>1.5232799186350971E-2</v>
      </c>
      <c r="O512" s="103">
        <v>1.3709519267715927E-2</v>
      </c>
      <c r="P512" s="103">
        <v>1.218623934908082E-2</v>
      </c>
      <c r="Q512" s="103">
        <v>4.6691760855434424E-2</v>
      </c>
      <c r="R512" s="103">
        <v>8.1197282361787665E-2</v>
      </c>
      <c r="S512" s="103">
        <v>9.1346942657011265E-2</v>
      </c>
      <c r="T512" s="103">
        <v>0.10149660295223446</v>
      </c>
      <c r="U512" s="103">
        <v>0.14209524413312932</v>
      </c>
      <c r="V512" s="103">
        <v>0.18269388531402275</v>
      </c>
      <c r="W512" s="103">
        <v>0.20096327384542495</v>
      </c>
      <c r="X512" s="103">
        <v>0.21923266237682634</v>
      </c>
      <c r="Y512" s="103">
        <v>0.22329252649491563</v>
      </c>
      <c r="Z512" s="103">
        <v>0.22735239061300572</v>
      </c>
      <c r="AA512" s="103">
        <v>0.22329252649491563</v>
      </c>
      <c r="AB512" s="103">
        <v>0.21923266237682634</v>
      </c>
      <c r="AC512" s="103">
        <v>0.21111293414064822</v>
      </c>
      <c r="AD512" s="103">
        <v>0.20299320590446893</v>
      </c>
      <c r="AE512" s="103">
        <v>0.22329252649491563</v>
      </c>
      <c r="AF512" s="103">
        <v>0.24359184708536413</v>
      </c>
      <c r="AG512" s="103">
        <v>0.23141225473109495</v>
      </c>
      <c r="AH512" s="103">
        <v>0.21923266237682634</v>
      </c>
      <c r="AI512" s="103">
        <v>0.23141225473109495</v>
      </c>
      <c r="AJ512" s="103">
        <v>0.24359184708536413</v>
      </c>
      <c r="AK512" s="103">
        <v>0.26389116767580878</v>
      </c>
      <c r="AL512" s="103">
        <v>0.28419048826625865</v>
      </c>
      <c r="AM512" s="103">
        <v>0.31463946915192631</v>
      </c>
      <c r="AN512" s="103">
        <v>0.34508845003759808</v>
      </c>
      <c r="AO512" s="103">
        <v>0.61239130152468502</v>
      </c>
      <c r="AP512" s="103">
        <v>0.87969415301177145</v>
      </c>
      <c r="AQ512" s="103">
        <v>0.95353095124878728</v>
      </c>
      <c r="AR512" s="103">
        <v>1.027367749485804</v>
      </c>
      <c r="AS512" s="103">
        <v>0.99542114901124901</v>
      </c>
      <c r="AT512" s="103">
        <v>0.963474548536699</v>
      </c>
      <c r="AU512" s="103">
        <v>0.68879034429090824</v>
      </c>
      <c r="AV512" s="103">
        <v>0.41410614004511637</v>
      </c>
      <c r="AW512" s="103">
        <v>0.23751866839526067</v>
      </c>
      <c r="AX512" s="103">
        <v>6.0931196745403884E-2</v>
      </c>
      <c r="AY512" s="26"/>
    </row>
    <row r="513" spans="1:51" ht="15.75" thickBot="1">
      <c r="A513" s="94"/>
      <c r="B513" s="22" t="s">
        <v>362</v>
      </c>
      <c r="C513" s="104">
        <v>5.9027096847110022E-2</v>
      </c>
      <c r="D513" s="104">
        <v>5.7122996948816465E-2</v>
      </c>
      <c r="E513" s="104">
        <v>5.1410697253934531E-2</v>
      </c>
      <c r="F513" s="104">
        <v>4.5698397559053049E-2</v>
      </c>
      <c r="G513" s="104">
        <v>3.9986097864171323E-2</v>
      </c>
      <c r="H513" s="104">
        <v>3.427379816928991E-2</v>
      </c>
      <c r="I513" s="104">
        <v>3.0465598372701942E-2</v>
      </c>
      <c r="J513" s="104">
        <v>2.6657398576114207E-2</v>
      </c>
      <c r="K513" s="104">
        <v>2.2849198779526469E-2</v>
      </c>
      <c r="L513" s="104">
        <v>1.9040998982938838E-2</v>
      </c>
      <c r="M513" s="104">
        <v>1.7136899084644906E-2</v>
      </c>
      <c r="N513" s="104">
        <v>1.5232799186350971E-2</v>
      </c>
      <c r="O513" s="104">
        <v>1.3709519267715927E-2</v>
      </c>
      <c r="P513" s="104">
        <v>1.218623934908082E-2</v>
      </c>
      <c r="Q513" s="104">
        <v>4.6691760855434424E-2</v>
      </c>
      <c r="R513" s="104">
        <v>8.1197282361787665E-2</v>
      </c>
      <c r="S513" s="104">
        <v>9.1346942657011265E-2</v>
      </c>
      <c r="T513" s="104">
        <v>0.10149660295223446</v>
      </c>
      <c r="U513" s="104">
        <v>0.18542662015237132</v>
      </c>
      <c r="V513" s="104">
        <v>0.26935663735250925</v>
      </c>
      <c r="W513" s="104">
        <v>0.49382050181293347</v>
      </c>
      <c r="X513" s="104">
        <v>0.71828436627335945</v>
      </c>
      <c r="Y513" s="104">
        <v>0.85296268494961158</v>
      </c>
      <c r="Z513" s="104">
        <v>0.98764100362586904</v>
      </c>
      <c r="AA513" s="104">
        <v>1.054980162963989</v>
      </c>
      <c r="AB513" s="104">
        <v>1.1223193223021168</v>
      </c>
      <c r="AC513" s="104">
        <v>1.054980162963989</v>
      </c>
      <c r="AD513" s="104">
        <v>0.98764100362586904</v>
      </c>
      <c r="AE513" s="104">
        <v>0.85296268494961158</v>
      </c>
      <c r="AF513" s="104">
        <v>0.71828436627335945</v>
      </c>
      <c r="AG513" s="104">
        <v>0.49382050181293347</v>
      </c>
      <c r="AH513" s="104">
        <v>0.26935663735250925</v>
      </c>
      <c r="AI513" s="104">
        <v>0.17746113124241053</v>
      </c>
      <c r="AJ513" s="104">
        <v>8.5565625132313763E-2</v>
      </c>
      <c r="AK513" s="104">
        <v>8.5565625132313763E-2</v>
      </c>
      <c r="AL513" s="104">
        <v>8.5565625132313763E-2</v>
      </c>
      <c r="AM513" s="104">
        <v>8.5565625132313763E-2</v>
      </c>
      <c r="AN513" s="104">
        <v>8.5565625132313763E-2</v>
      </c>
      <c r="AO513" s="104">
        <v>8.5565625132313763E-2</v>
      </c>
      <c r="AP513" s="104">
        <v>8.5565625132313763E-2</v>
      </c>
      <c r="AQ513" s="104">
        <v>8.5565625132313763E-2</v>
      </c>
      <c r="AR513" s="104">
        <v>8.5565625132313763E-2</v>
      </c>
      <c r="AS513" s="104">
        <v>8.5565625132313763E-2</v>
      </c>
      <c r="AT513" s="104">
        <v>8.5565625132313763E-2</v>
      </c>
      <c r="AU513" s="104">
        <v>8.5565625132313763E-2</v>
      </c>
      <c r="AV513" s="104">
        <v>8.5565625132313763E-2</v>
      </c>
      <c r="AW513" s="104">
        <v>7.3248410938858796E-2</v>
      </c>
      <c r="AX513" s="104">
        <v>6.0931196745403884E-2</v>
      </c>
      <c r="AY513" s="26"/>
    </row>
    <row r="514" spans="1:51" ht="15.75" thickBot="1">
      <c r="A514" s="94"/>
      <c r="B514" s="22" t="s">
        <v>363</v>
      </c>
      <c r="C514" s="103">
        <v>5.2386090703897707E-2</v>
      </c>
      <c r="D514" s="103">
        <v>3.4924060469265071E-2</v>
      </c>
      <c r="E514" s="103">
        <v>3.4924060469265071E-2</v>
      </c>
      <c r="F514" s="103">
        <v>3.4924060469265071E-2</v>
      </c>
      <c r="G514" s="103">
        <v>1.9208233258095845E-2</v>
      </c>
      <c r="H514" s="103">
        <v>3.4924060469265056E-3</v>
      </c>
      <c r="I514" s="103">
        <v>3.4924060469265056E-3</v>
      </c>
      <c r="J514" s="103">
        <v>3.4924060469265056E-3</v>
      </c>
      <c r="K514" s="103">
        <v>3.4924060469265056E-3</v>
      </c>
      <c r="L514" s="103">
        <v>3.4924060469265056E-3</v>
      </c>
      <c r="M514" s="103">
        <v>3.4924060469265056E-3</v>
      </c>
      <c r="N514" s="103">
        <v>3.4924060469265056E-3</v>
      </c>
      <c r="O514" s="103">
        <v>3.6670263492728367E-2</v>
      </c>
      <c r="P514" s="103">
        <v>6.9848120938530087E-2</v>
      </c>
      <c r="Q514" s="103">
        <v>0.1047721814077955</v>
      </c>
      <c r="R514" s="103">
        <v>0.13969624187706012</v>
      </c>
      <c r="S514" s="103">
        <v>0.20954436281559025</v>
      </c>
      <c r="T514" s="103">
        <v>0.2793924837541209</v>
      </c>
      <c r="U514" s="103">
        <v>0.34924060469265117</v>
      </c>
      <c r="V514" s="103">
        <v>0.41908872563118166</v>
      </c>
      <c r="W514" s="103">
        <v>0.48893684656970998</v>
      </c>
      <c r="X514" s="103">
        <v>0.55878496750824103</v>
      </c>
      <c r="Y514" s="103">
        <v>0.52386090703897503</v>
      </c>
      <c r="Z514" s="103">
        <v>0.48893684656970998</v>
      </c>
      <c r="AA514" s="103">
        <v>0.48893684656970998</v>
      </c>
      <c r="AB514" s="103">
        <v>0.48893684656970998</v>
      </c>
      <c r="AC514" s="103">
        <v>0.47147481633507932</v>
      </c>
      <c r="AD514" s="103">
        <v>0.45401278610044543</v>
      </c>
      <c r="AE514" s="103">
        <v>0.47147481633507932</v>
      </c>
      <c r="AF514" s="103">
        <v>0.48893684656970998</v>
      </c>
      <c r="AG514" s="103">
        <v>0.48893684656970998</v>
      </c>
      <c r="AH514" s="103">
        <v>0.48893684656970998</v>
      </c>
      <c r="AI514" s="103">
        <v>0.48893684656970998</v>
      </c>
      <c r="AJ514" s="103">
        <v>0.48893684656970998</v>
      </c>
      <c r="AK514" s="103">
        <v>0.47147481633507932</v>
      </c>
      <c r="AL514" s="103">
        <v>0.45401278610044543</v>
      </c>
      <c r="AM514" s="103">
        <v>0.36670263492728256</v>
      </c>
      <c r="AN514" s="103">
        <v>0.2793924837541209</v>
      </c>
      <c r="AO514" s="103">
        <v>0.26193045351948768</v>
      </c>
      <c r="AP514" s="103">
        <v>0.24446842328485499</v>
      </c>
      <c r="AQ514" s="103">
        <v>0.24446842328485499</v>
      </c>
      <c r="AR514" s="103">
        <v>0.24446842328485499</v>
      </c>
      <c r="AS514" s="103">
        <v>0.22700639305022272</v>
      </c>
      <c r="AT514" s="103">
        <v>0.20954436281559025</v>
      </c>
      <c r="AU514" s="103">
        <v>0.19208233258095933</v>
      </c>
      <c r="AV514" s="103">
        <v>0.17462030234632558</v>
      </c>
      <c r="AW514" s="103">
        <v>0.12223421164242698</v>
      </c>
      <c r="AX514" s="103">
        <v>6.9848120938530087E-2</v>
      </c>
      <c r="AY514" s="26"/>
    </row>
    <row r="515" spans="1:51" ht="15.75" thickBot="1">
      <c r="A515" s="94"/>
      <c r="B515" s="22" t="s">
        <v>364</v>
      </c>
      <c r="C515" s="104">
        <v>0.3225822464655006</v>
      </c>
      <c r="D515" s="104">
        <v>0.46083178066500141</v>
      </c>
      <c r="E515" s="104">
        <v>0.48732960805323922</v>
      </c>
      <c r="F515" s="104">
        <v>0.51382743544147691</v>
      </c>
      <c r="G515" s="104">
        <v>0.51382743544147691</v>
      </c>
      <c r="H515" s="104">
        <v>0.51382743544147691</v>
      </c>
      <c r="I515" s="104">
        <v>0.51382743544147691</v>
      </c>
      <c r="J515" s="104">
        <v>0.51382743544147691</v>
      </c>
      <c r="K515" s="104">
        <v>0.51382743544147691</v>
      </c>
      <c r="L515" s="104">
        <v>0.51382743544147691</v>
      </c>
      <c r="M515" s="104">
        <v>0.51382743544147691</v>
      </c>
      <c r="N515" s="104">
        <v>0.51382743544147691</v>
      </c>
      <c r="O515" s="104">
        <v>0.48732960805323922</v>
      </c>
      <c r="P515" s="104">
        <v>0.46083178066500141</v>
      </c>
      <c r="Q515" s="104">
        <v>0.36866542453200135</v>
      </c>
      <c r="R515" s="104">
        <v>0.27649906839900112</v>
      </c>
      <c r="S515" s="104">
        <v>0.26267411497905219</v>
      </c>
      <c r="T515" s="104">
        <v>0.24884916155910136</v>
      </c>
      <c r="U515" s="104">
        <v>0.21577152343656206</v>
      </c>
      <c r="V515" s="104">
        <v>0.18269388531402275</v>
      </c>
      <c r="W515" s="104">
        <v>0.20096327384542495</v>
      </c>
      <c r="X515" s="104">
        <v>0.21923266237682634</v>
      </c>
      <c r="Y515" s="104">
        <v>0.22329252649491563</v>
      </c>
      <c r="Z515" s="104">
        <v>0.22735239061300572</v>
      </c>
      <c r="AA515" s="104">
        <v>0.22329252649491563</v>
      </c>
      <c r="AB515" s="104">
        <v>0.21923266237682634</v>
      </c>
      <c r="AC515" s="104">
        <v>0.21111293414064822</v>
      </c>
      <c r="AD515" s="104">
        <v>0.20299320590446893</v>
      </c>
      <c r="AE515" s="104">
        <v>0.22329252649491563</v>
      </c>
      <c r="AF515" s="104">
        <v>0.24359184708536413</v>
      </c>
      <c r="AG515" s="104">
        <v>0.23141225473109495</v>
      </c>
      <c r="AH515" s="104">
        <v>0.21923266237682634</v>
      </c>
      <c r="AI515" s="104">
        <v>0.15239914375457025</v>
      </c>
      <c r="AJ515" s="104">
        <v>8.5565625132313763E-2</v>
      </c>
      <c r="AK515" s="104">
        <v>6.5824401599407029E-2</v>
      </c>
      <c r="AL515" s="104">
        <v>4.6083178066500169E-2</v>
      </c>
      <c r="AM515" s="104">
        <v>4.6083178066500169E-2</v>
      </c>
      <c r="AN515" s="104">
        <v>4.6083178066500169E-2</v>
      </c>
      <c r="AO515" s="104">
        <v>4.6083178066500169E-2</v>
      </c>
      <c r="AP515" s="104">
        <v>4.6083178066500169E-2</v>
      </c>
      <c r="AQ515" s="104">
        <v>4.6083178066500169E-2</v>
      </c>
      <c r="AR515" s="104">
        <v>4.6083178066500169E-2</v>
      </c>
      <c r="AS515" s="104">
        <v>4.6083178066500169E-2</v>
      </c>
      <c r="AT515" s="104">
        <v>4.6083178066500169E-2</v>
      </c>
      <c r="AU515" s="104">
        <v>6.9124767099750184E-2</v>
      </c>
      <c r="AV515" s="104">
        <v>9.2166356133000338E-2</v>
      </c>
      <c r="AW515" s="104">
        <v>0.13824953419950056</v>
      </c>
      <c r="AX515" s="104">
        <v>0.18433271226599995</v>
      </c>
      <c r="AY515" s="26"/>
    </row>
    <row r="516" spans="1:51" ht="15" customHeight="1">
      <c r="A516" s="94"/>
      <c r="B516" s="26"/>
      <c r="C516" s="99"/>
      <c r="D516" s="26"/>
      <c r="E516" s="26"/>
      <c r="F516" s="26"/>
      <c r="G516" s="26"/>
      <c r="H516" s="26"/>
      <c r="I516" s="26"/>
      <c r="J516" s="26"/>
      <c r="K516" s="26"/>
      <c r="L516" s="26"/>
      <c r="M516" s="26"/>
      <c r="N516" s="26"/>
      <c r="O516" s="26"/>
      <c r="P516" s="26"/>
      <c r="Q516" s="26"/>
      <c r="R516" s="26"/>
      <c r="S516" s="26"/>
      <c r="T516" s="26"/>
      <c r="U516" s="26"/>
      <c r="V516" s="26"/>
      <c r="W516" s="26"/>
      <c r="X516" s="26"/>
      <c r="Y516" s="26"/>
      <c r="Z516" s="26"/>
      <c r="AA516" s="26"/>
      <c r="AB516" s="26"/>
      <c r="AC516" s="26"/>
      <c r="AD516" s="26"/>
      <c r="AE516" s="26"/>
      <c r="AF516" s="26"/>
      <c r="AG516" s="26"/>
      <c r="AH516" s="26"/>
      <c r="AI516" s="26"/>
      <c r="AJ516" s="26"/>
      <c r="AK516" s="26"/>
      <c r="AL516" s="26"/>
      <c r="AM516" s="26"/>
      <c r="AN516" s="26"/>
      <c r="AO516" s="26"/>
      <c r="AP516" s="26"/>
      <c r="AQ516" s="26"/>
      <c r="AR516" s="26"/>
      <c r="AS516" s="26"/>
      <c r="AT516" s="26"/>
      <c r="AU516" s="26"/>
      <c r="AV516" s="26"/>
      <c r="AW516" s="26"/>
      <c r="AX516" s="26"/>
      <c r="AY516" s="26"/>
    </row>
  </sheetData>
  <mergeCells count="1">
    <mergeCell ref="B13:D13"/>
  </mergeCells>
  <hyperlinks>
    <hyperlink ref="B1" location="'Assumptions Summary'!A1" display="Go to Assumptions Summary"/>
  </hyperlinks>
  <pageMargins left="0.7" right="0.7" top="0.75" bottom="0.75" header="0.3" footer="0.3"/>
  <pageSetup paperSize="9" scale="46" orientation="landscape" verticalDpi="90" r:id="rId1"/>
  <rowBreaks count="1" manualBreakCount="1">
    <brk id="42"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9" tint="0.79998168889431442"/>
  </sheetPr>
  <dimension ref="A1:AG439"/>
  <sheetViews>
    <sheetView zoomScale="85" zoomScaleNormal="85" workbookViewId="0"/>
  </sheetViews>
  <sheetFormatPr defaultColWidth="10.28515625" defaultRowHeight="15"/>
  <cols>
    <col min="1" max="1" width="4.140625" style="2" customWidth="1"/>
    <col min="2" max="2" width="21.85546875" style="2" customWidth="1"/>
    <col min="3" max="16384" width="10.28515625" style="2"/>
  </cols>
  <sheetData>
    <row r="1" spans="1:33" ht="15" customHeight="1">
      <c r="A1" s="7"/>
      <c r="B1" s="17" t="s">
        <v>59</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row>
    <row r="2" spans="1:33" ht="20.25" thickBot="1">
      <c r="A2" s="1"/>
      <c r="B2" s="44" t="s">
        <v>303</v>
      </c>
      <c r="C2" s="44"/>
      <c r="D2" s="408"/>
      <c r="E2" s="1"/>
      <c r="F2" s="1"/>
      <c r="G2" s="1"/>
      <c r="H2" s="1"/>
      <c r="I2" s="1"/>
      <c r="J2" s="1"/>
      <c r="K2" s="1"/>
      <c r="L2" s="1"/>
      <c r="M2" s="1"/>
      <c r="N2" s="1"/>
      <c r="O2" s="56"/>
      <c r="P2" s="77"/>
      <c r="Q2" s="1"/>
      <c r="R2" s="1"/>
      <c r="S2" s="1"/>
      <c r="T2" s="1"/>
      <c r="U2" s="1"/>
      <c r="V2" s="1"/>
      <c r="W2" s="78"/>
      <c r="X2" s="57"/>
      <c r="Y2" s="1"/>
      <c r="Z2" s="1"/>
      <c r="AA2" s="1"/>
      <c r="AB2" s="1"/>
      <c r="AC2" s="1"/>
      <c r="AD2" s="1"/>
      <c r="AE2" s="1"/>
      <c r="AF2" s="1"/>
      <c r="AG2" s="1"/>
    </row>
    <row r="3" spans="1:33" ht="16.5" thickTop="1">
      <c r="A3" s="1"/>
      <c r="B3" s="329"/>
      <c r="C3" s="315"/>
      <c r="D3" s="315"/>
      <c r="E3" s="315"/>
      <c r="F3" s="315"/>
      <c r="G3" s="315"/>
      <c r="H3" s="315"/>
      <c r="I3" s="26"/>
      <c r="J3" s="1"/>
      <c r="K3" s="1"/>
      <c r="L3" s="1"/>
      <c r="M3" s="1"/>
      <c r="N3" s="1"/>
      <c r="O3" s="56"/>
      <c r="P3" s="77"/>
      <c r="Q3" s="1"/>
      <c r="R3" s="1"/>
      <c r="S3" s="1"/>
      <c r="T3" s="1"/>
      <c r="U3" s="1"/>
      <c r="V3" s="1"/>
      <c r="W3" s="78"/>
      <c r="X3" s="57"/>
      <c r="Y3" s="1"/>
      <c r="Z3" s="1"/>
      <c r="AA3" s="1"/>
      <c r="AB3" s="1"/>
      <c r="AC3" s="1"/>
      <c r="AD3" s="1"/>
      <c r="AE3" s="1"/>
      <c r="AF3" s="1"/>
      <c r="AG3" s="1"/>
    </row>
    <row r="4" spans="1:33" ht="15.75">
      <c r="A4" s="1"/>
      <c r="B4" s="398" t="str">
        <f>'Assumptions Summary'!$E$5&amp;": "&amp;'Assumptions Summary'!$D$17</f>
        <v>Key deviations from Primary Source: AEMO Draft 2021-22 Input and Assumptions Workbook</v>
      </c>
      <c r="C4" s="395"/>
      <c r="D4" s="395"/>
      <c r="E4" s="395"/>
      <c r="F4" s="395"/>
      <c r="G4" s="395"/>
      <c r="H4" s="395"/>
      <c r="I4" s="26"/>
      <c r="J4" s="1"/>
      <c r="K4" s="1"/>
      <c r="L4" s="1"/>
      <c r="M4" s="1"/>
      <c r="N4" s="1"/>
      <c r="O4" s="56"/>
      <c r="P4" s="77"/>
      <c r="Q4" s="1"/>
      <c r="R4" s="1"/>
      <c r="S4" s="1"/>
      <c r="T4" s="1"/>
      <c r="U4" s="1"/>
      <c r="V4" s="1"/>
      <c r="W4" s="78"/>
      <c r="X4" s="57"/>
      <c r="Y4" s="1"/>
      <c r="Z4" s="1"/>
      <c r="AA4" s="1"/>
      <c r="AB4" s="1"/>
      <c r="AC4" s="1"/>
      <c r="AD4" s="1"/>
      <c r="AE4" s="1"/>
      <c r="AF4" s="1"/>
      <c r="AG4" s="1"/>
    </row>
    <row r="5" spans="1:33" ht="15.75">
      <c r="A5" s="1"/>
      <c r="B5" s="399" t="str">
        <f>'Assumptions Summary'!E17</f>
        <v>Nil</v>
      </c>
      <c r="C5" s="395"/>
      <c r="D5" s="395"/>
      <c r="E5" s="395"/>
      <c r="F5" s="395"/>
      <c r="G5" s="395"/>
      <c r="H5" s="395"/>
      <c r="I5" s="26"/>
      <c r="J5" s="1"/>
      <c r="K5" s="1"/>
      <c r="L5" s="1"/>
      <c r="M5" s="1"/>
      <c r="N5" s="1"/>
      <c r="O5" s="56"/>
      <c r="P5" s="77"/>
      <c r="Q5" s="1"/>
      <c r="R5" s="1"/>
      <c r="S5" s="1"/>
      <c r="T5" s="1"/>
      <c r="U5" s="1"/>
      <c r="V5" s="1"/>
      <c r="W5" s="78"/>
      <c r="X5" s="57"/>
      <c r="Y5" s="1"/>
      <c r="Z5" s="1"/>
      <c r="AA5" s="1"/>
      <c r="AB5" s="1"/>
      <c r="AC5" s="1"/>
      <c r="AD5" s="1"/>
      <c r="AE5" s="1"/>
      <c r="AF5" s="1"/>
      <c r="AG5" s="1"/>
    </row>
    <row r="6" spans="1:33" ht="15.75">
      <c r="A6" s="1"/>
      <c r="B6" s="329"/>
      <c r="C6" s="395"/>
      <c r="D6" s="395"/>
      <c r="E6" s="395"/>
      <c r="F6" s="395"/>
      <c r="G6" s="395"/>
      <c r="H6" s="395"/>
      <c r="I6" s="26"/>
      <c r="J6" s="1"/>
      <c r="K6" s="1"/>
      <c r="L6" s="1"/>
      <c r="M6" s="1"/>
      <c r="N6" s="1"/>
      <c r="O6" s="56"/>
      <c r="P6" s="77"/>
      <c r="Q6" s="1"/>
      <c r="R6" s="1"/>
      <c r="S6" s="1"/>
      <c r="T6" s="1"/>
      <c r="U6" s="1"/>
      <c r="V6" s="1"/>
      <c r="W6" s="78"/>
      <c r="X6" s="57"/>
      <c r="Y6" s="1"/>
      <c r="Z6" s="1"/>
      <c r="AA6" s="1"/>
      <c r="AB6" s="1"/>
      <c r="AC6" s="1"/>
      <c r="AD6" s="1"/>
      <c r="AE6" s="1"/>
      <c r="AF6" s="1"/>
      <c r="AG6" s="1"/>
    </row>
    <row r="7" spans="1:33" ht="43.5" customHeight="1">
      <c r="A7" s="1"/>
      <c r="B7" s="446" t="s">
        <v>304</v>
      </c>
      <c r="C7" s="446"/>
      <c r="D7" s="446"/>
      <c r="E7" s="446"/>
      <c r="F7" s="446"/>
      <c r="G7" s="446"/>
      <c r="H7" s="446"/>
      <c r="I7" s="446"/>
      <c r="J7" s="446"/>
      <c r="K7" s="446"/>
      <c r="L7" s="446"/>
      <c r="M7" s="446"/>
      <c r="N7" s="446"/>
      <c r="O7" s="1"/>
      <c r="P7" s="58"/>
      <c r="Q7" s="1"/>
      <c r="R7" s="1"/>
      <c r="S7" s="1"/>
      <c r="T7" s="1"/>
      <c r="U7" s="1"/>
      <c r="V7" s="1"/>
      <c r="W7" s="1"/>
      <c r="X7" s="1"/>
      <c r="Y7" s="1"/>
      <c r="Z7" s="1"/>
      <c r="AA7" s="1"/>
      <c r="AB7" s="1"/>
      <c r="AC7" s="1"/>
      <c r="AD7" s="1"/>
      <c r="AE7" s="1"/>
      <c r="AF7" s="1"/>
      <c r="AG7" s="1"/>
    </row>
    <row r="8" spans="1:33" ht="38.25" customHeight="1">
      <c r="A8" s="1"/>
      <c r="B8" s="446" t="s">
        <v>305</v>
      </c>
      <c r="C8" s="446"/>
      <c r="D8" s="446"/>
      <c r="E8" s="446"/>
      <c r="F8" s="446"/>
      <c r="G8" s="446"/>
      <c r="H8" s="446"/>
      <c r="I8" s="446"/>
      <c r="J8" s="446"/>
      <c r="K8" s="446"/>
      <c r="L8" s="446"/>
      <c r="M8" s="446"/>
      <c r="N8" s="446"/>
      <c r="O8" s="1"/>
      <c r="P8" s="79"/>
      <c r="Q8" s="1"/>
      <c r="R8" s="1"/>
      <c r="S8" s="1"/>
      <c r="T8" s="1"/>
      <c r="U8" s="1"/>
      <c r="V8" s="1"/>
      <c r="W8" s="1"/>
      <c r="X8" s="1"/>
      <c r="Y8" s="1"/>
      <c r="Z8" s="1"/>
      <c r="AA8" s="1"/>
      <c r="AB8" s="1"/>
      <c r="AC8" s="1"/>
      <c r="AD8" s="1"/>
      <c r="AE8" s="1"/>
      <c r="AF8" s="1"/>
      <c r="AG8" s="1"/>
    </row>
    <row r="9" spans="1:33">
      <c r="A9" s="1"/>
      <c r="B9" s="45"/>
      <c r="C9" s="1"/>
      <c r="D9" s="1"/>
      <c r="E9" s="1"/>
      <c r="F9" s="1"/>
      <c r="G9" s="1"/>
      <c r="H9" s="1"/>
      <c r="I9" s="1"/>
      <c r="J9" s="1"/>
      <c r="K9" s="1"/>
      <c r="L9" s="1"/>
      <c r="M9" s="1"/>
      <c r="N9" s="1"/>
      <c r="O9" s="1"/>
      <c r="P9" s="81"/>
      <c r="Q9" s="1"/>
      <c r="R9" s="1"/>
      <c r="S9" s="1"/>
      <c r="T9" s="1"/>
      <c r="U9" s="1"/>
      <c r="V9" s="1"/>
      <c r="W9" s="1"/>
      <c r="X9" s="1"/>
      <c r="Y9" s="1"/>
      <c r="Z9" s="1"/>
      <c r="AA9" s="1"/>
      <c r="AB9" s="1"/>
      <c r="AC9" s="1"/>
      <c r="AD9" s="1"/>
      <c r="AE9" s="1"/>
      <c r="AF9" s="1"/>
      <c r="AG9" s="1"/>
    </row>
    <row r="10" spans="1:33" ht="20.25" thickBot="1">
      <c r="A10" s="1"/>
      <c r="B10" s="319" t="s">
        <v>61</v>
      </c>
      <c r="C10" s="82"/>
      <c r="D10" s="82"/>
      <c r="E10" s="82"/>
      <c r="F10" s="82"/>
      <c r="G10" s="82"/>
      <c r="H10" s="82"/>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1"/>
    </row>
    <row r="11" spans="1:33" ht="15.75" thickTop="1">
      <c r="A11" s="1"/>
      <c r="B11" s="83" t="s">
        <v>306</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1"/>
      <c r="AG11" s="1"/>
    </row>
    <row r="12" spans="1:33" ht="15.75" thickBot="1">
      <c r="A12" s="1"/>
      <c r="B12" s="83" t="s">
        <v>284</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1"/>
      <c r="AG12" s="1"/>
    </row>
    <row r="13" spans="1:33" ht="33" customHeight="1" thickBot="1">
      <c r="A13" s="1"/>
      <c r="B13" s="320" t="s">
        <v>307</v>
      </c>
      <c r="C13" s="363" t="s">
        <v>221</v>
      </c>
      <c r="D13" s="363" t="s">
        <v>222</v>
      </c>
      <c r="E13" s="363" t="s">
        <v>223</v>
      </c>
      <c r="F13" s="363" t="s">
        <v>224</v>
      </c>
      <c r="G13" s="363" t="s">
        <v>225</v>
      </c>
      <c r="H13" s="363" t="s">
        <v>226</v>
      </c>
      <c r="I13" s="363" t="s">
        <v>227</v>
      </c>
      <c r="J13" s="363" t="s">
        <v>228</v>
      </c>
      <c r="K13" s="363" t="s">
        <v>229</v>
      </c>
      <c r="L13" s="363" t="s">
        <v>262</v>
      </c>
      <c r="M13" s="363" t="s">
        <v>263</v>
      </c>
      <c r="N13" s="363" t="s">
        <v>264</v>
      </c>
      <c r="O13" s="363" t="s">
        <v>265</v>
      </c>
      <c r="P13" s="363" t="s">
        <v>266</v>
      </c>
      <c r="Q13" s="363" t="s">
        <v>267</v>
      </c>
      <c r="R13" s="363" t="s">
        <v>268</v>
      </c>
      <c r="S13" s="363" t="s">
        <v>269</v>
      </c>
      <c r="T13" s="363" t="s">
        <v>270</v>
      </c>
      <c r="U13" s="363" t="s">
        <v>271</v>
      </c>
      <c r="V13" s="363" t="s">
        <v>272</v>
      </c>
      <c r="W13" s="363" t="s">
        <v>273</v>
      </c>
      <c r="X13" s="363" t="s">
        <v>274</v>
      </c>
      <c r="Y13" s="363" t="s">
        <v>275</v>
      </c>
      <c r="Z13" s="363" t="s">
        <v>276</v>
      </c>
      <c r="AA13" s="363" t="s">
        <v>277</v>
      </c>
      <c r="AB13" s="363" t="s">
        <v>278</v>
      </c>
      <c r="AC13" s="363" t="s">
        <v>279</v>
      </c>
      <c r="AD13" s="363" t="s">
        <v>280</v>
      </c>
      <c r="AE13" s="363" t="s">
        <v>281</v>
      </c>
      <c r="AF13" s="1"/>
      <c r="AG13" s="1"/>
    </row>
    <row r="14" spans="1:33" ht="15.75" thickBot="1">
      <c r="A14" s="1"/>
      <c r="B14" s="22" t="s">
        <v>308</v>
      </c>
      <c r="C14" s="84">
        <v>36.511271553015064</v>
      </c>
      <c r="D14" s="84">
        <v>36.93235628754023</v>
      </c>
      <c r="E14" s="84">
        <v>37.389428247035717</v>
      </c>
      <c r="F14" s="84">
        <v>37.534133167808115</v>
      </c>
      <c r="G14" s="84">
        <v>37.879908058707507</v>
      </c>
      <c r="H14" s="84">
        <v>37.97119917434469</v>
      </c>
      <c r="I14" s="84">
        <v>38.270139002881102</v>
      </c>
      <c r="J14" s="84">
        <v>38.512828088472553</v>
      </c>
      <c r="K14" s="84">
        <v>38.888766364930035</v>
      </c>
      <c r="L14" s="84">
        <v>39.1146546285662</v>
      </c>
      <c r="M14" s="84">
        <v>39.486275608548539</v>
      </c>
      <c r="N14" s="84">
        <v>39.796866031851508</v>
      </c>
      <c r="O14" s="84">
        <v>40.116214679608305</v>
      </c>
      <c r="P14" s="84">
        <v>40.664349400952112</v>
      </c>
      <c r="Q14" s="84">
        <v>41.160028803603666</v>
      </c>
      <c r="R14" s="84">
        <v>41.544484221232764</v>
      </c>
      <c r="S14" s="84">
        <v>41.970882394293504</v>
      </c>
      <c r="T14" s="84">
        <v>42.321641584916186</v>
      </c>
      <c r="U14" s="84">
        <v>42.771667806854879</v>
      </c>
      <c r="V14" s="84">
        <v>43.292305712463971</v>
      </c>
      <c r="W14" s="84">
        <v>43.707656239491897</v>
      </c>
      <c r="X14" s="84">
        <v>43.990600423530829</v>
      </c>
      <c r="Y14" s="84">
        <v>44.444938428297803</v>
      </c>
      <c r="Z14" s="84">
        <v>44.625242857356312</v>
      </c>
      <c r="AA14" s="84">
        <v>45.031310771412798</v>
      </c>
      <c r="AB14" s="84">
        <v>45.437305712908653</v>
      </c>
      <c r="AC14" s="84">
        <v>45.749074243418946</v>
      </c>
      <c r="AD14" s="84">
        <v>45.975979608374345</v>
      </c>
      <c r="AE14" s="84">
        <v>46.243568841077447</v>
      </c>
      <c r="AF14" s="1"/>
      <c r="AG14" s="1"/>
    </row>
    <row r="15" spans="1:33" ht="15.75" thickBot="1">
      <c r="A15" s="1"/>
      <c r="B15" s="22" t="s">
        <v>309</v>
      </c>
      <c r="C15" s="85">
        <v>37.64059294895111</v>
      </c>
      <c r="D15" s="85">
        <v>38.07470215454984</v>
      </c>
      <c r="E15" s="85">
        <v>38.545911697355493</v>
      </c>
      <c r="F15" s="85">
        <v>38.695092451375388</v>
      </c>
      <c r="G15" s="85">
        <v>39.051562422611909</v>
      </c>
      <c r="H15" s="85">
        <v>39.145677241882595</v>
      </c>
      <c r="I15" s="85">
        <v>39.453863506659211</v>
      </c>
      <c r="J15" s="85">
        <v>39.704059150232915</v>
      </c>
      <c r="K15" s="85">
        <v>40.091625483482069</v>
      </c>
      <c r="L15" s="85">
        <v>40.324500642900382</v>
      </c>
      <c r="M15" s="85">
        <v>40.707616142411133</v>
      </c>
      <c r="N15" s="85">
        <v>41.027813363710699</v>
      </c>
      <c r="O15" s="85">
        <v>41.357039708007079</v>
      </c>
      <c r="P15" s="85">
        <v>41.922128653138195</v>
      </c>
      <c r="Q15" s="85">
        <v>42.433139796677665</v>
      </c>
      <c r="R15" s="85">
        <v>42.829486712752157</v>
      </c>
      <c r="S15" s="85">
        <v>43.269073705581235</v>
      </c>
      <c r="T15" s="85">
        <v>43.630682144722037</v>
      </c>
      <c r="U15" s="85">
        <v>44.09462801994998</v>
      </c>
      <c r="V15" s="85">
        <v>44.631369651924395</v>
      </c>
      <c r="W15" s="85">
        <v>45.059567286627136</v>
      </c>
      <c r="X15" s="85">
        <v>45.351263149457289</v>
      </c>
      <c r="Y15" s="85">
        <v>45.819654174235502</v>
      </c>
      <c r="Z15" s="85">
        <v>46.005535556406208</v>
      </c>
      <c r="AA15" s="85">
        <v>46.424163459858882</v>
      </c>
      <c r="AB15" s="85">
        <v>46.842716133654129</v>
      </c>
      <c r="AC15" s="85">
        <v>47.164127901912892</v>
      </c>
      <c r="AD15" s="85">
        <v>47.398051622367767</v>
      </c>
      <c r="AE15" s="85">
        <v>47.673917593539834</v>
      </c>
      <c r="AF15" s="1"/>
      <c r="AG15" s="1"/>
    </row>
    <row r="16" spans="1:33" ht="15.75" thickBot="1">
      <c r="A16" s="1"/>
      <c r="B16" s="22" t="s">
        <v>310</v>
      </c>
      <c r="C16" s="86">
        <v>38.769914344887162</v>
      </c>
      <c r="D16" s="86">
        <v>39.217048021559457</v>
      </c>
      <c r="E16" s="86">
        <v>39.702395147675269</v>
      </c>
      <c r="F16" s="86">
        <v>39.85605173494266</v>
      </c>
      <c r="G16" s="86">
        <v>40.223216786516311</v>
      </c>
      <c r="H16" s="86">
        <v>40.320155309420493</v>
      </c>
      <c r="I16" s="86">
        <v>40.637588010437305</v>
      </c>
      <c r="J16" s="86">
        <v>40.89529021199327</v>
      </c>
      <c r="K16" s="86">
        <v>41.294484602034103</v>
      </c>
      <c r="L16" s="86">
        <v>41.534346657234579</v>
      </c>
      <c r="M16" s="86">
        <v>41.928956676273735</v>
      </c>
      <c r="N16" s="86">
        <v>42.258760695569904</v>
      </c>
      <c r="O16" s="86">
        <v>42.597864736405867</v>
      </c>
      <c r="P16" s="86">
        <v>43.179907905324292</v>
      </c>
      <c r="Q16" s="86">
        <v>43.706250789751678</v>
      </c>
      <c r="R16" s="86">
        <v>44.114489204271564</v>
      </c>
      <c r="S16" s="86">
        <v>44.56726501686898</v>
      </c>
      <c r="T16" s="86">
        <v>44.93972270452791</v>
      </c>
      <c r="U16" s="86">
        <v>45.417588233045102</v>
      </c>
      <c r="V16" s="86">
        <v>45.97043359138484</v>
      </c>
      <c r="W16" s="86">
        <v>46.411478333762389</v>
      </c>
      <c r="X16" s="86">
        <v>46.711925875383756</v>
      </c>
      <c r="Y16" s="86">
        <v>47.194369920173209</v>
      </c>
      <c r="Z16" s="86">
        <v>47.385828255456111</v>
      </c>
      <c r="AA16" s="86">
        <v>47.817016148304972</v>
      </c>
      <c r="AB16" s="86">
        <v>48.248126554399612</v>
      </c>
      <c r="AC16" s="86">
        <v>48.579181560406852</v>
      </c>
      <c r="AD16" s="86">
        <v>48.820123636361195</v>
      </c>
      <c r="AE16" s="86">
        <v>49.104266346002227</v>
      </c>
      <c r="AF16" s="1"/>
      <c r="AG16" s="1"/>
    </row>
    <row r="17" spans="1:33" ht="15.75" thickBot="1">
      <c r="A17" s="1"/>
      <c r="B17" s="22" t="s">
        <v>311</v>
      </c>
      <c r="C17" s="87">
        <v>51.068120739163234</v>
      </c>
      <c r="D17" s="87">
        <v>51.657089710921049</v>
      </c>
      <c r="E17" s="87">
        <v>52.296393822258523</v>
      </c>
      <c r="F17" s="87">
        <v>52.498791822964293</v>
      </c>
      <c r="G17" s="87">
        <v>52.982425318209216</v>
      </c>
      <c r="H17" s="87">
        <v>53.110113714626834</v>
      </c>
      <c r="I17" s="87">
        <v>53.528239258002536</v>
      </c>
      <c r="J17" s="87">
        <v>53.867687187310217</v>
      </c>
      <c r="K17" s="87">
        <v>54.393510049018197</v>
      </c>
      <c r="L17" s="87">
        <v>54.709458758286807</v>
      </c>
      <c r="M17" s="87">
        <v>55.229243040447145</v>
      </c>
      <c r="N17" s="87">
        <v>55.66366420856869</v>
      </c>
      <c r="O17" s="87">
        <v>56.110335458510022</v>
      </c>
      <c r="P17" s="87">
        <v>56.877008569038864</v>
      </c>
      <c r="Q17" s="87">
        <v>57.570312705153931</v>
      </c>
      <c r="R17" s="87">
        <v>58.108048446781005</v>
      </c>
      <c r="S17" s="87">
        <v>58.704449296672145</v>
      </c>
      <c r="T17" s="87">
        <v>59.195054305349551</v>
      </c>
      <c r="U17" s="87">
        <v>59.824503581154261</v>
      </c>
      <c r="V17" s="87">
        <v>60.552717042206254</v>
      </c>
      <c r="W17" s="87">
        <v>61.133665608528794</v>
      </c>
      <c r="X17" s="87">
        <v>61.529418129280188</v>
      </c>
      <c r="Y17" s="87">
        <v>62.164898272724123</v>
      </c>
      <c r="Z17" s="87">
        <v>62.417089115751757</v>
      </c>
      <c r="AA17" s="87">
        <v>62.985054140832467</v>
      </c>
      <c r="AB17" s="87">
        <v>63.552917099581926</v>
      </c>
      <c r="AC17" s="87">
        <v>63.988986079969337</v>
      </c>
      <c r="AD17" s="87">
        <v>64.3063574034271</v>
      </c>
      <c r="AE17" s="87">
        <v>64.680633035661373</v>
      </c>
      <c r="AF17" s="1"/>
      <c r="AG17" s="1"/>
    </row>
    <row r="18" spans="1:33" ht="15.75" thickBot="1">
      <c r="A18" s="1"/>
      <c r="B18" s="22" t="s">
        <v>312</v>
      </c>
      <c r="C18" s="86">
        <v>105.35843371810729</v>
      </c>
      <c r="D18" s="86">
        <v>106.57353322587871</v>
      </c>
      <c r="E18" s="86">
        <v>107.89247895689734</v>
      </c>
      <c r="F18" s="86">
        <v>108.31004545500588</v>
      </c>
      <c r="G18" s="86">
        <v>109.30782776645762</v>
      </c>
      <c r="H18" s="86">
        <v>109.57126118158661</v>
      </c>
      <c r="I18" s="86">
        <v>110.4338943020142</v>
      </c>
      <c r="J18" s="86">
        <v>111.13420795450553</v>
      </c>
      <c r="K18" s="86">
        <v>112.2190309775748</v>
      </c>
      <c r="L18" s="86">
        <v>112.87086348407765</v>
      </c>
      <c r="M18" s="86">
        <v>113.94322833806193</v>
      </c>
      <c r="N18" s="86">
        <v>114.83948089611182</v>
      </c>
      <c r="O18" s="86">
        <v>115.76100654850651</v>
      </c>
      <c r="P18" s="86">
        <v>117.34272674752614</v>
      </c>
      <c r="Q18" s="86">
        <v>118.77307971164748</v>
      </c>
      <c r="R18" s="86">
        <v>119.88248014918162</v>
      </c>
      <c r="S18" s="86">
        <v>121.11291233472494</v>
      </c>
      <c r="T18" s="86">
        <v>122.12507754739295</v>
      </c>
      <c r="U18" s="86">
        <v>123.42369180701114</v>
      </c>
      <c r="V18" s="86">
        <v>124.9260660584694</v>
      </c>
      <c r="W18" s="86">
        <v>126.12461870016833</v>
      </c>
      <c r="X18" s="86">
        <v>126.94109412794697</v>
      </c>
      <c r="Y18" s="86">
        <v>128.25215064624305</v>
      </c>
      <c r="Z18" s="86">
        <v>128.77244455631569</v>
      </c>
      <c r="AA18" s="86">
        <v>129.94421090649743</v>
      </c>
      <c r="AB18" s="86">
        <v>131.11576668404322</v>
      </c>
      <c r="AC18" s="86">
        <v>132.01541883692607</v>
      </c>
      <c r="AD18" s="86">
        <v>132.67018633301899</v>
      </c>
      <c r="AE18" s="86">
        <v>133.44235287880724</v>
      </c>
      <c r="AF18" s="1"/>
      <c r="AG18" s="1"/>
    </row>
    <row r="19" spans="1:33">
      <c r="A19" s="1"/>
      <c r="B19" s="82"/>
      <c r="C19" s="88"/>
      <c r="D19" s="88"/>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1"/>
      <c r="AG19" s="1"/>
    </row>
    <row r="20" spans="1:33" ht="15.75" thickBot="1">
      <c r="A20" s="1"/>
      <c r="B20" s="83" t="s">
        <v>286</v>
      </c>
      <c r="C20" s="88"/>
      <c r="D20" s="88"/>
      <c r="E20" s="88"/>
      <c r="F20" s="88"/>
      <c r="G20" s="88"/>
      <c r="H20" s="88"/>
      <c r="I20" s="88"/>
      <c r="J20" s="88"/>
      <c r="K20" s="88"/>
      <c r="L20" s="88"/>
      <c r="M20" s="88"/>
      <c r="N20" s="88"/>
      <c r="O20" s="88"/>
      <c r="P20" s="88"/>
      <c r="Q20" s="88"/>
      <c r="R20" s="88"/>
      <c r="S20" s="88"/>
      <c r="T20" s="88"/>
      <c r="U20" s="88"/>
      <c r="V20" s="88"/>
      <c r="W20" s="88"/>
      <c r="X20" s="88"/>
      <c r="Y20" s="88"/>
      <c r="Z20" s="88"/>
      <c r="AA20" s="88"/>
      <c r="AB20" s="88"/>
      <c r="AC20" s="88"/>
      <c r="AD20" s="88"/>
      <c r="AE20" s="88"/>
      <c r="AF20" s="1"/>
      <c r="AG20" s="1"/>
    </row>
    <row r="21" spans="1:33" ht="33" customHeight="1" thickBot="1">
      <c r="A21" s="1"/>
      <c r="B21" s="320" t="s">
        <v>307</v>
      </c>
      <c r="C21" s="363">
        <v>2022</v>
      </c>
      <c r="D21" s="363">
        <v>2023</v>
      </c>
      <c r="E21" s="363">
        <v>2024</v>
      </c>
      <c r="F21" s="363">
        <v>2025</v>
      </c>
      <c r="G21" s="363">
        <v>2026</v>
      </c>
      <c r="H21" s="363">
        <v>2027</v>
      </c>
      <c r="I21" s="363">
        <v>2028</v>
      </c>
      <c r="J21" s="363">
        <v>2029</v>
      </c>
      <c r="K21" s="363">
        <v>2030</v>
      </c>
      <c r="L21" s="363">
        <v>2031</v>
      </c>
      <c r="M21" s="363">
        <v>2032</v>
      </c>
      <c r="N21" s="363">
        <v>2033</v>
      </c>
      <c r="O21" s="363">
        <v>2034</v>
      </c>
      <c r="P21" s="363">
        <v>2035</v>
      </c>
      <c r="Q21" s="363">
        <v>2036</v>
      </c>
      <c r="R21" s="363">
        <v>2037</v>
      </c>
      <c r="S21" s="363">
        <v>2038</v>
      </c>
      <c r="T21" s="363">
        <v>2039</v>
      </c>
      <c r="U21" s="363">
        <v>2040</v>
      </c>
      <c r="V21" s="363">
        <v>2041</v>
      </c>
      <c r="W21" s="363">
        <v>2042</v>
      </c>
      <c r="X21" s="363">
        <v>2043</v>
      </c>
      <c r="Y21" s="363">
        <v>2044</v>
      </c>
      <c r="Z21" s="363">
        <v>2045</v>
      </c>
      <c r="AA21" s="363">
        <v>2046</v>
      </c>
      <c r="AB21" s="363">
        <v>2047</v>
      </c>
      <c r="AC21" s="363">
        <v>2048</v>
      </c>
      <c r="AD21" s="363">
        <v>2049</v>
      </c>
      <c r="AE21" s="363">
        <v>2050</v>
      </c>
      <c r="AF21" s="1"/>
      <c r="AG21" s="1"/>
    </row>
    <row r="22" spans="1:33" ht="15.75" thickBot="1">
      <c r="A22" s="1"/>
      <c r="B22" s="22" t="s">
        <v>308</v>
      </c>
      <c r="C22" s="84">
        <v>36.268823697655144</v>
      </c>
      <c r="D22" s="84">
        <v>36.767569273485762</v>
      </c>
      <c r="E22" s="84">
        <v>37.209916898798404</v>
      </c>
      <c r="F22" s="84">
        <v>37.383108455170522</v>
      </c>
      <c r="G22" s="84">
        <v>37.600198215516123</v>
      </c>
      <c r="H22" s="84">
        <v>37.837763331291697</v>
      </c>
      <c r="I22" s="84">
        <v>38.399411868314417</v>
      </c>
      <c r="J22" s="84">
        <v>38.591169061442315</v>
      </c>
      <c r="K22" s="84">
        <v>39.003248585068498</v>
      </c>
      <c r="L22" s="84">
        <v>39.224519118278273</v>
      </c>
      <c r="M22" s="84">
        <v>39.725498792101114</v>
      </c>
      <c r="N22" s="84">
        <v>40.213714288721107</v>
      </c>
      <c r="O22" s="84">
        <v>40.879768789567429</v>
      </c>
      <c r="P22" s="84">
        <v>41.2721925336526</v>
      </c>
      <c r="Q22" s="84">
        <v>41.971894993395168</v>
      </c>
      <c r="R22" s="84">
        <v>42.26239477566218</v>
      </c>
      <c r="S22" s="84">
        <v>42.803798541031853</v>
      </c>
      <c r="T22" s="84">
        <v>43.252689252049848</v>
      </c>
      <c r="U22" s="84">
        <v>43.597208622370601</v>
      </c>
      <c r="V22" s="84">
        <v>44.057445289399155</v>
      </c>
      <c r="W22" s="84">
        <v>44.423935201678681</v>
      </c>
      <c r="X22" s="84">
        <v>44.82961837157643</v>
      </c>
      <c r="Y22" s="84">
        <v>45.042001286151766</v>
      </c>
      <c r="Z22" s="84">
        <v>45.315940728206094</v>
      </c>
      <c r="AA22" s="84">
        <v>45.585700329757479</v>
      </c>
      <c r="AB22" s="84">
        <v>45.895065379327967</v>
      </c>
      <c r="AC22" s="84">
        <v>45.989660105786534</v>
      </c>
      <c r="AD22" s="84">
        <v>46.301092785669923</v>
      </c>
      <c r="AE22" s="84">
        <v>46.301092785669923</v>
      </c>
      <c r="AF22" s="1"/>
      <c r="AG22" s="1"/>
    </row>
    <row r="23" spans="1:33" ht="15.75" thickBot="1">
      <c r="A23" s="1"/>
      <c r="B23" s="22" t="s">
        <v>309</v>
      </c>
      <c r="C23" s="85">
        <v>37.390645997043457</v>
      </c>
      <c r="D23" s="85">
        <v>37.904818152830245</v>
      </c>
      <c r="E23" s="85">
        <v>38.360847926598922</v>
      </c>
      <c r="F23" s="85">
        <v>38.539396429521709</v>
      </c>
      <c r="G23" s="85">
        <v>38.763200941251441</v>
      </c>
      <c r="H23" s="85">
        <v>39.008114126726085</v>
      </c>
      <c r="I23" s="85">
        <v>39.587134880132311</v>
      </c>
      <c r="J23" s="85">
        <v>39.784823269074892</v>
      </c>
      <c r="K23" s="85">
        <v>40.209648725753077</v>
      </c>
      <c r="L23" s="85">
        <v>40.437763324831145</v>
      </c>
      <c r="M23" s="85">
        <v>40.954238680960088</v>
      </c>
      <c r="N23" s="85">
        <v>41.457555054178151</v>
      </c>
      <c r="O23" s="85">
        <v>42.14421112726972</v>
      </c>
      <c r="P23" s="85">
        <v>42.548772836197479</v>
      </c>
      <c r="Q23" s="85">
        <v>43.270117625143207</v>
      </c>
      <c r="R23" s="85">
        <v>43.569602786600655</v>
      </c>
      <c r="S23" s="85">
        <v>44.127752582170466</v>
      </c>
      <c r="T23" s="85">
        <v>44.590527824261379</v>
      </c>
      <c r="U23" s="85">
        <v>44.945703440712933</v>
      </c>
      <c r="V23" s="85">
        <v>45.420175577862402</v>
      </c>
      <c r="W23" s="85">
        <v>45.798001301844103</v>
      </c>
      <c r="X23" s="85">
        <v>46.216232560708605</v>
      </c>
      <c r="Y23" s="85">
        <v>46.435184640348844</v>
      </c>
      <c r="Z23" s="85">
        <v>46.717597237676699</v>
      </c>
      <c r="AA23" s="85">
        <v>46.995700708856091</v>
      </c>
      <c r="AB23" s="85">
        <v>47.31463465468174</v>
      </c>
      <c r="AC23" s="85">
        <v>47.412155267968906</v>
      </c>
      <c r="AD23" s="85">
        <v>47.733220797485465</v>
      </c>
      <c r="AE23" s="85">
        <v>47.733220797485465</v>
      </c>
      <c r="AF23" s="1"/>
      <c r="AG23" s="1"/>
    </row>
    <row r="24" spans="1:33" ht="15.75" thickBot="1">
      <c r="A24" s="1"/>
      <c r="B24" s="22" t="s">
        <v>310</v>
      </c>
      <c r="C24" s="86">
        <v>38.51246829643177</v>
      </c>
      <c r="D24" s="86">
        <v>39.042067032174728</v>
      </c>
      <c r="E24" s="86">
        <v>39.511778954399446</v>
      </c>
      <c r="F24" s="86">
        <v>39.695684403872903</v>
      </c>
      <c r="G24" s="86">
        <v>39.926203666986765</v>
      </c>
      <c r="H24" s="86">
        <v>40.178464922160487</v>
      </c>
      <c r="I24" s="86">
        <v>40.774857891950219</v>
      </c>
      <c r="J24" s="86">
        <v>40.978477476707482</v>
      </c>
      <c r="K24" s="86">
        <v>41.41604886643767</v>
      </c>
      <c r="L24" s="86">
        <v>41.651007531384032</v>
      </c>
      <c r="M24" s="86">
        <v>42.18297856981907</v>
      </c>
      <c r="N24" s="86">
        <v>42.701395819635195</v>
      </c>
      <c r="O24" s="86">
        <v>43.408653464972012</v>
      </c>
      <c r="P24" s="86">
        <v>43.825353138742358</v>
      </c>
      <c r="Q24" s="86">
        <v>44.568340256891247</v>
      </c>
      <c r="R24" s="86">
        <v>44.876810797539136</v>
      </c>
      <c r="S24" s="86">
        <v>45.451706623309086</v>
      </c>
      <c r="T24" s="86">
        <v>45.928366396472917</v>
      </c>
      <c r="U24" s="86">
        <v>46.294198259055278</v>
      </c>
      <c r="V24" s="86">
        <v>46.782905866325663</v>
      </c>
      <c r="W24" s="86">
        <v>47.172067402009546</v>
      </c>
      <c r="X24" s="86">
        <v>47.602846749840808</v>
      </c>
      <c r="Y24" s="86">
        <v>47.828367994545943</v>
      </c>
      <c r="Z24" s="86">
        <v>48.119253747147333</v>
      </c>
      <c r="AA24" s="86">
        <v>48.405701087954732</v>
      </c>
      <c r="AB24" s="86">
        <v>48.734203930035541</v>
      </c>
      <c r="AC24" s="86">
        <v>48.834650430151306</v>
      </c>
      <c r="AD24" s="86">
        <v>49.165348809301037</v>
      </c>
      <c r="AE24" s="86">
        <v>49.165348809301037</v>
      </c>
      <c r="AF24" s="1"/>
      <c r="AG24" s="1"/>
    </row>
    <row r="25" spans="1:33" ht="15.75" thickBot="1">
      <c r="A25" s="1"/>
      <c r="B25" s="22" t="s">
        <v>311</v>
      </c>
      <c r="C25" s="87">
        <v>50.729010217293478</v>
      </c>
      <c r="D25" s="87">
        <v>51.426602993476543</v>
      </c>
      <c r="E25" s="87">
        <v>52.045312257144538</v>
      </c>
      <c r="F25" s="87">
        <v>52.287554363091807</v>
      </c>
      <c r="G25" s="87">
        <v>52.591196652746596</v>
      </c>
      <c r="H25" s="87">
        <v>52.923477712808399</v>
      </c>
      <c r="I25" s="87">
        <v>53.70905252523319</v>
      </c>
      <c r="J25" s="87">
        <v>53.977262288265933</v>
      </c>
      <c r="K25" s="87">
        <v>54.553635719580761</v>
      </c>
      <c r="L25" s="87">
        <v>54.863125633936889</v>
      </c>
      <c r="M25" s="87">
        <v>55.563843231063103</v>
      </c>
      <c r="N25" s="87">
        <v>56.246707641630628</v>
      </c>
      <c r="O25" s="87">
        <v>57.17831451866568</v>
      </c>
      <c r="P25" s="87">
        <v>57.72719551599706</v>
      </c>
      <c r="Q25" s="87">
        <v>58.705865613633584</v>
      </c>
      <c r="R25" s="87">
        <v>59.112186109318628</v>
      </c>
      <c r="S25" s="87">
        <v>59.869444667635058</v>
      </c>
      <c r="T25" s="87">
        <v>60.497305710372771</v>
      </c>
      <c r="U25" s="87">
        <v>60.979183115682353</v>
      </c>
      <c r="V25" s="87">
        <v>61.622913686563095</v>
      </c>
      <c r="W25" s="87">
        <v>62.135521171700944</v>
      </c>
      <c r="X25" s="87">
        <v>62.702948057179377</v>
      </c>
      <c r="Y25" s="87">
        <v>63.000006906765591</v>
      </c>
      <c r="Z25" s="87">
        <v>63.383164542942033</v>
      </c>
      <c r="AA25" s="87">
        <v>63.760475858505814</v>
      </c>
      <c r="AB25" s="87">
        <v>64.19318310292492</v>
      </c>
      <c r="AC25" s="87">
        <v>64.325492242174136</v>
      </c>
      <c r="AD25" s="87">
        <v>64.761091470081411</v>
      </c>
      <c r="AE25" s="87">
        <v>64.761091470081411</v>
      </c>
      <c r="AF25" s="1"/>
      <c r="AG25" s="1"/>
    </row>
    <row r="26" spans="1:33" ht="15.75" thickBot="1">
      <c r="A26" s="1"/>
      <c r="B26" s="22" t="s">
        <v>312</v>
      </c>
      <c r="C26" s="86">
        <v>50.729010217293478</v>
      </c>
      <c r="D26" s="86">
        <v>51.42660299347655</v>
      </c>
      <c r="E26" s="86">
        <v>52.045312257144538</v>
      </c>
      <c r="F26" s="86">
        <v>52.287554363091807</v>
      </c>
      <c r="G26" s="86">
        <v>52.591196652746596</v>
      </c>
      <c r="H26" s="86">
        <v>52.923477712808399</v>
      </c>
      <c r="I26" s="86">
        <v>53.70905252523319</v>
      </c>
      <c r="J26" s="86">
        <v>53.977262288265941</v>
      </c>
      <c r="K26" s="86">
        <v>54.553635719580775</v>
      </c>
      <c r="L26" s="86">
        <v>54.863125633936903</v>
      </c>
      <c r="M26" s="86">
        <v>55.563843231063125</v>
      </c>
      <c r="N26" s="86">
        <v>56.24670764163065</v>
      </c>
      <c r="O26" s="86">
        <v>57.178314518665701</v>
      </c>
      <c r="P26" s="86">
        <v>57.727195515997082</v>
      </c>
      <c r="Q26" s="86">
        <v>58.705865613633605</v>
      </c>
      <c r="R26" s="86">
        <v>59.11218610931865</v>
      </c>
      <c r="S26" s="86">
        <v>59.869444667635079</v>
      </c>
      <c r="T26" s="86">
        <v>60.497305710372792</v>
      </c>
      <c r="U26" s="86">
        <v>60.979183115682382</v>
      </c>
      <c r="V26" s="86">
        <v>61.622913686563123</v>
      </c>
      <c r="W26" s="86">
        <v>62.135521171700972</v>
      </c>
      <c r="X26" s="86">
        <v>62.702948057179398</v>
      </c>
      <c r="Y26" s="86">
        <v>63.00000690676562</v>
      </c>
      <c r="Z26" s="86">
        <v>63.383164542942062</v>
      </c>
      <c r="AA26" s="86">
        <v>63.760475858505849</v>
      </c>
      <c r="AB26" s="86">
        <v>64.193183102924962</v>
      </c>
      <c r="AC26" s="86">
        <v>64.325492242174178</v>
      </c>
      <c r="AD26" s="86">
        <v>64.761091470081453</v>
      </c>
      <c r="AE26" s="86">
        <v>64.761091470081453</v>
      </c>
      <c r="AF26" s="1"/>
      <c r="AG26" s="1"/>
    </row>
    <row r="27" spans="1:33">
      <c r="A27" s="1"/>
      <c r="B27" s="82"/>
      <c r="C27" s="88"/>
      <c r="D27" s="88"/>
      <c r="E27" s="88"/>
      <c r="F27" s="88"/>
      <c r="G27" s="88"/>
      <c r="H27" s="88"/>
      <c r="I27" s="88"/>
      <c r="J27" s="88"/>
      <c r="K27" s="88"/>
      <c r="L27" s="88"/>
      <c r="M27" s="88"/>
      <c r="N27" s="88"/>
      <c r="O27" s="88"/>
      <c r="P27" s="88"/>
      <c r="Q27" s="88"/>
      <c r="R27" s="88"/>
      <c r="S27" s="88"/>
      <c r="T27" s="88"/>
      <c r="U27" s="88"/>
      <c r="V27" s="88"/>
      <c r="W27" s="88"/>
      <c r="X27" s="88"/>
      <c r="Y27" s="88"/>
      <c r="Z27" s="88"/>
      <c r="AA27" s="88"/>
      <c r="AB27" s="88"/>
      <c r="AC27" s="88"/>
      <c r="AD27" s="88"/>
      <c r="AE27" s="88"/>
      <c r="AF27" s="1"/>
      <c r="AG27" s="1"/>
    </row>
    <row r="28" spans="1:33">
      <c r="A28" s="1"/>
      <c r="B28" s="83" t="s">
        <v>313</v>
      </c>
      <c r="C28" s="88"/>
      <c r="D28" s="88"/>
      <c r="E28" s="88"/>
      <c r="F28" s="88"/>
      <c r="G28" s="88"/>
      <c r="H28" s="88"/>
      <c r="I28" s="88"/>
      <c r="J28" s="88"/>
      <c r="K28" s="88"/>
      <c r="L28" s="88"/>
      <c r="M28" s="88"/>
      <c r="N28" s="88"/>
      <c r="O28" s="88"/>
      <c r="P28" s="88"/>
      <c r="Q28" s="88"/>
      <c r="R28" s="88"/>
      <c r="S28" s="88"/>
      <c r="T28" s="88"/>
      <c r="U28" s="88"/>
      <c r="V28" s="88"/>
      <c r="W28" s="88"/>
      <c r="X28" s="88"/>
      <c r="Y28" s="88"/>
      <c r="Z28" s="88"/>
      <c r="AA28" s="88"/>
      <c r="AB28" s="88"/>
      <c r="AC28" s="88"/>
      <c r="AD28" s="88"/>
      <c r="AE28" s="88"/>
      <c r="AF28" s="1"/>
      <c r="AG28" s="1"/>
    </row>
    <row r="29" spans="1:33" ht="15.75" thickBot="1">
      <c r="A29" s="1"/>
      <c r="B29" s="83" t="s">
        <v>284</v>
      </c>
      <c r="C29" s="88"/>
      <c r="D29" s="88"/>
      <c r="E29" s="88"/>
      <c r="F29" s="88"/>
      <c r="G29" s="88"/>
      <c r="H29" s="88"/>
      <c r="I29" s="88"/>
      <c r="J29" s="88"/>
      <c r="K29" s="88"/>
      <c r="L29" s="88"/>
      <c r="M29" s="88"/>
      <c r="N29" s="88"/>
      <c r="O29" s="88"/>
      <c r="P29" s="88"/>
      <c r="Q29" s="88"/>
      <c r="R29" s="88"/>
      <c r="S29" s="88"/>
      <c r="T29" s="88"/>
      <c r="U29" s="88"/>
      <c r="V29" s="88"/>
      <c r="W29" s="88"/>
      <c r="X29" s="88"/>
      <c r="Y29" s="88"/>
      <c r="Z29" s="88"/>
      <c r="AA29" s="88"/>
      <c r="AB29" s="88"/>
      <c r="AC29" s="88"/>
      <c r="AD29" s="88"/>
      <c r="AE29" s="88"/>
      <c r="AF29" s="1"/>
      <c r="AG29" s="1"/>
    </row>
    <row r="30" spans="1:33" ht="33" customHeight="1" thickBot="1">
      <c r="A30" s="1"/>
      <c r="B30" s="320" t="s">
        <v>307</v>
      </c>
      <c r="C30" s="363" t="s">
        <v>221</v>
      </c>
      <c r="D30" s="363" t="s">
        <v>222</v>
      </c>
      <c r="E30" s="363" t="s">
        <v>223</v>
      </c>
      <c r="F30" s="363" t="s">
        <v>224</v>
      </c>
      <c r="G30" s="363" t="s">
        <v>225</v>
      </c>
      <c r="H30" s="363" t="s">
        <v>226</v>
      </c>
      <c r="I30" s="363" t="s">
        <v>227</v>
      </c>
      <c r="J30" s="363" t="s">
        <v>228</v>
      </c>
      <c r="K30" s="363" t="s">
        <v>229</v>
      </c>
      <c r="L30" s="363" t="s">
        <v>262</v>
      </c>
      <c r="M30" s="363" t="s">
        <v>263</v>
      </c>
      <c r="N30" s="363" t="s">
        <v>264</v>
      </c>
      <c r="O30" s="363" t="s">
        <v>265</v>
      </c>
      <c r="P30" s="363" t="s">
        <v>266</v>
      </c>
      <c r="Q30" s="363" t="s">
        <v>267</v>
      </c>
      <c r="R30" s="363" t="s">
        <v>268</v>
      </c>
      <c r="S30" s="363" t="s">
        <v>269</v>
      </c>
      <c r="T30" s="363" t="s">
        <v>270</v>
      </c>
      <c r="U30" s="363" t="s">
        <v>271</v>
      </c>
      <c r="V30" s="363" t="s">
        <v>272</v>
      </c>
      <c r="W30" s="363" t="s">
        <v>273</v>
      </c>
      <c r="X30" s="363" t="s">
        <v>274</v>
      </c>
      <c r="Y30" s="363" t="s">
        <v>275</v>
      </c>
      <c r="Z30" s="363" t="s">
        <v>276</v>
      </c>
      <c r="AA30" s="363" t="s">
        <v>277</v>
      </c>
      <c r="AB30" s="363" t="s">
        <v>278</v>
      </c>
      <c r="AC30" s="363" t="s">
        <v>279</v>
      </c>
      <c r="AD30" s="363" t="s">
        <v>280</v>
      </c>
      <c r="AE30" s="363" t="s">
        <v>281</v>
      </c>
      <c r="AF30" s="1"/>
      <c r="AG30" s="1"/>
    </row>
    <row r="31" spans="1:33" ht="15.75" thickBot="1">
      <c r="A31" s="1"/>
      <c r="B31" s="22" t="s">
        <v>308</v>
      </c>
      <c r="C31" s="84">
        <v>30.489884732995503</v>
      </c>
      <c r="D31" s="84">
        <v>30.71555622483007</v>
      </c>
      <c r="E31" s="84">
        <v>30.978605224547792</v>
      </c>
      <c r="F31" s="84">
        <v>30.90846992415991</v>
      </c>
      <c r="G31" s="84">
        <v>30.919394053408109</v>
      </c>
      <c r="H31" s="84">
        <v>30.914422013231462</v>
      </c>
      <c r="I31" s="84">
        <v>30.867164794295622</v>
      </c>
      <c r="J31" s="84">
        <v>31.04698461025917</v>
      </c>
      <c r="K31" s="84">
        <v>31.171139018368777</v>
      </c>
      <c r="L31" s="84">
        <v>31.203724887533038</v>
      </c>
      <c r="M31" s="84">
        <v>31.378305613357171</v>
      </c>
      <c r="N31" s="84">
        <v>31.60622288333877</v>
      </c>
      <c r="O31" s="84">
        <v>31.98977638655105</v>
      </c>
      <c r="P31" s="84">
        <v>32.363185210715919</v>
      </c>
      <c r="Q31" s="84">
        <v>32.73527535495689</v>
      </c>
      <c r="R31" s="84">
        <v>32.905653617554648</v>
      </c>
      <c r="S31" s="84">
        <v>33.369180492846617</v>
      </c>
      <c r="T31" s="84">
        <v>33.52839028470958</v>
      </c>
      <c r="U31" s="84">
        <v>33.899472305682437</v>
      </c>
      <c r="V31" s="84">
        <v>34.287998879323588</v>
      </c>
      <c r="W31" s="84">
        <v>34.555962525583453</v>
      </c>
      <c r="X31" s="84">
        <v>34.664104410157286</v>
      </c>
      <c r="Y31" s="84">
        <v>35.067729051164442</v>
      </c>
      <c r="Z31" s="84">
        <v>35.245637556073866</v>
      </c>
      <c r="AA31" s="84">
        <v>35.614289061797152</v>
      </c>
      <c r="AB31" s="84">
        <v>35.814558010805108</v>
      </c>
      <c r="AC31" s="84">
        <v>35.886354464128168</v>
      </c>
      <c r="AD31" s="84">
        <v>36.376371420790704</v>
      </c>
      <c r="AE31" s="84">
        <v>36.412969457009495</v>
      </c>
      <c r="AF31" s="1"/>
      <c r="AG31" s="1"/>
    </row>
    <row r="32" spans="1:33" ht="15.75" thickBot="1">
      <c r="A32" s="1"/>
      <c r="B32" s="22" t="s">
        <v>309</v>
      </c>
      <c r="C32" s="85">
        <v>36.126237199689839</v>
      </c>
      <c r="D32" s="85">
        <v>36.393626267068008</v>
      </c>
      <c r="E32" s="85">
        <v>36.705302439089074</v>
      </c>
      <c r="F32" s="85">
        <v>36.622201944611241</v>
      </c>
      <c r="G32" s="85">
        <v>36.635145505660304</v>
      </c>
      <c r="H32" s="85">
        <v>36.629254335380033</v>
      </c>
      <c r="I32" s="85">
        <v>36.573261158770009</v>
      </c>
      <c r="J32" s="85">
        <v>36.786322420942433</v>
      </c>
      <c r="K32" s="85">
        <v>36.933427981886091</v>
      </c>
      <c r="L32" s="85">
        <v>36.972037666674836</v>
      </c>
      <c r="M32" s="85">
        <v>37.178891341814889</v>
      </c>
      <c r="N32" s="85">
        <v>37.448941341326716</v>
      </c>
      <c r="O32" s="85">
        <v>37.903398449222038</v>
      </c>
      <c r="P32" s="85">
        <v>38.345835535238272</v>
      </c>
      <c r="Q32" s="85">
        <v>38.786710170489656</v>
      </c>
      <c r="R32" s="85">
        <v>38.988584516102279</v>
      </c>
      <c r="S32" s="85">
        <v>39.537798853639835</v>
      </c>
      <c r="T32" s="85">
        <v>39.72644012781069</v>
      </c>
      <c r="U32" s="85">
        <v>40.166120278378735</v>
      </c>
      <c r="V32" s="85">
        <v>40.62646977725872</v>
      </c>
      <c r="W32" s="85">
        <v>40.943969116152637</v>
      </c>
      <c r="X32" s="85">
        <v>41.072102082464184</v>
      </c>
      <c r="Y32" s="85">
        <v>41.550340673667662</v>
      </c>
      <c r="Z32" s="85">
        <v>41.761137300302487</v>
      </c>
      <c r="AA32" s="85">
        <v>42.197937631179755</v>
      </c>
      <c r="AB32" s="85">
        <v>42.435228248017161</v>
      </c>
      <c r="AC32" s="85">
        <v>42.520296975746341</v>
      </c>
      <c r="AD32" s="85">
        <v>43.100898344471879</v>
      </c>
      <c r="AE32" s="85">
        <v>43.144261884513476</v>
      </c>
      <c r="AF32" s="1"/>
      <c r="AG32" s="1"/>
    </row>
    <row r="33" spans="1:33" ht="15.75" thickBot="1">
      <c r="A33" s="1"/>
      <c r="B33" s="22" t="s">
        <v>310</v>
      </c>
      <c r="C33" s="86">
        <v>39.536900209700484</v>
      </c>
      <c r="D33" s="86">
        <v>39.82953336758127</v>
      </c>
      <c r="E33" s="86">
        <v>40.170634757211857</v>
      </c>
      <c r="F33" s="86">
        <v>40.079688779655825</v>
      </c>
      <c r="G33" s="86">
        <v>40.093854336913459</v>
      </c>
      <c r="H33" s="86">
        <v>40.087406983700284</v>
      </c>
      <c r="I33" s="86">
        <v>40.026127514603694</v>
      </c>
      <c r="J33" s="86">
        <v>40.259303801812933</v>
      </c>
      <c r="K33" s="86">
        <v>40.420297537506265</v>
      </c>
      <c r="L33" s="86">
        <v>40.462552346557729</v>
      </c>
      <c r="M33" s="86">
        <v>40.688934991027885</v>
      </c>
      <c r="N33" s="86">
        <v>40.98448029853698</v>
      </c>
      <c r="O33" s="86">
        <v>41.48184251273959</v>
      </c>
      <c r="P33" s="86">
        <v>41.966049899802989</v>
      </c>
      <c r="Q33" s="86">
        <v>42.448547325775486</v>
      </c>
      <c r="R33" s="86">
        <v>42.669480544291069</v>
      </c>
      <c r="S33" s="86">
        <v>43.27054597872678</v>
      </c>
      <c r="T33" s="86">
        <v>43.476996797036414</v>
      </c>
      <c r="U33" s="86">
        <v>43.958186967524028</v>
      </c>
      <c r="V33" s="86">
        <v>44.4619978708904</v>
      </c>
      <c r="W33" s="86">
        <v>44.809472190153365</v>
      </c>
      <c r="X33" s="86">
        <v>44.949702136456104</v>
      </c>
      <c r="Y33" s="86">
        <v>45.473091033902698</v>
      </c>
      <c r="Z33" s="86">
        <v>45.703788882276292</v>
      </c>
      <c r="AA33" s="86">
        <v>46.181827350495368</v>
      </c>
      <c r="AB33" s="86">
        <v>46.441520475653704</v>
      </c>
      <c r="AC33" s="86">
        <v>46.534620506542709</v>
      </c>
      <c r="AD33" s="86">
        <v>47.170036208710385</v>
      </c>
      <c r="AE33" s="86">
        <v>47.21749368250947</v>
      </c>
      <c r="AF33" s="1"/>
      <c r="AG33" s="1"/>
    </row>
    <row r="34" spans="1:33" ht="15.75" thickBot="1">
      <c r="A34" s="1"/>
      <c r="B34" s="22" t="s">
        <v>311</v>
      </c>
      <c r="C34" s="87">
        <v>44.27679442300834</v>
      </c>
      <c r="D34" s="87">
        <v>44.604510002735658</v>
      </c>
      <c r="E34" s="87">
        <v>44.986504444029016</v>
      </c>
      <c r="F34" s="87">
        <v>44.884655378207206</v>
      </c>
      <c r="G34" s="87">
        <v>44.900519177929922</v>
      </c>
      <c r="H34" s="87">
        <v>44.893298881667995</v>
      </c>
      <c r="I34" s="87">
        <v>44.824672903375564</v>
      </c>
      <c r="J34" s="87">
        <v>45.085803606043818</v>
      </c>
      <c r="K34" s="87">
        <v>45.266098128398326</v>
      </c>
      <c r="L34" s="87">
        <v>45.313418669053561</v>
      </c>
      <c r="M34" s="87">
        <v>45.566941270900905</v>
      </c>
      <c r="N34" s="87">
        <v>45.897918124267221</v>
      </c>
      <c r="O34" s="87">
        <v>46.454906770195969</v>
      </c>
      <c r="P34" s="87">
        <v>46.997163518231268</v>
      </c>
      <c r="Q34" s="87">
        <v>47.537505305930985</v>
      </c>
      <c r="R34" s="87">
        <v>47.784925175610802</v>
      </c>
      <c r="S34" s="87">
        <v>48.458049536249391</v>
      </c>
      <c r="T34" s="87">
        <v>48.689250778437682</v>
      </c>
      <c r="U34" s="87">
        <v>49.228128589901139</v>
      </c>
      <c r="V34" s="87">
        <v>49.79233902820328</v>
      </c>
      <c r="W34" s="87">
        <v>50.181470419882444</v>
      </c>
      <c r="X34" s="87">
        <v>50.338511879163882</v>
      </c>
      <c r="Y34" s="87">
        <v>50.92464742577009</v>
      </c>
      <c r="Z34" s="87">
        <v>51.183002561152243</v>
      </c>
      <c r="AA34" s="87">
        <v>51.718350827489843</v>
      </c>
      <c r="AB34" s="87">
        <v>52.009177347897811</v>
      </c>
      <c r="AC34" s="87">
        <v>52.113438706440959</v>
      </c>
      <c r="AD34" s="87">
        <v>52.825031427893791</v>
      </c>
      <c r="AE34" s="87">
        <v>52.878178356461596</v>
      </c>
      <c r="AF34" s="1"/>
      <c r="AG34" s="1"/>
    </row>
    <row r="35" spans="1:33" ht="15.75" thickBot="1">
      <c r="A35" s="1"/>
      <c r="B35" s="22" t="s">
        <v>312</v>
      </c>
      <c r="C35" s="86">
        <v>293.63644651442138</v>
      </c>
      <c r="D35" s="86">
        <v>295.80980254781429</v>
      </c>
      <c r="E35" s="86">
        <v>298.34312709832324</v>
      </c>
      <c r="F35" s="86">
        <v>297.66768078025854</v>
      </c>
      <c r="G35" s="86">
        <v>297.77288690097026</v>
      </c>
      <c r="H35" s="86">
        <v>297.72500307910008</v>
      </c>
      <c r="I35" s="86">
        <v>297.26988683441789</v>
      </c>
      <c r="J35" s="86">
        <v>299.00166287210402</v>
      </c>
      <c r="K35" s="86">
        <v>300.19734660576387</v>
      </c>
      <c r="L35" s="86">
        <v>300.51116867861754</v>
      </c>
      <c r="M35" s="86">
        <v>302.19248903813434</v>
      </c>
      <c r="N35" s="86">
        <v>304.38747330398957</v>
      </c>
      <c r="O35" s="86">
        <v>308.08133074942396</v>
      </c>
      <c r="P35" s="86">
        <v>311.67748866163294</v>
      </c>
      <c r="Q35" s="86">
        <v>315.26094687063431</v>
      </c>
      <c r="R35" s="86">
        <v>316.90179491025867</v>
      </c>
      <c r="S35" s="86">
        <v>321.36584538852674</v>
      </c>
      <c r="T35" s="86">
        <v>322.89913414780989</v>
      </c>
      <c r="U35" s="86">
        <v>326.47288350626332</v>
      </c>
      <c r="V35" s="86">
        <v>330.21463469553402</v>
      </c>
      <c r="W35" s="86">
        <v>332.79529033171769</v>
      </c>
      <c r="X35" s="86">
        <v>333.83676356074795</v>
      </c>
      <c r="Y35" s="86">
        <v>337.72391847618593</v>
      </c>
      <c r="Z35" s="86">
        <v>339.43728740636635</v>
      </c>
      <c r="AA35" s="86">
        <v>342.9876293998089</v>
      </c>
      <c r="AB35" s="86">
        <v>344.91634323552353</v>
      </c>
      <c r="AC35" s="86">
        <v>345.60778748369762</v>
      </c>
      <c r="AD35" s="86">
        <v>350.32695382841285</v>
      </c>
      <c r="AE35" s="86">
        <v>350.67941555133507</v>
      </c>
      <c r="AF35" s="1"/>
      <c r="AG35" s="1"/>
    </row>
    <row r="36" spans="1:33">
      <c r="A36" s="1"/>
      <c r="B36" s="82"/>
      <c r="C36" s="88"/>
      <c r="D36" s="88"/>
      <c r="E36" s="88"/>
      <c r="F36" s="88"/>
      <c r="G36" s="88"/>
      <c r="H36" s="88"/>
      <c r="I36" s="88"/>
      <c r="J36" s="88"/>
      <c r="K36" s="88"/>
      <c r="L36" s="88"/>
      <c r="M36" s="88"/>
      <c r="N36" s="88"/>
      <c r="O36" s="88"/>
      <c r="P36" s="88"/>
      <c r="Q36" s="88"/>
      <c r="R36" s="88"/>
      <c r="S36" s="88"/>
      <c r="T36" s="88"/>
      <c r="U36" s="88"/>
      <c r="V36" s="88"/>
      <c r="W36" s="88"/>
      <c r="X36" s="88"/>
      <c r="Y36" s="88"/>
      <c r="Z36" s="88"/>
      <c r="AA36" s="88"/>
      <c r="AB36" s="88"/>
      <c r="AC36" s="88"/>
      <c r="AD36" s="88"/>
      <c r="AE36" s="88"/>
      <c r="AF36" s="1"/>
      <c r="AG36" s="1"/>
    </row>
    <row r="37" spans="1:33" ht="15.75" thickBot="1">
      <c r="A37" s="1"/>
      <c r="B37" s="83" t="s">
        <v>286</v>
      </c>
      <c r="C37" s="88"/>
      <c r="D37" s="88"/>
      <c r="E37" s="88"/>
      <c r="F37" s="88"/>
      <c r="G37" s="88"/>
      <c r="H37" s="88"/>
      <c r="I37" s="88"/>
      <c r="J37" s="88"/>
      <c r="K37" s="88"/>
      <c r="L37" s="88"/>
      <c r="M37" s="88"/>
      <c r="N37" s="88"/>
      <c r="O37" s="88"/>
      <c r="P37" s="88"/>
      <c r="Q37" s="88"/>
      <c r="R37" s="88"/>
      <c r="S37" s="88"/>
      <c r="T37" s="88"/>
      <c r="U37" s="88"/>
      <c r="V37" s="88"/>
      <c r="W37" s="88"/>
      <c r="X37" s="88"/>
      <c r="Y37" s="88"/>
      <c r="Z37" s="88"/>
      <c r="AA37" s="88"/>
      <c r="AB37" s="88"/>
      <c r="AC37" s="88"/>
      <c r="AD37" s="88"/>
      <c r="AE37" s="88"/>
      <c r="AF37" s="1"/>
      <c r="AG37" s="1"/>
    </row>
    <row r="38" spans="1:33" ht="33" customHeight="1" thickBot="1">
      <c r="A38" s="1"/>
      <c r="B38" s="320" t="s">
        <v>307</v>
      </c>
      <c r="C38" s="363">
        <v>2022</v>
      </c>
      <c r="D38" s="363">
        <v>2023</v>
      </c>
      <c r="E38" s="363">
        <v>2024</v>
      </c>
      <c r="F38" s="363">
        <v>2025</v>
      </c>
      <c r="G38" s="363">
        <v>2026</v>
      </c>
      <c r="H38" s="363">
        <v>2027</v>
      </c>
      <c r="I38" s="363">
        <v>2028</v>
      </c>
      <c r="J38" s="363">
        <v>2029</v>
      </c>
      <c r="K38" s="363">
        <v>2030</v>
      </c>
      <c r="L38" s="363">
        <v>2031</v>
      </c>
      <c r="M38" s="363">
        <v>2032</v>
      </c>
      <c r="N38" s="363">
        <v>2033</v>
      </c>
      <c r="O38" s="363">
        <v>2034</v>
      </c>
      <c r="P38" s="363">
        <v>2035</v>
      </c>
      <c r="Q38" s="363">
        <v>2036</v>
      </c>
      <c r="R38" s="363">
        <v>2037</v>
      </c>
      <c r="S38" s="363">
        <v>2038</v>
      </c>
      <c r="T38" s="363">
        <v>2039</v>
      </c>
      <c r="U38" s="363">
        <v>2040</v>
      </c>
      <c r="V38" s="363">
        <v>2041</v>
      </c>
      <c r="W38" s="363">
        <v>2042</v>
      </c>
      <c r="X38" s="363">
        <v>2043</v>
      </c>
      <c r="Y38" s="363">
        <v>2044</v>
      </c>
      <c r="Z38" s="363">
        <v>2045</v>
      </c>
      <c r="AA38" s="363">
        <v>2046</v>
      </c>
      <c r="AB38" s="363">
        <v>2047</v>
      </c>
      <c r="AC38" s="363">
        <v>2048</v>
      </c>
      <c r="AD38" s="363">
        <v>2049</v>
      </c>
      <c r="AE38" s="363">
        <v>2050</v>
      </c>
      <c r="AF38" s="1"/>
      <c r="AG38" s="1"/>
    </row>
    <row r="39" spans="1:33" ht="15.75" thickBot="1">
      <c r="A39" s="1"/>
      <c r="B39" s="22" t="s">
        <v>308</v>
      </c>
      <c r="C39" s="84">
        <v>30.283684143863869</v>
      </c>
      <c r="D39" s="84">
        <v>30.503452977594382</v>
      </c>
      <c r="E39" s="84">
        <v>30.642766078611121</v>
      </c>
      <c r="F39" s="84">
        <v>30.627736698111164</v>
      </c>
      <c r="G39" s="84">
        <v>30.641687528621656</v>
      </c>
      <c r="H39" s="84">
        <v>30.657025878873345</v>
      </c>
      <c r="I39" s="84">
        <v>30.798710338535393</v>
      </c>
      <c r="J39" s="84">
        <v>30.839351787555632</v>
      </c>
      <c r="K39" s="84">
        <v>30.946396826476303</v>
      </c>
      <c r="L39" s="84">
        <v>31.062815079280444</v>
      </c>
      <c r="M39" s="84">
        <v>31.344186825994637</v>
      </c>
      <c r="N39" s="84">
        <v>31.501578437972054</v>
      </c>
      <c r="O39" s="84">
        <v>31.880207724802911</v>
      </c>
      <c r="P39" s="84">
        <v>32.212585885422527</v>
      </c>
      <c r="Q39" s="84">
        <v>32.706081202598462</v>
      </c>
      <c r="R39" s="84">
        <v>32.999175962545948</v>
      </c>
      <c r="S39" s="84">
        <v>33.346807313029586</v>
      </c>
      <c r="T39" s="84">
        <v>33.682245208193379</v>
      </c>
      <c r="U39" s="84">
        <v>33.96093152344168</v>
      </c>
      <c r="V39" s="84">
        <v>34.189933892102076</v>
      </c>
      <c r="W39" s="84">
        <v>34.485385661239775</v>
      </c>
      <c r="X39" s="84">
        <v>34.690405198043294</v>
      </c>
      <c r="Y39" s="84">
        <v>34.885768464501645</v>
      </c>
      <c r="Z39" s="84">
        <v>35.088618213879812</v>
      </c>
      <c r="AA39" s="84">
        <v>35.285415653364836</v>
      </c>
      <c r="AB39" s="84">
        <v>35.557588065073944</v>
      </c>
      <c r="AC39" s="84">
        <v>35.693427380711704</v>
      </c>
      <c r="AD39" s="84">
        <v>35.936982461105138</v>
      </c>
      <c r="AE39" s="84">
        <v>35.936982461105138</v>
      </c>
      <c r="AF39" s="1"/>
      <c r="AG39" s="1"/>
    </row>
    <row r="40" spans="1:33" ht="15.75" thickBot="1">
      <c r="A40" s="1"/>
      <c r="B40" s="22" t="s">
        <v>309</v>
      </c>
      <c r="C40" s="85">
        <v>35.881918421218906</v>
      </c>
      <c r="D40" s="85">
        <v>36.142313666592067</v>
      </c>
      <c r="E40" s="85">
        <v>36.307380152622713</v>
      </c>
      <c r="F40" s="85">
        <v>36.28957244460215</v>
      </c>
      <c r="G40" s="85">
        <v>36.306102222151921</v>
      </c>
      <c r="H40" s="85">
        <v>36.324276015995252</v>
      </c>
      <c r="I40" s="85">
        <v>36.492152229437337</v>
      </c>
      <c r="J40" s="85">
        <v>36.540306646559664</v>
      </c>
      <c r="K40" s="85">
        <v>36.667140004604903</v>
      </c>
      <c r="L40" s="85">
        <v>36.80507930650802</v>
      </c>
      <c r="M40" s="85">
        <v>37.138465363953088</v>
      </c>
      <c r="N40" s="85">
        <v>37.324952349959446</v>
      </c>
      <c r="O40" s="85">
        <v>37.773574952064543</v>
      </c>
      <c r="P40" s="85">
        <v>38.167396456333677</v>
      </c>
      <c r="Q40" s="85">
        <v>38.752119194427237</v>
      </c>
      <c r="R40" s="85">
        <v>39.09939537840016</v>
      </c>
      <c r="S40" s="85">
        <v>39.511289773396996</v>
      </c>
      <c r="T40" s="85">
        <v>39.90873663397295</v>
      </c>
      <c r="U40" s="85">
        <v>40.238940831762925</v>
      </c>
      <c r="V40" s="85">
        <v>40.510276521023947</v>
      </c>
      <c r="W40" s="85">
        <v>40.860345430316535</v>
      </c>
      <c r="X40" s="85">
        <v>41.103264827421341</v>
      </c>
      <c r="Y40" s="85">
        <v>41.334742898459865</v>
      </c>
      <c r="Z40" s="85">
        <v>41.575091401778501</v>
      </c>
      <c r="AA40" s="85">
        <v>41.808268766710739</v>
      </c>
      <c r="AB40" s="85">
        <v>42.1307549023823</v>
      </c>
      <c r="AC40" s="85">
        <v>42.291705439937552</v>
      </c>
      <c r="AD40" s="85">
        <v>42.58028405158317</v>
      </c>
      <c r="AE40" s="85">
        <v>42.58028405158317</v>
      </c>
      <c r="AF40" s="1"/>
      <c r="AG40" s="1"/>
    </row>
    <row r="41" spans="1:33" ht="15.75" thickBot="1">
      <c r="A41" s="1"/>
      <c r="B41" s="22" t="s">
        <v>310</v>
      </c>
      <c r="C41" s="86">
        <v>39.269515397095525</v>
      </c>
      <c r="D41" s="86">
        <v>39.554494449148237</v>
      </c>
      <c r="E41" s="86">
        <v>39.735144793386567</v>
      </c>
      <c r="F41" s="86">
        <v>39.715655867067426</v>
      </c>
      <c r="G41" s="86">
        <v>39.733746214032195</v>
      </c>
      <c r="H41" s="86">
        <v>39.753635788184177</v>
      </c>
      <c r="I41" s="86">
        <v>39.937361125028815</v>
      </c>
      <c r="J41" s="86">
        <v>39.99006178061876</v>
      </c>
      <c r="K41" s="86">
        <v>40.128869423179964</v>
      </c>
      <c r="L41" s="86">
        <v>40.279831517133829</v>
      </c>
      <c r="M41" s="86">
        <v>40.644692413430668</v>
      </c>
      <c r="N41" s="86">
        <v>40.848785558127304</v>
      </c>
      <c r="O41" s="86">
        <v>41.339762433277691</v>
      </c>
      <c r="P41" s="86">
        <v>41.770764461766184</v>
      </c>
      <c r="Q41" s="86">
        <v>42.410690630067663</v>
      </c>
      <c r="R41" s="86">
        <v>42.790753013953598</v>
      </c>
      <c r="S41" s="86">
        <v>43.241534187257322</v>
      </c>
      <c r="T41" s="86">
        <v>43.676503840431863</v>
      </c>
      <c r="U41" s="86">
        <v>44.037882479028589</v>
      </c>
      <c r="V41" s="86">
        <v>44.334834857720701</v>
      </c>
      <c r="W41" s="86">
        <v>44.717953626960764</v>
      </c>
      <c r="X41" s="86">
        <v>44.98380694318756</v>
      </c>
      <c r="Y41" s="86">
        <v>45.237138762518654</v>
      </c>
      <c r="Z41" s="86">
        <v>45.500178467947521</v>
      </c>
      <c r="AA41" s="86">
        <v>45.755370010801201</v>
      </c>
      <c r="AB41" s="86">
        <v>46.108301928248942</v>
      </c>
      <c r="AC41" s="86">
        <v>46.284447739030313</v>
      </c>
      <c r="AD41" s="86">
        <v>46.600270937228899</v>
      </c>
      <c r="AE41" s="86">
        <v>46.600270937228899</v>
      </c>
      <c r="AF41" s="1"/>
      <c r="AG41" s="1"/>
    </row>
    <row r="42" spans="1:33" ht="15.75" thickBot="1">
      <c r="A42" s="1"/>
      <c r="B42" s="22" t="s">
        <v>311</v>
      </c>
      <c r="C42" s="87">
        <v>43.977354094688422</v>
      </c>
      <c r="D42" s="87">
        <v>44.296497953606981</v>
      </c>
      <c r="E42" s="87">
        <v>44.498805623451162</v>
      </c>
      <c r="F42" s="87">
        <v>44.476980260825847</v>
      </c>
      <c r="G42" s="87">
        <v>44.497239374953452</v>
      </c>
      <c r="H42" s="87">
        <v>44.519513417208096</v>
      </c>
      <c r="I42" s="87">
        <v>44.72526472615295</v>
      </c>
      <c r="J42" s="87">
        <v>44.784283417075549</v>
      </c>
      <c r="K42" s="87">
        <v>44.939732059266191</v>
      </c>
      <c r="L42" s="87">
        <v>45.108792293230167</v>
      </c>
      <c r="M42" s="87">
        <v>45.51739465741769</v>
      </c>
      <c r="N42" s="87">
        <v>45.745955575520753</v>
      </c>
      <c r="O42" s="87">
        <v>46.295793373936498</v>
      </c>
      <c r="P42" s="87">
        <v>46.778466221581809</v>
      </c>
      <c r="Q42" s="87">
        <v>47.495110147876169</v>
      </c>
      <c r="R42" s="87">
        <v>47.920736434964489</v>
      </c>
      <c r="S42" s="87">
        <v>48.425559656670536</v>
      </c>
      <c r="T42" s="87">
        <v>48.912675788985105</v>
      </c>
      <c r="U42" s="87">
        <v>49.317378423869165</v>
      </c>
      <c r="V42" s="87">
        <v>49.649931035607501</v>
      </c>
      <c r="W42" s="87">
        <v>50.078980123807796</v>
      </c>
      <c r="X42" s="87">
        <v>50.376705351805334</v>
      </c>
      <c r="Y42" s="87">
        <v>50.660407939156315</v>
      </c>
      <c r="Z42" s="87">
        <v>50.954982245705139</v>
      </c>
      <c r="AA42" s="87">
        <v>51.240767510141488</v>
      </c>
      <c r="AB42" s="87">
        <v>51.636010785948869</v>
      </c>
      <c r="AC42" s="87">
        <v>51.833273894869265</v>
      </c>
      <c r="AD42" s="87">
        <v>52.186959660482849</v>
      </c>
      <c r="AE42" s="87">
        <v>52.186959660482849</v>
      </c>
      <c r="AF42" s="1"/>
      <c r="AG42" s="1"/>
    </row>
    <row r="43" spans="1:33" ht="15.75" thickBot="1">
      <c r="A43" s="1"/>
      <c r="B43" s="22" t="s">
        <v>312</v>
      </c>
      <c r="C43" s="86">
        <v>291.65060731587994</v>
      </c>
      <c r="D43" s="86">
        <v>293.76711710121907</v>
      </c>
      <c r="E43" s="86">
        <v>295.10878842250128</v>
      </c>
      <c r="F43" s="86">
        <v>294.96404619333356</v>
      </c>
      <c r="G43" s="86">
        <v>295.09840131907112</v>
      </c>
      <c r="H43" s="86">
        <v>295.246119118031</v>
      </c>
      <c r="I43" s="86">
        <v>296.61062808963942</v>
      </c>
      <c r="J43" s="86">
        <v>297.00203037849707</v>
      </c>
      <c r="K43" s="86">
        <v>298.03294030554076</v>
      </c>
      <c r="L43" s="86">
        <v>299.15412007916689</v>
      </c>
      <c r="M43" s="86">
        <v>301.86390401499466</v>
      </c>
      <c r="N43" s="86">
        <v>303.37968257752266</v>
      </c>
      <c r="O43" s="86">
        <v>307.02611677381157</v>
      </c>
      <c r="P43" s="86">
        <v>310.22712402057641</v>
      </c>
      <c r="Q43" s="86">
        <v>314.97978912823532</v>
      </c>
      <c r="R43" s="86">
        <v>317.80247293162273</v>
      </c>
      <c r="S43" s="86">
        <v>321.15037783014662</v>
      </c>
      <c r="T43" s="86">
        <v>324.38085221287139</v>
      </c>
      <c r="U43" s="86">
        <v>327.06477378287161</v>
      </c>
      <c r="V43" s="86">
        <v>329.27020822008529</v>
      </c>
      <c r="W43" s="86">
        <v>332.11559147967193</v>
      </c>
      <c r="X43" s="86">
        <v>334.09005641386926</v>
      </c>
      <c r="Y43" s="86">
        <v>335.97152549270118</v>
      </c>
      <c r="Z43" s="86">
        <v>337.92509403208254</v>
      </c>
      <c r="AA43" s="86">
        <v>339.82037508412878</v>
      </c>
      <c r="AB43" s="86">
        <v>342.4415637345088</v>
      </c>
      <c r="AC43" s="86">
        <v>343.74978035422129</v>
      </c>
      <c r="AD43" s="86">
        <v>346.09536640558042</v>
      </c>
      <c r="AE43" s="86">
        <v>346.09536640558042</v>
      </c>
      <c r="AF43" s="1"/>
      <c r="AG43" s="1"/>
    </row>
    <row r="44" spans="1:33">
      <c r="A44" s="1"/>
      <c r="B44" s="82"/>
      <c r="C44" s="88"/>
      <c r="D44" s="88"/>
      <c r="E44" s="88"/>
      <c r="F44" s="88"/>
      <c r="G44" s="88"/>
      <c r="H44" s="88"/>
      <c r="I44" s="88"/>
      <c r="J44" s="88"/>
      <c r="K44" s="88"/>
      <c r="L44" s="88"/>
      <c r="M44" s="88"/>
      <c r="N44" s="88"/>
      <c r="O44" s="88"/>
      <c r="P44" s="88"/>
      <c r="Q44" s="88"/>
      <c r="R44" s="88"/>
      <c r="S44" s="88"/>
      <c r="T44" s="88"/>
      <c r="U44" s="88"/>
      <c r="V44" s="88"/>
      <c r="W44" s="88"/>
      <c r="X44" s="88"/>
      <c r="Y44" s="88"/>
      <c r="Z44" s="88"/>
      <c r="AA44" s="88"/>
      <c r="AB44" s="88"/>
      <c r="AC44" s="88"/>
      <c r="AD44" s="88"/>
      <c r="AE44" s="88"/>
      <c r="AF44" s="1"/>
      <c r="AG44" s="1"/>
    </row>
    <row r="45" spans="1:33">
      <c r="A45" s="1"/>
      <c r="B45" s="83" t="s">
        <v>314</v>
      </c>
      <c r="C45" s="88"/>
      <c r="D45" s="88"/>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1"/>
      <c r="AG45" s="1"/>
    </row>
    <row r="46" spans="1:33" ht="15.75" thickBot="1">
      <c r="A46" s="1"/>
      <c r="B46" s="83" t="s">
        <v>284</v>
      </c>
      <c r="C46" s="88"/>
      <c r="D46" s="88"/>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1"/>
      <c r="AG46" s="1"/>
    </row>
    <row r="47" spans="1:33" ht="33" customHeight="1" thickBot="1">
      <c r="A47" s="1"/>
      <c r="B47" s="320" t="s">
        <v>307</v>
      </c>
      <c r="C47" s="363" t="s">
        <v>221</v>
      </c>
      <c r="D47" s="363" t="s">
        <v>222</v>
      </c>
      <c r="E47" s="363" t="s">
        <v>223</v>
      </c>
      <c r="F47" s="363" t="s">
        <v>224</v>
      </c>
      <c r="G47" s="363" t="s">
        <v>225</v>
      </c>
      <c r="H47" s="363" t="s">
        <v>226</v>
      </c>
      <c r="I47" s="363" t="s">
        <v>227</v>
      </c>
      <c r="J47" s="363" t="s">
        <v>228</v>
      </c>
      <c r="K47" s="363" t="s">
        <v>229</v>
      </c>
      <c r="L47" s="363" t="s">
        <v>262</v>
      </c>
      <c r="M47" s="363" t="s">
        <v>263</v>
      </c>
      <c r="N47" s="363" t="s">
        <v>264</v>
      </c>
      <c r="O47" s="363" t="s">
        <v>265</v>
      </c>
      <c r="P47" s="363" t="s">
        <v>266</v>
      </c>
      <c r="Q47" s="363" t="s">
        <v>267</v>
      </c>
      <c r="R47" s="363" t="s">
        <v>268</v>
      </c>
      <c r="S47" s="363" t="s">
        <v>269</v>
      </c>
      <c r="T47" s="363" t="s">
        <v>270</v>
      </c>
      <c r="U47" s="363" t="s">
        <v>271</v>
      </c>
      <c r="V47" s="363" t="s">
        <v>272</v>
      </c>
      <c r="W47" s="363" t="s">
        <v>273</v>
      </c>
      <c r="X47" s="363" t="s">
        <v>274</v>
      </c>
      <c r="Y47" s="363" t="s">
        <v>275</v>
      </c>
      <c r="Z47" s="363" t="s">
        <v>276</v>
      </c>
      <c r="AA47" s="363" t="s">
        <v>277</v>
      </c>
      <c r="AB47" s="363" t="s">
        <v>278</v>
      </c>
      <c r="AC47" s="363" t="s">
        <v>279</v>
      </c>
      <c r="AD47" s="363" t="s">
        <v>280</v>
      </c>
      <c r="AE47" s="363" t="s">
        <v>281</v>
      </c>
      <c r="AF47" s="1"/>
      <c r="AG47" s="1"/>
    </row>
    <row r="48" spans="1:33" ht="15.75" thickBot="1">
      <c r="A48" s="1"/>
      <c r="B48" s="22" t="s">
        <v>308</v>
      </c>
      <c r="C48" s="84">
        <v>0.67166484524662018</v>
      </c>
      <c r="D48" s="84">
        <v>0.66925158712694643</v>
      </c>
      <c r="E48" s="84">
        <v>0.66615345568536377</v>
      </c>
      <c r="F48" s="84">
        <v>0.66248408964252237</v>
      </c>
      <c r="G48" s="84">
        <v>0.66409618339054366</v>
      </c>
      <c r="H48" s="84">
        <v>0.6685524005118445</v>
      </c>
      <c r="I48" s="84">
        <v>0.67163250737216218</v>
      </c>
      <c r="J48" s="84">
        <v>0.67948882940303168</v>
      </c>
      <c r="K48" s="84">
        <v>0.68550592991832271</v>
      </c>
      <c r="L48" s="84">
        <v>0.68968768870977359</v>
      </c>
      <c r="M48" s="84">
        <v>0.69489467291509588</v>
      </c>
      <c r="N48" s="84">
        <v>0.70501910636660547</v>
      </c>
      <c r="O48" s="84">
        <v>0.71598700309326435</v>
      </c>
      <c r="P48" s="84">
        <v>0.71818995436005728</v>
      </c>
      <c r="Q48" s="84">
        <v>0.73344762541835073</v>
      </c>
      <c r="R48" s="84">
        <v>0.74499169708338875</v>
      </c>
      <c r="S48" s="84">
        <v>0.75771988256636236</v>
      </c>
      <c r="T48" s="84">
        <v>0.76436543747223173</v>
      </c>
      <c r="U48" s="84">
        <v>0.77295961139843672</v>
      </c>
      <c r="V48" s="84">
        <v>0.7842497212078019</v>
      </c>
      <c r="W48" s="84">
        <v>0.795445079260646</v>
      </c>
      <c r="X48" s="84">
        <v>0.80124484715476796</v>
      </c>
      <c r="Y48" s="84">
        <v>0.81201694303530547</v>
      </c>
      <c r="Z48" s="84">
        <v>0.8216714947369842</v>
      </c>
      <c r="AA48" s="84">
        <v>0.83058973163059624</v>
      </c>
      <c r="AB48" s="84">
        <v>0.8386239153852012</v>
      </c>
      <c r="AC48" s="84">
        <v>0.84589897529476443</v>
      </c>
      <c r="AD48" s="84">
        <v>0.85627950190087498</v>
      </c>
      <c r="AE48" s="84">
        <v>0.86561607966651777</v>
      </c>
      <c r="AF48" s="1"/>
      <c r="AG48" s="1"/>
    </row>
    <row r="49" spans="1:33" ht="15.75" thickBot="1">
      <c r="A49" s="1"/>
      <c r="B49" s="22" t="s">
        <v>309</v>
      </c>
      <c r="C49" s="85">
        <v>25.908483662968891</v>
      </c>
      <c r="D49" s="85">
        <v>25.815395779911473</v>
      </c>
      <c r="E49" s="85">
        <v>25.695889915628072</v>
      </c>
      <c r="F49" s="85">
        <v>25.554349516652</v>
      </c>
      <c r="G49" s="85">
        <v>25.616533662255822</v>
      </c>
      <c r="H49" s="85">
        <v>25.788425684449532</v>
      </c>
      <c r="I49" s="85">
        <v>25.907236277017375</v>
      </c>
      <c r="J49" s="85">
        <v>26.210282345943416</v>
      </c>
      <c r="K49" s="85">
        <v>26.44238314964354</v>
      </c>
      <c r="L49" s="85">
        <v>26.60368834537848</v>
      </c>
      <c r="M49" s="85">
        <v>26.804540103769074</v>
      </c>
      <c r="N49" s="85">
        <v>27.195075235288332</v>
      </c>
      <c r="O49" s="85">
        <v>27.618145722259303</v>
      </c>
      <c r="P49" s="85">
        <v>27.703121327741627</v>
      </c>
      <c r="Q49" s="85">
        <v>28.291663551063738</v>
      </c>
      <c r="R49" s="85">
        <v>28.736959138966601</v>
      </c>
      <c r="S49" s="85">
        <v>29.227930176052482</v>
      </c>
      <c r="T49" s="85">
        <v>29.484272683671531</v>
      </c>
      <c r="U49" s="85">
        <v>29.815780304383821</v>
      </c>
      <c r="V49" s="85">
        <v>30.251279687177423</v>
      </c>
      <c r="W49" s="85">
        <v>30.68312416030404</v>
      </c>
      <c r="X49" s="85">
        <v>30.906841677749362</v>
      </c>
      <c r="Y49" s="85">
        <v>31.322359435023628</v>
      </c>
      <c r="Z49" s="85">
        <v>31.694769569045736</v>
      </c>
      <c r="AA49" s="85">
        <v>32.038777442162569</v>
      </c>
      <c r="AB49" s="85">
        <v>32.348684265520347</v>
      </c>
      <c r="AC49" s="85">
        <v>32.629309002914233</v>
      </c>
      <c r="AD49" s="85">
        <v>33.029722551264641</v>
      </c>
      <c r="AE49" s="85">
        <v>33.389867308312894</v>
      </c>
      <c r="AF49" s="1"/>
      <c r="AG49" s="1"/>
    </row>
    <row r="50" spans="1:33" ht="15.75" thickBot="1">
      <c r="A50" s="1"/>
      <c r="B50" s="22" t="s">
        <v>310</v>
      </c>
      <c r="C50" s="86">
        <v>29.335949858565613</v>
      </c>
      <c r="D50" s="86">
        <v>29.23054726127986</v>
      </c>
      <c r="E50" s="86">
        <v>29.09523181449309</v>
      </c>
      <c r="F50" s="86">
        <v>28.934966856445456</v>
      </c>
      <c r="G50" s="86">
        <v>29.005377421616387</v>
      </c>
      <c r="H50" s="86">
        <v>29.200009257649675</v>
      </c>
      <c r="I50" s="86">
        <v>29.334537454342961</v>
      </c>
      <c r="J50" s="86">
        <v>29.677673872455937</v>
      </c>
      <c r="K50" s="86">
        <v>29.940479586138501</v>
      </c>
      <c r="L50" s="86">
        <v>30.123124051000403</v>
      </c>
      <c r="M50" s="86">
        <v>30.350546743497567</v>
      </c>
      <c r="N50" s="86">
        <v>30.792746263364968</v>
      </c>
      <c r="O50" s="86">
        <v>31.271785282161684</v>
      </c>
      <c r="P50" s="86">
        <v>31.368002418373081</v>
      </c>
      <c r="Q50" s="86">
        <v>32.034403639595602</v>
      </c>
      <c r="R50" s="86">
        <v>32.538607946142115</v>
      </c>
      <c r="S50" s="86">
        <v>33.094530165030818</v>
      </c>
      <c r="T50" s="86">
        <v>33.384784548419525</v>
      </c>
      <c r="U50" s="86">
        <v>33.760147733137593</v>
      </c>
      <c r="V50" s="86">
        <v>34.253259882164279</v>
      </c>
      <c r="W50" s="86">
        <v>34.742233608884085</v>
      </c>
      <c r="X50" s="86">
        <v>34.995547000730298</v>
      </c>
      <c r="Y50" s="86">
        <v>35.466034129630245</v>
      </c>
      <c r="Z50" s="86">
        <v>35.887710873071214</v>
      </c>
      <c r="AA50" s="86">
        <v>36.27722798445398</v>
      </c>
      <c r="AB50" s="86">
        <v>36.628132774912459</v>
      </c>
      <c r="AC50" s="86">
        <v>36.945881715080148</v>
      </c>
      <c r="AD50" s="86">
        <v>37.399266480082325</v>
      </c>
      <c r="AE50" s="86">
        <v>37.807055244258194</v>
      </c>
      <c r="AF50" s="1"/>
      <c r="AG50" s="1"/>
    </row>
    <row r="51" spans="1:33" ht="15.75" thickBot="1">
      <c r="A51" s="1"/>
      <c r="B51" s="22" t="s">
        <v>311</v>
      </c>
      <c r="C51" s="87">
        <v>52.449122474405193</v>
      </c>
      <c r="D51" s="87">
        <v>52.260675406530666</v>
      </c>
      <c r="E51" s="87">
        <v>52.018747789548257</v>
      </c>
      <c r="F51" s="87">
        <v>51.73221347061461</v>
      </c>
      <c r="G51" s="87">
        <v>51.858099026526276</v>
      </c>
      <c r="H51" s="87">
        <v>52.206077157616093</v>
      </c>
      <c r="I51" s="87">
        <v>52.446597266855605</v>
      </c>
      <c r="J51" s="87">
        <v>53.060083590148501</v>
      </c>
      <c r="K51" s="87">
        <v>53.529948350974905</v>
      </c>
      <c r="L51" s="87">
        <v>53.85649451542497</v>
      </c>
      <c r="M51" s="87">
        <v>54.263098723222932</v>
      </c>
      <c r="N51" s="87">
        <v>55.053697864804043</v>
      </c>
      <c r="O51" s="87">
        <v>55.910161565076962</v>
      </c>
      <c r="P51" s="87">
        <v>56.082186141939765</v>
      </c>
      <c r="Q51" s="87">
        <v>57.273630749580029</v>
      </c>
      <c r="R51" s="87">
        <v>58.175086934011674</v>
      </c>
      <c r="S51" s="87">
        <v>59.169008476873294</v>
      </c>
      <c r="T51" s="87">
        <v>59.687948132022804</v>
      </c>
      <c r="U51" s="87">
        <v>60.359052007730867</v>
      </c>
      <c r="V51" s="87">
        <v>61.240676759020999</v>
      </c>
      <c r="W51" s="87">
        <v>62.114902512853384</v>
      </c>
      <c r="X51" s="87">
        <v>62.567796152820847</v>
      </c>
      <c r="Y51" s="87">
        <v>63.40897011055106</v>
      </c>
      <c r="Z51" s="87">
        <v>64.162877015490977</v>
      </c>
      <c r="AA51" s="87">
        <v>64.859286396448042</v>
      </c>
      <c r="AB51" s="87">
        <v>65.486661627873815</v>
      </c>
      <c r="AC51" s="87">
        <v>66.054758217870585</v>
      </c>
      <c r="AD51" s="87">
        <v>66.865355221965387</v>
      </c>
      <c r="AE51" s="87">
        <v>67.594432103370735</v>
      </c>
      <c r="AF51" s="1"/>
      <c r="AG51" s="1"/>
    </row>
    <row r="52" spans="1:33" ht="15.75" thickBot="1">
      <c r="A52" s="1"/>
      <c r="B52" s="22" t="s">
        <v>312</v>
      </c>
      <c r="C52" s="86">
        <v>197.64725813801277</v>
      </c>
      <c r="D52" s="86">
        <v>196.93712144720877</v>
      </c>
      <c r="E52" s="86">
        <v>196.02545070976657</v>
      </c>
      <c r="F52" s="86">
        <v>194.94568579039515</v>
      </c>
      <c r="G52" s="86">
        <v>195.42006808301142</v>
      </c>
      <c r="H52" s="86">
        <v>196.73137550355892</v>
      </c>
      <c r="I52" s="86">
        <v>197.63774224289654</v>
      </c>
      <c r="J52" s="86">
        <v>199.94958053462742</v>
      </c>
      <c r="K52" s="86">
        <v>201.72020084802406</v>
      </c>
      <c r="L52" s="86">
        <v>202.95074486886131</v>
      </c>
      <c r="M52" s="86">
        <v>204.48297654457451</v>
      </c>
      <c r="N52" s="86">
        <v>207.46223997640843</v>
      </c>
      <c r="O52" s="86">
        <v>210.6897048808267</v>
      </c>
      <c r="P52" s="86">
        <v>211.33795568742269</v>
      </c>
      <c r="Q52" s="86">
        <v>215.82774977384111</v>
      </c>
      <c r="R52" s="86">
        <v>219.22476262703833</v>
      </c>
      <c r="S52" s="86">
        <v>222.97021838460159</v>
      </c>
      <c r="T52" s="86">
        <v>224.92577064440226</v>
      </c>
      <c r="U52" s="86">
        <v>227.45473270709874</v>
      </c>
      <c r="V52" s="86">
        <v>230.77701354953106</v>
      </c>
      <c r="W52" s="86">
        <v>234.07141229419884</v>
      </c>
      <c r="X52" s="86">
        <v>235.77807928774854</v>
      </c>
      <c r="Y52" s="86">
        <v>238.94792691377143</v>
      </c>
      <c r="Z52" s="86">
        <v>241.7889207306919</v>
      </c>
      <c r="AA52" s="86">
        <v>244.41324308717981</v>
      </c>
      <c r="AB52" s="86">
        <v>246.77741980673343</v>
      </c>
      <c r="AC52" s="86">
        <v>248.91821317129754</v>
      </c>
      <c r="AD52" s="86">
        <v>251.97283577994861</v>
      </c>
      <c r="AE52" s="86">
        <v>254.72026109010321</v>
      </c>
      <c r="AF52" s="1"/>
      <c r="AG52" s="1"/>
    </row>
    <row r="53" spans="1:33">
      <c r="A53" s="1"/>
      <c r="B53" s="82"/>
      <c r="C53" s="88"/>
      <c r="D53" s="88"/>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1"/>
      <c r="AG53" s="1"/>
    </row>
    <row r="54" spans="1:33" ht="15.75" thickBot="1">
      <c r="A54" s="1"/>
      <c r="B54" s="83" t="s">
        <v>286</v>
      </c>
      <c r="C54" s="88"/>
      <c r="D54" s="88"/>
      <c r="E54" s="88"/>
      <c r="F54" s="88"/>
      <c r="G54" s="88"/>
      <c r="H54" s="88"/>
      <c r="I54" s="88"/>
      <c r="J54" s="88"/>
      <c r="K54" s="88"/>
      <c r="L54" s="88"/>
      <c r="M54" s="88"/>
      <c r="N54" s="88"/>
      <c r="O54" s="88"/>
      <c r="P54" s="88"/>
      <c r="Q54" s="88"/>
      <c r="R54" s="88"/>
      <c r="S54" s="88"/>
      <c r="T54" s="88"/>
      <c r="U54" s="88"/>
      <c r="V54" s="88"/>
      <c r="W54" s="88"/>
      <c r="X54" s="88"/>
      <c r="Y54" s="88"/>
      <c r="Z54" s="88"/>
      <c r="AA54" s="88"/>
      <c r="AB54" s="88"/>
      <c r="AC54" s="88"/>
      <c r="AD54" s="88"/>
      <c r="AE54" s="88"/>
      <c r="AF54" s="1"/>
      <c r="AG54" s="1"/>
    </row>
    <row r="55" spans="1:33" ht="33" customHeight="1" thickBot="1">
      <c r="A55" s="1"/>
      <c r="B55" s="320" t="s">
        <v>307</v>
      </c>
      <c r="C55" s="363">
        <v>2022</v>
      </c>
      <c r="D55" s="363">
        <v>2023</v>
      </c>
      <c r="E55" s="363">
        <v>2024</v>
      </c>
      <c r="F55" s="363">
        <v>2025</v>
      </c>
      <c r="G55" s="363">
        <v>2026</v>
      </c>
      <c r="H55" s="363">
        <v>2027</v>
      </c>
      <c r="I55" s="363">
        <v>2028</v>
      </c>
      <c r="J55" s="363">
        <v>2029</v>
      </c>
      <c r="K55" s="363">
        <v>2030</v>
      </c>
      <c r="L55" s="363">
        <v>2031</v>
      </c>
      <c r="M55" s="363">
        <v>2032</v>
      </c>
      <c r="N55" s="363">
        <v>2033</v>
      </c>
      <c r="O55" s="363">
        <v>2034</v>
      </c>
      <c r="P55" s="363">
        <v>2035</v>
      </c>
      <c r="Q55" s="363">
        <v>2036</v>
      </c>
      <c r="R55" s="363">
        <v>2037</v>
      </c>
      <c r="S55" s="363">
        <v>2038</v>
      </c>
      <c r="T55" s="363">
        <v>2039</v>
      </c>
      <c r="U55" s="363">
        <v>2040</v>
      </c>
      <c r="V55" s="363">
        <v>2041</v>
      </c>
      <c r="W55" s="363">
        <v>2042</v>
      </c>
      <c r="X55" s="363">
        <v>2043</v>
      </c>
      <c r="Y55" s="363">
        <v>2044</v>
      </c>
      <c r="Z55" s="363">
        <v>2045</v>
      </c>
      <c r="AA55" s="363">
        <v>2046</v>
      </c>
      <c r="AB55" s="363">
        <v>2047</v>
      </c>
      <c r="AC55" s="363">
        <v>2048</v>
      </c>
      <c r="AD55" s="363">
        <v>2049</v>
      </c>
      <c r="AE55" s="363">
        <v>2050</v>
      </c>
      <c r="AF55" s="1"/>
      <c r="AG55" s="1"/>
    </row>
    <row r="56" spans="1:33" ht="15.75" thickBot="1">
      <c r="A56" s="1"/>
      <c r="B56" s="22" t="s">
        <v>308</v>
      </c>
      <c r="C56" s="84">
        <v>0.6716912654483278</v>
      </c>
      <c r="D56" s="84">
        <v>0.67031350424502145</v>
      </c>
      <c r="E56" s="84">
        <v>0.66936288682971756</v>
      </c>
      <c r="F56" s="84">
        <v>0.6684905851511288</v>
      </c>
      <c r="G56" s="84">
        <v>0.67203375001499921</v>
      </c>
      <c r="H56" s="84">
        <v>0.67788331768974153</v>
      </c>
      <c r="I56" s="84">
        <v>0.68454673679794598</v>
      </c>
      <c r="J56" s="84">
        <v>0.69182671020117814</v>
      </c>
      <c r="K56" s="84">
        <v>0.70017461824532723</v>
      </c>
      <c r="L56" s="84">
        <v>0.70595952861331523</v>
      </c>
      <c r="M56" s="84">
        <v>0.71270681237111977</v>
      </c>
      <c r="N56" s="84">
        <v>0.72306149962845823</v>
      </c>
      <c r="O56" s="84">
        <v>0.73352750149990964</v>
      </c>
      <c r="P56" s="84">
        <v>0.7486642377890117</v>
      </c>
      <c r="Q56" s="84">
        <v>0.76249295479539703</v>
      </c>
      <c r="R56" s="84">
        <v>0.77856576691534618</v>
      </c>
      <c r="S56" s="84">
        <v>0.79332640023409084</v>
      </c>
      <c r="T56" s="84">
        <v>0.8058459998448787</v>
      </c>
      <c r="U56" s="84">
        <v>0.81711888368644903</v>
      </c>
      <c r="V56" s="84">
        <v>0.8268019343922538</v>
      </c>
      <c r="W56" s="84">
        <v>0.83653611422193563</v>
      </c>
      <c r="X56" s="84">
        <v>0.8464736306726296</v>
      </c>
      <c r="Y56" s="84">
        <v>0.85370263312890926</v>
      </c>
      <c r="Z56" s="84">
        <v>0.86255917234790647</v>
      </c>
      <c r="AA56" s="84">
        <v>0.87010149665259351</v>
      </c>
      <c r="AB56" s="84">
        <v>0.87777470554129144</v>
      </c>
      <c r="AC56" s="84">
        <v>0.88260714609101631</v>
      </c>
      <c r="AD56" s="84">
        <v>0.89068004751271646</v>
      </c>
      <c r="AE56" s="84">
        <v>0.89068004751271646</v>
      </c>
      <c r="AF56" s="1"/>
      <c r="AG56" s="1"/>
    </row>
    <row r="57" spans="1:33" ht="15.75" thickBot="1">
      <c r="A57" s="1"/>
      <c r="B57" s="22" t="s">
        <v>309</v>
      </c>
      <c r="C57" s="85">
        <v>25.909502783396526</v>
      </c>
      <c r="D57" s="85">
        <v>25.856357671098401</v>
      </c>
      <c r="E57" s="85">
        <v>25.819689002269843</v>
      </c>
      <c r="F57" s="85">
        <v>25.786041247814868</v>
      </c>
      <c r="G57" s="85">
        <v>25.922713621902101</v>
      </c>
      <c r="H57" s="85">
        <v>26.148352092649883</v>
      </c>
      <c r="I57" s="85">
        <v>26.405383685603123</v>
      </c>
      <c r="J57" s="85">
        <v>26.686197953789566</v>
      </c>
      <c r="K57" s="85">
        <v>27.008206230257258</v>
      </c>
      <c r="L57" s="85">
        <v>27.231350640481264</v>
      </c>
      <c r="M57" s="85">
        <v>27.491617188962461</v>
      </c>
      <c r="N57" s="85">
        <v>27.891034022433033</v>
      </c>
      <c r="O57" s="85">
        <v>28.294744653445047</v>
      </c>
      <c r="P57" s="85">
        <v>28.87862199589085</v>
      </c>
      <c r="Q57" s="85">
        <v>29.412044418063626</v>
      </c>
      <c r="R57" s="85">
        <v>30.032029509102255</v>
      </c>
      <c r="S57" s="85">
        <v>30.601399232559125</v>
      </c>
      <c r="T57" s="85">
        <v>31.08432437636937</v>
      </c>
      <c r="U57" s="85">
        <v>31.519159292787588</v>
      </c>
      <c r="V57" s="85">
        <v>31.892668733983559</v>
      </c>
      <c r="W57" s="85">
        <v>32.268150405943196</v>
      </c>
      <c r="X57" s="85">
        <v>32.651475489033935</v>
      </c>
      <c r="Y57" s="85">
        <v>32.930323627898957</v>
      </c>
      <c r="Z57" s="85">
        <v>33.27195160394939</v>
      </c>
      <c r="AA57" s="85">
        <v>33.562885672349303</v>
      </c>
      <c r="AB57" s="85">
        <v>33.858868421100105</v>
      </c>
      <c r="AC57" s="85">
        <v>34.045272708775521</v>
      </c>
      <c r="AD57" s="85">
        <v>34.356673009203746</v>
      </c>
      <c r="AE57" s="85">
        <v>34.356673009203746</v>
      </c>
      <c r="AF57" s="1"/>
      <c r="AG57" s="1"/>
    </row>
    <row r="58" spans="1:33" ht="15.75" thickBot="1">
      <c r="A58" s="1"/>
      <c r="B58" s="22" t="s">
        <v>310</v>
      </c>
      <c r="C58" s="86">
        <v>29.337103799728432</v>
      </c>
      <c r="D58" s="86">
        <v>29.276928053054611</v>
      </c>
      <c r="E58" s="86">
        <v>29.23540843947443</v>
      </c>
      <c r="F58" s="86">
        <v>29.19730938086548</v>
      </c>
      <c r="G58" s="86">
        <v>29.352062316831582</v>
      </c>
      <c r="H58" s="86">
        <v>29.607550787331355</v>
      </c>
      <c r="I58" s="86">
        <v>29.898585416027935</v>
      </c>
      <c r="J58" s="86">
        <v>30.216548960257342</v>
      </c>
      <c r="K58" s="86">
        <v>30.581156120420911</v>
      </c>
      <c r="L58" s="86">
        <v>30.833820587963913</v>
      </c>
      <c r="M58" s="86">
        <v>31.128518128562142</v>
      </c>
      <c r="N58" s="86">
        <v>31.580774322007663</v>
      </c>
      <c r="O58" s="86">
        <v>32.037892344922525</v>
      </c>
      <c r="P58" s="86">
        <v>32.699011562255365</v>
      </c>
      <c r="Q58" s="86">
        <v>33.303001113857782</v>
      </c>
      <c r="R58" s="86">
        <v>34.00500481968497</v>
      </c>
      <c r="S58" s="86">
        <v>34.649697186694844</v>
      </c>
      <c r="T58" s="86">
        <v>35.196509110871901</v>
      </c>
      <c r="U58" s="86">
        <v>35.688868890422839</v>
      </c>
      <c r="V58" s="86">
        <v>36.111790369779314</v>
      </c>
      <c r="W58" s="86">
        <v>36.536944988811008</v>
      </c>
      <c r="X58" s="86">
        <v>36.97098063378985</v>
      </c>
      <c r="Y58" s="86">
        <v>37.286717946953829</v>
      </c>
      <c r="Z58" s="86">
        <v>37.673540321665911</v>
      </c>
      <c r="AA58" s="86">
        <v>38.002962427326509</v>
      </c>
      <c r="AB58" s="86">
        <v>38.338101109671108</v>
      </c>
      <c r="AC58" s="86">
        <v>38.549165057210566</v>
      </c>
      <c r="AD58" s="86">
        <v>38.901760898717171</v>
      </c>
      <c r="AE58" s="86">
        <v>38.901760898717171</v>
      </c>
      <c r="AF58" s="1"/>
      <c r="AG58" s="1"/>
    </row>
    <row r="59" spans="1:33" ht="15.75" thickBot="1">
      <c r="A59" s="1"/>
      <c r="B59" s="22" t="s">
        <v>311</v>
      </c>
      <c r="C59" s="87">
        <v>52.451185581332659</v>
      </c>
      <c r="D59" s="87">
        <v>52.343598640309771</v>
      </c>
      <c r="E59" s="87">
        <v>52.269366603908836</v>
      </c>
      <c r="F59" s="87">
        <v>52.201250105183739</v>
      </c>
      <c r="G59" s="87">
        <v>52.477929596759495</v>
      </c>
      <c r="H59" s="87">
        <v>52.934712013713636</v>
      </c>
      <c r="I59" s="87">
        <v>53.455046652898424</v>
      </c>
      <c r="J59" s="87">
        <v>54.023526928944939</v>
      </c>
      <c r="K59" s="87">
        <v>54.675400336510108</v>
      </c>
      <c r="L59" s="87">
        <v>55.127133778480932</v>
      </c>
      <c r="M59" s="87">
        <v>55.654017260156557</v>
      </c>
      <c r="N59" s="87">
        <v>56.462596515104607</v>
      </c>
      <c r="O59" s="87">
        <v>57.279868131831179</v>
      </c>
      <c r="P59" s="87">
        <v>58.461869156759583</v>
      </c>
      <c r="Q59" s="87">
        <v>59.541729264169973</v>
      </c>
      <c r="R59" s="87">
        <v>60.796826798830708</v>
      </c>
      <c r="S59" s="87">
        <v>61.94945860651503</v>
      </c>
      <c r="T59" s="87">
        <v>62.927092046710378</v>
      </c>
      <c r="U59" s="87">
        <v>63.807371652574176</v>
      </c>
      <c r="V59" s="87">
        <v>64.563503994453939</v>
      </c>
      <c r="W59" s="87">
        <v>65.323628919389392</v>
      </c>
      <c r="X59" s="87">
        <v>66.099632042230354</v>
      </c>
      <c r="Y59" s="87">
        <v>66.664132086978071</v>
      </c>
      <c r="Z59" s="87">
        <v>67.355723605402702</v>
      </c>
      <c r="AA59" s="87">
        <v>67.944690400371641</v>
      </c>
      <c r="AB59" s="87">
        <v>68.543877741533194</v>
      </c>
      <c r="AC59" s="87">
        <v>68.921234496224955</v>
      </c>
      <c r="AD59" s="87">
        <v>69.551633121948882</v>
      </c>
      <c r="AE59" s="87">
        <v>69.551633121948882</v>
      </c>
      <c r="AF59" s="1"/>
      <c r="AG59" s="1"/>
    </row>
    <row r="60" spans="1:33" ht="15.75" thickBot="1">
      <c r="A60" s="1"/>
      <c r="B60" s="22" t="s">
        <v>312</v>
      </c>
      <c r="C60" s="86">
        <v>172.96050085294439</v>
      </c>
      <c r="D60" s="86">
        <v>172.60572734309301</v>
      </c>
      <c r="E60" s="86">
        <v>172.36094335865226</v>
      </c>
      <c r="F60" s="86">
        <v>172.13632567641565</v>
      </c>
      <c r="G60" s="86">
        <v>173.04869062886226</v>
      </c>
      <c r="H60" s="86">
        <v>174.55495430510842</v>
      </c>
      <c r="I60" s="86">
        <v>176.27078472547106</v>
      </c>
      <c r="J60" s="86">
        <v>178.14537787680337</v>
      </c>
      <c r="K60" s="86">
        <v>180.29496419817173</v>
      </c>
      <c r="L60" s="86">
        <v>181.78457861792862</v>
      </c>
      <c r="M60" s="86">
        <v>183.5220041855633</v>
      </c>
      <c r="N60" s="86">
        <v>186.18833615432797</v>
      </c>
      <c r="O60" s="86">
        <v>188.88333163622673</v>
      </c>
      <c r="P60" s="86">
        <v>192.7810412306705</v>
      </c>
      <c r="Q60" s="86">
        <v>196.34193585981473</v>
      </c>
      <c r="R60" s="86">
        <v>200.48068498070165</v>
      </c>
      <c r="S60" s="86">
        <v>204.2815480602784</v>
      </c>
      <c r="T60" s="86">
        <v>207.50534496005628</v>
      </c>
      <c r="U60" s="86">
        <v>210.40811254926061</v>
      </c>
      <c r="V60" s="86">
        <v>212.90149810600533</v>
      </c>
      <c r="W60" s="86">
        <v>215.40804941214839</v>
      </c>
      <c r="X60" s="86">
        <v>217.96695989820211</v>
      </c>
      <c r="Y60" s="86">
        <v>219.82842803069411</v>
      </c>
      <c r="Z60" s="86">
        <v>222.1089868795859</v>
      </c>
      <c r="AA60" s="86">
        <v>224.05113538804284</v>
      </c>
      <c r="AB60" s="86">
        <v>226.02698667688253</v>
      </c>
      <c r="AC60" s="86">
        <v>227.27134011843668</v>
      </c>
      <c r="AD60" s="86">
        <v>229.35011223452446</v>
      </c>
      <c r="AE60" s="86">
        <v>229.35011223452446</v>
      </c>
      <c r="AF60" s="1"/>
      <c r="AG60" s="1"/>
    </row>
    <row r="61" spans="1:33">
      <c r="A61" s="1"/>
      <c r="B61" s="82"/>
      <c r="C61" s="88"/>
      <c r="D61" s="88"/>
      <c r="E61" s="88"/>
      <c r="F61" s="88"/>
      <c r="G61" s="88"/>
      <c r="H61" s="88"/>
      <c r="I61" s="88"/>
      <c r="J61" s="88"/>
      <c r="K61" s="88"/>
      <c r="L61" s="88"/>
      <c r="M61" s="88"/>
      <c r="N61" s="88"/>
      <c r="O61" s="88"/>
      <c r="P61" s="88"/>
      <c r="Q61" s="88"/>
      <c r="R61" s="88"/>
      <c r="S61" s="88"/>
      <c r="T61" s="88"/>
      <c r="U61" s="88"/>
      <c r="V61" s="88"/>
      <c r="W61" s="88"/>
      <c r="X61" s="88"/>
      <c r="Y61" s="88"/>
      <c r="Z61" s="88"/>
      <c r="AA61" s="88"/>
      <c r="AB61" s="88"/>
      <c r="AC61" s="88"/>
      <c r="AD61" s="88"/>
      <c r="AE61" s="88"/>
      <c r="AF61" s="1"/>
      <c r="AG61" s="1"/>
    </row>
    <row r="62" spans="1:33">
      <c r="A62" s="1"/>
      <c r="B62" s="83" t="s">
        <v>315</v>
      </c>
      <c r="C62" s="88"/>
      <c r="D62" s="88"/>
      <c r="E62" s="88"/>
      <c r="F62" s="88"/>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1"/>
      <c r="AG62" s="1"/>
    </row>
    <row r="63" spans="1:33" ht="15.75" thickBot="1">
      <c r="A63" s="1"/>
      <c r="B63" s="83" t="s">
        <v>284</v>
      </c>
      <c r="C63" s="88"/>
      <c r="D63" s="88"/>
      <c r="E63" s="88"/>
      <c r="F63" s="88"/>
      <c r="G63" s="88"/>
      <c r="H63" s="88"/>
      <c r="I63" s="88"/>
      <c r="J63" s="88"/>
      <c r="K63" s="88"/>
      <c r="L63" s="88"/>
      <c r="M63" s="88"/>
      <c r="N63" s="88"/>
      <c r="O63" s="88"/>
      <c r="P63" s="88"/>
      <c r="Q63" s="88"/>
      <c r="R63" s="88"/>
      <c r="S63" s="88"/>
      <c r="T63" s="88"/>
      <c r="U63" s="88"/>
      <c r="V63" s="88"/>
      <c r="W63" s="88"/>
      <c r="X63" s="88"/>
      <c r="Y63" s="88"/>
      <c r="Z63" s="88"/>
      <c r="AA63" s="88"/>
      <c r="AB63" s="88"/>
      <c r="AC63" s="88"/>
      <c r="AD63" s="88"/>
      <c r="AE63" s="88"/>
      <c r="AF63" s="1"/>
      <c r="AG63" s="1"/>
    </row>
    <row r="64" spans="1:33" ht="33" customHeight="1" thickBot="1">
      <c r="A64" s="1"/>
      <c r="B64" s="320" t="s">
        <v>307</v>
      </c>
      <c r="C64" s="363" t="s">
        <v>221</v>
      </c>
      <c r="D64" s="363" t="s">
        <v>222</v>
      </c>
      <c r="E64" s="363" t="s">
        <v>223</v>
      </c>
      <c r="F64" s="363" t="s">
        <v>224</v>
      </c>
      <c r="G64" s="363" t="s">
        <v>225</v>
      </c>
      <c r="H64" s="363" t="s">
        <v>226</v>
      </c>
      <c r="I64" s="363" t="s">
        <v>227</v>
      </c>
      <c r="J64" s="363" t="s">
        <v>228</v>
      </c>
      <c r="K64" s="363" t="s">
        <v>229</v>
      </c>
      <c r="L64" s="363" t="s">
        <v>262</v>
      </c>
      <c r="M64" s="363" t="s">
        <v>263</v>
      </c>
      <c r="N64" s="363" t="s">
        <v>264</v>
      </c>
      <c r="O64" s="363" t="s">
        <v>265</v>
      </c>
      <c r="P64" s="363" t="s">
        <v>266</v>
      </c>
      <c r="Q64" s="363" t="s">
        <v>267</v>
      </c>
      <c r="R64" s="363" t="s">
        <v>268</v>
      </c>
      <c r="S64" s="363" t="s">
        <v>269</v>
      </c>
      <c r="T64" s="363" t="s">
        <v>270</v>
      </c>
      <c r="U64" s="363" t="s">
        <v>271</v>
      </c>
      <c r="V64" s="363" t="s">
        <v>272</v>
      </c>
      <c r="W64" s="363" t="s">
        <v>273</v>
      </c>
      <c r="X64" s="363" t="s">
        <v>274</v>
      </c>
      <c r="Y64" s="363" t="s">
        <v>275</v>
      </c>
      <c r="Z64" s="363" t="s">
        <v>276</v>
      </c>
      <c r="AA64" s="363" t="s">
        <v>277</v>
      </c>
      <c r="AB64" s="363" t="s">
        <v>278</v>
      </c>
      <c r="AC64" s="363" t="s">
        <v>279</v>
      </c>
      <c r="AD64" s="363" t="s">
        <v>280</v>
      </c>
      <c r="AE64" s="363" t="s">
        <v>281</v>
      </c>
      <c r="AF64" s="1"/>
      <c r="AG64" s="1"/>
    </row>
    <row r="65" spans="1:33" ht="15.75" thickBot="1">
      <c r="A65" s="1"/>
      <c r="B65" s="22" t="s">
        <v>308</v>
      </c>
      <c r="C65" s="84">
        <v>12.220430967718132</v>
      </c>
      <c r="D65" s="84">
        <v>12.318806554308949</v>
      </c>
      <c r="E65" s="84">
        <v>12.461634131977075</v>
      </c>
      <c r="F65" s="84">
        <v>12.461632367665668</v>
      </c>
      <c r="G65" s="84">
        <v>12.419321728851147</v>
      </c>
      <c r="H65" s="84">
        <v>12.478415105896568</v>
      </c>
      <c r="I65" s="84">
        <v>12.436690436192816</v>
      </c>
      <c r="J65" s="84">
        <v>12.511433912345732</v>
      </c>
      <c r="K65" s="84">
        <v>12.560754171643145</v>
      </c>
      <c r="L65" s="84">
        <v>12.643965520457217</v>
      </c>
      <c r="M65" s="84">
        <v>12.709787834809894</v>
      </c>
      <c r="N65" s="84">
        <v>12.791756004760112</v>
      </c>
      <c r="O65" s="84">
        <v>12.936485063416709</v>
      </c>
      <c r="P65" s="84">
        <v>12.993867287382114</v>
      </c>
      <c r="Q65" s="84">
        <v>13.186777077890525</v>
      </c>
      <c r="R65" s="84">
        <v>13.326438133260289</v>
      </c>
      <c r="S65" s="84">
        <v>13.498020559599176</v>
      </c>
      <c r="T65" s="84">
        <v>13.574350534600399</v>
      </c>
      <c r="U65" s="84">
        <v>13.678345321638679</v>
      </c>
      <c r="V65" s="84">
        <v>13.730551615259225</v>
      </c>
      <c r="W65" s="84">
        <v>13.836096593869359</v>
      </c>
      <c r="X65" s="84">
        <v>13.96836654709143</v>
      </c>
      <c r="Y65" s="84">
        <v>13.976122028344845</v>
      </c>
      <c r="Z65" s="84">
        <v>14.031681977642403</v>
      </c>
      <c r="AA65" s="84">
        <v>14.115879771733585</v>
      </c>
      <c r="AB65" s="84">
        <v>14.186452152949785</v>
      </c>
      <c r="AC65" s="84">
        <v>14.298375162343671</v>
      </c>
      <c r="AD65" s="84">
        <v>14.34945814516815</v>
      </c>
      <c r="AE65" s="84">
        <v>14.41401983274331</v>
      </c>
      <c r="AF65" s="1"/>
      <c r="AG65" s="1"/>
    </row>
    <row r="66" spans="1:33" ht="15.75" thickBot="1">
      <c r="A66" s="1"/>
      <c r="B66" s="22" t="s">
        <v>309</v>
      </c>
      <c r="C66" s="85">
        <v>27.119724881561662</v>
      </c>
      <c r="D66" s="85">
        <v>27.338041146385127</v>
      </c>
      <c r="E66" s="85">
        <v>27.655005795348135</v>
      </c>
      <c r="F66" s="85">
        <v>27.655001879967401</v>
      </c>
      <c r="G66" s="85">
        <v>27.56110561008591</v>
      </c>
      <c r="H66" s="85">
        <v>27.69224633106602</v>
      </c>
      <c r="I66" s="85">
        <v>27.599650450762866</v>
      </c>
      <c r="J66" s="85">
        <v>27.765522056708129</v>
      </c>
      <c r="K66" s="85">
        <v>27.87497415923761</v>
      </c>
      <c r="L66" s="85">
        <v>28.05963776830529</v>
      </c>
      <c r="M66" s="85">
        <v>28.205711426511602</v>
      </c>
      <c r="N66" s="85">
        <v>28.387616158346933</v>
      </c>
      <c r="O66" s="85">
        <v>28.70880059640012</v>
      </c>
      <c r="P66" s="85">
        <v>28.836143906234678</v>
      </c>
      <c r="Q66" s="85">
        <v>29.264251594037827</v>
      </c>
      <c r="R66" s="85">
        <v>29.574189059279593</v>
      </c>
      <c r="S66" s="85">
        <v>29.954966808371555</v>
      </c>
      <c r="T66" s="85">
        <v>30.124359191317616</v>
      </c>
      <c r="U66" s="85">
        <v>30.355145652207987</v>
      </c>
      <c r="V66" s="85">
        <v>30.471002476227969</v>
      </c>
      <c r="W66" s="85">
        <v>30.705229140581984</v>
      </c>
      <c r="X66" s="85">
        <v>30.998764184555103</v>
      </c>
      <c r="Y66" s="85">
        <v>31.015975240243101</v>
      </c>
      <c r="Z66" s="85">
        <v>31.139274536590637</v>
      </c>
      <c r="AA66" s="85">
        <v>31.326127276679689</v>
      </c>
      <c r="AB66" s="85">
        <v>31.482742339427954</v>
      </c>
      <c r="AC66" s="85">
        <v>31.731123205102563</v>
      </c>
      <c r="AD66" s="85">
        <v>31.84448716452339</v>
      </c>
      <c r="AE66" s="85">
        <v>31.987763224881071</v>
      </c>
      <c r="AF66" s="1"/>
      <c r="AG66" s="1"/>
    </row>
    <row r="67" spans="1:33" ht="15.75" thickBot="1">
      <c r="A67" s="1"/>
      <c r="B67" s="22" t="s">
        <v>310</v>
      </c>
      <c r="C67" s="86">
        <v>33.139641614427738</v>
      </c>
      <c r="D67" s="86">
        <v>33.4064187593452</v>
      </c>
      <c r="E67" s="86">
        <v>33.793741820952604</v>
      </c>
      <c r="F67" s="86">
        <v>33.793737036452953</v>
      </c>
      <c r="G67" s="86">
        <v>33.67899808735249</v>
      </c>
      <c r="H67" s="86">
        <v>33.839248846286011</v>
      </c>
      <c r="I67" s="86">
        <v>33.72609894149825</v>
      </c>
      <c r="J67" s="86">
        <v>33.92878999382426</v>
      </c>
      <c r="K67" s="86">
        <v>34.06253779058892</v>
      </c>
      <c r="L67" s="86">
        <v>34.288192211880279</v>
      </c>
      <c r="M67" s="86">
        <v>34.466690655481997</v>
      </c>
      <c r="N67" s="86">
        <v>34.6889737961598</v>
      </c>
      <c r="O67" s="86">
        <v>35.081453336999488</v>
      </c>
      <c r="P67" s="86">
        <v>35.23706375223572</v>
      </c>
      <c r="Q67" s="86">
        <v>35.760200893491287</v>
      </c>
      <c r="R67" s="86">
        <v>36.138936908176291</v>
      </c>
      <c r="S67" s="86">
        <v>36.604238019996771</v>
      </c>
      <c r="T67" s="86">
        <v>36.811231375849836</v>
      </c>
      <c r="U67" s="86">
        <v>37.093246795872361</v>
      </c>
      <c r="V67" s="86">
        <v>37.234821005912316</v>
      </c>
      <c r="W67" s="86">
        <v>37.521040270566886</v>
      </c>
      <c r="X67" s="86">
        <v>37.879732926964671</v>
      </c>
      <c r="Y67" s="86">
        <v>37.90076441676765</v>
      </c>
      <c r="Z67" s="86">
        <v>38.051433146266696</v>
      </c>
      <c r="AA67" s="86">
        <v>38.279762632213476</v>
      </c>
      <c r="AB67" s="86">
        <v>38.471142414772679</v>
      </c>
      <c r="AC67" s="86">
        <v>38.774657767833439</v>
      </c>
      <c r="AD67" s="86">
        <v>38.913185758202289</v>
      </c>
      <c r="AE67" s="86">
        <v>39.088265605542809</v>
      </c>
      <c r="AF67" s="1"/>
      <c r="AG67" s="1"/>
    </row>
    <row r="68" spans="1:33" ht="15.75" thickBot="1">
      <c r="A68" s="1"/>
      <c r="B68" s="22" t="s">
        <v>311</v>
      </c>
      <c r="C68" s="87">
        <v>61.072055254926319</v>
      </c>
      <c r="D68" s="87">
        <v>61.563690883479943</v>
      </c>
      <c r="E68" s="87">
        <v>62.277476979757346</v>
      </c>
      <c r="F68" s="87">
        <v>62.277468162545908</v>
      </c>
      <c r="G68" s="87">
        <v>62.066019181869393</v>
      </c>
      <c r="H68" s="87">
        <v>62.361340516906729</v>
      </c>
      <c r="I68" s="87">
        <v>62.15281993851039</v>
      </c>
      <c r="J68" s="87">
        <v>62.526353222043063</v>
      </c>
      <c r="K68" s="87">
        <v>62.772833040058956</v>
      </c>
      <c r="L68" s="87">
        <v>63.188684830068198</v>
      </c>
      <c r="M68" s="87">
        <v>63.517634277904612</v>
      </c>
      <c r="N68" s="87">
        <v>63.92727323561148</v>
      </c>
      <c r="O68" s="87">
        <v>64.65056205338054</v>
      </c>
      <c r="P68" s="87">
        <v>64.93733183768056</v>
      </c>
      <c r="Q68" s="87">
        <v>65.901405642955353</v>
      </c>
      <c r="R68" s="87">
        <v>66.599366927056963</v>
      </c>
      <c r="S68" s="87">
        <v>67.456856441937745</v>
      </c>
      <c r="T68" s="87">
        <v>67.838318312079323</v>
      </c>
      <c r="U68" s="87">
        <v>68.358036102475069</v>
      </c>
      <c r="V68" s="87">
        <v>68.618938983647709</v>
      </c>
      <c r="W68" s="87">
        <v>69.146403913696872</v>
      </c>
      <c r="X68" s="87">
        <v>69.807427891745107</v>
      </c>
      <c r="Y68" s="87">
        <v>69.846186195841611</v>
      </c>
      <c r="Z68" s="87">
        <v>70.123849095163649</v>
      </c>
      <c r="AA68" s="87">
        <v>70.544630681890268</v>
      </c>
      <c r="AB68" s="87">
        <v>70.897318764372216</v>
      </c>
      <c r="AC68" s="87">
        <v>71.456658138904714</v>
      </c>
      <c r="AD68" s="87">
        <v>71.711947232872376</v>
      </c>
      <c r="AE68" s="87">
        <v>72.03459665181326</v>
      </c>
      <c r="AF68" s="1"/>
      <c r="AG68" s="1"/>
    </row>
    <row r="69" spans="1:33" ht="15.75" thickBot="1">
      <c r="A69" s="1"/>
      <c r="B69" s="22" t="s">
        <v>312</v>
      </c>
      <c r="C69" s="86">
        <v>61.072055254926319</v>
      </c>
      <c r="D69" s="86">
        <v>61.563690883479943</v>
      </c>
      <c r="E69" s="86">
        <v>62.277476979757353</v>
      </c>
      <c r="F69" s="86">
        <v>62.277468162545915</v>
      </c>
      <c r="G69" s="86">
        <v>62.0660191818694</v>
      </c>
      <c r="H69" s="86">
        <v>62.361340516906736</v>
      </c>
      <c r="I69" s="86">
        <v>62.152819938510397</v>
      </c>
      <c r="J69" s="86">
        <v>62.52635322204307</v>
      </c>
      <c r="K69" s="86">
        <v>62.77283304005897</v>
      </c>
      <c r="L69" s="86">
        <v>63.188684830068205</v>
      </c>
      <c r="M69" s="86">
        <v>63.517634277904612</v>
      </c>
      <c r="N69" s="86">
        <v>63.92727323561148</v>
      </c>
      <c r="O69" s="86">
        <v>64.65056205338054</v>
      </c>
      <c r="P69" s="86">
        <v>64.93733183768056</v>
      </c>
      <c r="Q69" s="86">
        <v>65.901405642955353</v>
      </c>
      <c r="R69" s="86">
        <v>66.599366927056963</v>
      </c>
      <c r="S69" s="86">
        <v>67.456856441937745</v>
      </c>
      <c r="T69" s="86">
        <v>67.838318312079323</v>
      </c>
      <c r="U69" s="86">
        <v>68.358036102475054</v>
      </c>
      <c r="V69" s="86">
        <v>68.618938983647695</v>
      </c>
      <c r="W69" s="86">
        <v>69.146403913696858</v>
      </c>
      <c r="X69" s="86">
        <v>69.807427891745093</v>
      </c>
      <c r="Y69" s="86">
        <v>69.846186195841597</v>
      </c>
      <c r="Z69" s="86">
        <v>70.123849095163635</v>
      </c>
      <c r="AA69" s="86">
        <v>70.544630681890254</v>
      </c>
      <c r="AB69" s="86">
        <v>70.897318764372201</v>
      </c>
      <c r="AC69" s="86">
        <v>71.4566581389047</v>
      </c>
      <c r="AD69" s="86">
        <v>71.711947232872362</v>
      </c>
      <c r="AE69" s="86">
        <v>72.034596651813246</v>
      </c>
      <c r="AF69" s="1"/>
      <c r="AG69" s="1"/>
    </row>
    <row r="70" spans="1:33">
      <c r="A70" s="1"/>
      <c r="B70" s="82"/>
      <c r="C70" s="88"/>
      <c r="D70" s="88"/>
      <c r="E70" s="88"/>
      <c r="F70" s="88"/>
      <c r="G70" s="88"/>
      <c r="H70" s="88"/>
      <c r="I70" s="88"/>
      <c r="J70" s="88"/>
      <c r="K70" s="88"/>
      <c r="L70" s="88"/>
      <c r="M70" s="88"/>
      <c r="N70" s="88"/>
      <c r="O70" s="88"/>
      <c r="P70" s="88"/>
      <c r="Q70" s="88"/>
      <c r="R70" s="88"/>
      <c r="S70" s="88"/>
      <c r="T70" s="88"/>
      <c r="U70" s="88"/>
      <c r="V70" s="88"/>
      <c r="W70" s="88"/>
      <c r="X70" s="88"/>
      <c r="Y70" s="88"/>
      <c r="Z70" s="88"/>
      <c r="AA70" s="88"/>
      <c r="AB70" s="88"/>
      <c r="AC70" s="88"/>
      <c r="AD70" s="88"/>
      <c r="AE70" s="88"/>
      <c r="AF70" s="1"/>
      <c r="AG70" s="1"/>
    </row>
    <row r="71" spans="1:33" ht="15.75" thickBot="1">
      <c r="A71" s="1"/>
      <c r="B71" s="83" t="s">
        <v>286</v>
      </c>
      <c r="C71" s="88"/>
      <c r="D71" s="88"/>
      <c r="E71" s="88"/>
      <c r="F71" s="88"/>
      <c r="G71" s="88"/>
      <c r="H71" s="88"/>
      <c r="I71" s="88"/>
      <c r="J71" s="88"/>
      <c r="K71" s="88"/>
      <c r="L71" s="88"/>
      <c r="M71" s="88"/>
      <c r="N71" s="88"/>
      <c r="O71" s="88"/>
      <c r="P71" s="88"/>
      <c r="Q71" s="88"/>
      <c r="R71" s="88"/>
      <c r="S71" s="88"/>
      <c r="T71" s="88"/>
      <c r="U71" s="88"/>
      <c r="V71" s="88"/>
      <c r="W71" s="88"/>
      <c r="X71" s="88"/>
      <c r="Y71" s="88"/>
      <c r="Z71" s="88"/>
      <c r="AA71" s="88"/>
      <c r="AB71" s="88"/>
      <c r="AC71" s="88"/>
      <c r="AD71" s="88"/>
      <c r="AE71" s="88"/>
      <c r="AF71" s="1"/>
      <c r="AG71" s="1"/>
    </row>
    <row r="72" spans="1:33" ht="33" customHeight="1" thickBot="1">
      <c r="A72" s="1"/>
      <c r="B72" s="320" t="s">
        <v>307</v>
      </c>
      <c r="C72" s="363">
        <v>2022</v>
      </c>
      <c r="D72" s="363">
        <v>2023</v>
      </c>
      <c r="E72" s="363">
        <v>2024</v>
      </c>
      <c r="F72" s="363">
        <v>2025</v>
      </c>
      <c r="G72" s="363">
        <v>2026</v>
      </c>
      <c r="H72" s="363">
        <v>2027</v>
      </c>
      <c r="I72" s="363">
        <v>2028</v>
      </c>
      <c r="J72" s="363">
        <v>2029</v>
      </c>
      <c r="K72" s="363">
        <v>2030</v>
      </c>
      <c r="L72" s="363">
        <v>2031</v>
      </c>
      <c r="M72" s="363">
        <v>2032</v>
      </c>
      <c r="N72" s="363">
        <v>2033</v>
      </c>
      <c r="O72" s="363">
        <v>2034</v>
      </c>
      <c r="P72" s="363">
        <v>2035</v>
      </c>
      <c r="Q72" s="363">
        <v>2036</v>
      </c>
      <c r="R72" s="363">
        <v>2037</v>
      </c>
      <c r="S72" s="363">
        <v>2038</v>
      </c>
      <c r="T72" s="363">
        <v>2039</v>
      </c>
      <c r="U72" s="363">
        <v>2040</v>
      </c>
      <c r="V72" s="363">
        <v>2041</v>
      </c>
      <c r="W72" s="363">
        <v>2042</v>
      </c>
      <c r="X72" s="363">
        <v>2043</v>
      </c>
      <c r="Y72" s="363">
        <v>2044</v>
      </c>
      <c r="Z72" s="363">
        <v>2045</v>
      </c>
      <c r="AA72" s="363">
        <v>2046</v>
      </c>
      <c r="AB72" s="363">
        <v>2047</v>
      </c>
      <c r="AC72" s="363">
        <v>2048</v>
      </c>
      <c r="AD72" s="363">
        <v>2049</v>
      </c>
      <c r="AE72" s="363">
        <v>2050</v>
      </c>
      <c r="AF72" s="1"/>
      <c r="AG72" s="1"/>
    </row>
    <row r="73" spans="1:33" ht="15.75" thickBot="1">
      <c r="A73" s="1"/>
      <c r="B73" s="22" t="s">
        <v>308</v>
      </c>
      <c r="C73" s="84">
        <v>12.129954429172354</v>
      </c>
      <c r="D73" s="84">
        <v>12.209858312385567</v>
      </c>
      <c r="E73" s="84">
        <v>12.278109829138781</v>
      </c>
      <c r="F73" s="84">
        <v>12.238766753238091</v>
      </c>
      <c r="G73" s="84">
        <v>12.257734588080362</v>
      </c>
      <c r="H73" s="84">
        <v>12.257963622478126</v>
      </c>
      <c r="I73" s="84">
        <v>12.304345741116627</v>
      </c>
      <c r="J73" s="84">
        <v>12.344962175989</v>
      </c>
      <c r="K73" s="84">
        <v>12.421245266123485</v>
      </c>
      <c r="L73" s="84">
        <v>12.492601683249875</v>
      </c>
      <c r="M73" s="84">
        <v>12.556002600578278</v>
      </c>
      <c r="N73" s="84">
        <v>12.656337342426349</v>
      </c>
      <c r="O73" s="84">
        <v>12.794824099442776</v>
      </c>
      <c r="P73" s="84">
        <v>12.984396588778846</v>
      </c>
      <c r="Q73" s="84">
        <v>13.184312624531334</v>
      </c>
      <c r="R73" s="84">
        <v>13.295390259174443</v>
      </c>
      <c r="S73" s="84">
        <v>13.463863375791556</v>
      </c>
      <c r="T73" s="84">
        <v>13.563142956074282</v>
      </c>
      <c r="U73" s="84">
        <v>13.672420497057022</v>
      </c>
      <c r="V73" s="84">
        <v>13.767989917767482</v>
      </c>
      <c r="W73" s="84">
        <v>13.823601613981161</v>
      </c>
      <c r="X73" s="84">
        <v>13.916001716366193</v>
      </c>
      <c r="Y73" s="84">
        <v>13.934309672773916</v>
      </c>
      <c r="Z73" s="84">
        <v>14.011085588945425</v>
      </c>
      <c r="AA73" s="84">
        <v>14.060202502986021</v>
      </c>
      <c r="AB73" s="84">
        <v>14.108206840871055</v>
      </c>
      <c r="AC73" s="84">
        <v>14.143925454789883</v>
      </c>
      <c r="AD73" s="84">
        <v>14.168400607742292</v>
      </c>
      <c r="AE73" s="84">
        <v>14.168400607742292</v>
      </c>
      <c r="AF73" s="1"/>
      <c r="AG73" s="1"/>
    </row>
    <row r="74" spans="1:33" ht="15.75" thickBot="1">
      <c r="A74" s="1"/>
      <c r="B74" s="22" t="s">
        <v>309</v>
      </c>
      <c r="C74" s="85">
        <v>26.918938277547515</v>
      </c>
      <c r="D74" s="85">
        <v>27.096261919850726</v>
      </c>
      <c r="E74" s="85">
        <v>27.247726492743944</v>
      </c>
      <c r="F74" s="85">
        <v>27.160415873565317</v>
      </c>
      <c r="G74" s="85">
        <v>27.20250951689755</v>
      </c>
      <c r="H74" s="85">
        <v>27.203017792740866</v>
      </c>
      <c r="I74" s="85">
        <v>27.305949538783452</v>
      </c>
      <c r="J74" s="85">
        <v>27.396086011246524</v>
      </c>
      <c r="K74" s="85">
        <v>27.565374346742018</v>
      </c>
      <c r="L74" s="85">
        <v>27.723729351251567</v>
      </c>
      <c r="M74" s="85">
        <v>27.864429416554255</v>
      </c>
      <c r="N74" s="85">
        <v>28.087093461887044</v>
      </c>
      <c r="O74" s="85">
        <v>28.394424910339751</v>
      </c>
      <c r="P74" s="85">
        <v>28.815126419925463</v>
      </c>
      <c r="Q74" s="85">
        <v>29.258782450006724</v>
      </c>
      <c r="R74" s="85">
        <v>29.505287250039828</v>
      </c>
      <c r="S74" s="85">
        <v>29.87916478223692</v>
      </c>
      <c r="T74" s="85">
        <v>30.099487200549078</v>
      </c>
      <c r="U74" s="85">
        <v>30.3419972114492</v>
      </c>
      <c r="V74" s="85">
        <v>30.554085999774628</v>
      </c>
      <c r="W74" s="85">
        <v>30.677500133490206</v>
      </c>
      <c r="X74" s="85">
        <v>30.882555533118072</v>
      </c>
      <c r="Y74" s="85">
        <v>30.923184766426839</v>
      </c>
      <c r="Z74" s="85">
        <v>31.093566787290218</v>
      </c>
      <c r="AA74" s="85">
        <v>31.20256762362169</v>
      </c>
      <c r="AB74" s="85">
        <v>31.309099417795128</v>
      </c>
      <c r="AC74" s="85">
        <v>31.388366588092822</v>
      </c>
      <c r="AD74" s="85">
        <v>31.442682136886219</v>
      </c>
      <c r="AE74" s="85">
        <v>31.442682136886219</v>
      </c>
      <c r="AF74" s="1"/>
      <c r="AG74" s="1"/>
    </row>
    <row r="75" spans="1:33" ht="15.75" thickBot="1">
      <c r="A75" s="1"/>
      <c r="B75" s="22" t="s">
        <v>310</v>
      </c>
      <c r="C75" s="86">
        <v>32.894285286992023</v>
      </c>
      <c r="D75" s="86">
        <v>33.110970448119474</v>
      </c>
      <c r="E75" s="86">
        <v>33.296056457836933</v>
      </c>
      <c r="F75" s="86">
        <v>33.189365013091461</v>
      </c>
      <c r="G75" s="86">
        <v>33.240802417429741</v>
      </c>
      <c r="H75" s="86">
        <v>33.241423518099538</v>
      </c>
      <c r="I75" s="86">
        <v>33.3672035984468</v>
      </c>
      <c r="J75" s="86">
        <v>33.477348166906118</v>
      </c>
      <c r="K75" s="86">
        <v>33.684214379315151</v>
      </c>
      <c r="L75" s="86">
        <v>33.877720328221933</v>
      </c>
      <c r="M75" s="86">
        <v>34.049652372504134</v>
      </c>
      <c r="N75" s="86">
        <v>34.321742399042868</v>
      </c>
      <c r="O75" s="86">
        <v>34.697293924843571</v>
      </c>
      <c r="P75" s="86">
        <v>35.21138089715641</v>
      </c>
      <c r="Q75" s="86">
        <v>35.753517733027074</v>
      </c>
      <c r="R75" s="86">
        <v>36.054740579682402</v>
      </c>
      <c r="S75" s="86">
        <v>36.51160979494211</v>
      </c>
      <c r="T75" s="86">
        <v>36.78083841043788</v>
      </c>
      <c r="U75" s="86">
        <v>37.077179722314717</v>
      </c>
      <c r="V75" s="86">
        <v>37.33634704300983</v>
      </c>
      <c r="W75" s="86">
        <v>37.487156100968598</v>
      </c>
      <c r="X75" s="86">
        <v>37.737728792411751</v>
      </c>
      <c r="Y75" s="86">
        <v>37.787376723458308</v>
      </c>
      <c r="Z75" s="86">
        <v>37.995579392682039</v>
      </c>
      <c r="AA75" s="86">
        <v>38.128775753171439</v>
      </c>
      <c r="AB75" s="86">
        <v>38.258955004431101</v>
      </c>
      <c r="AC75" s="86">
        <v>38.355817551043486</v>
      </c>
      <c r="AD75" s="86">
        <v>38.422189825429207</v>
      </c>
      <c r="AE75" s="86">
        <v>38.422189825429207</v>
      </c>
      <c r="AF75" s="1"/>
      <c r="AG75" s="1"/>
    </row>
    <row r="76" spans="1:33" ht="15.75" thickBot="1">
      <c r="A76" s="1"/>
      <c r="B76" s="22" t="s">
        <v>311</v>
      </c>
      <c r="C76" s="87">
        <v>60.619895410814543</v>
      </c>
      <c r="D76" s="87">
        <v>61.019218019286484</v>
      </c>
      <c r="E76" s="87">
        <v>61.360307495868433</v>
      </c>
      <c r="F76" s="87">
        <v>61.163689020492811</v>
      </c>
      <c r="G76" s="87">
        <v>61.258481475899139</v>
      </c>
      <c r="H76" s="87">
        <v>61.259626083763827</v>
      </c>
      <c r="I76" s="87">
        <v>61.491422435284811</v>
      </c>
      <c r="J76" s="87">
        <v>61.694404569166693</v>
      </c>
      <c r="K76" s="87">
        <v>62.075632130454551</v>
      </c>
      <c r="L76" s="87">
        <v>62.432238461364513</v>
      </c>
      <c r="M76" s="87">
        <v>62.749086888111634</v>
      </c>
      <c r="N76" s="87">
        <v>63.250513467445955</v>
      </c>
      <c r="O76" s="87">
        <v>63.942606152141344</v>
      </c>
      <c r="P76" s="87">
        <v>64.89000167150806</v>
      </c>
      <c r="Q76" s="87">
        <v>65.889089446241556</v>
      </c>
      <c r="R76" s="87">
        <v>66.444204029223982</v>
      </c>
      <c r="S76" s="87">
        <v>67.286154653894229</v>
      </c>
      <c r="T76" s="87">
        <v>67.782308024321949</v>
      </c>
      <c r="U76" s="87">
        <v>68.328426572730763</v>
      </c>
      <c r="V76" s="87">
        <v>68.806038283621206</v>
      </c>
      <c r="W76" s="87">
        <v>69.083959790068377</v>
      </c>
      <c r="X76" s="87">
        <v>69.545732715534456</v>
      </c>
      <c r="Y76" s="87">
        <v>69.637227404084385</v>
      </c>
      <c r="Z76" s="87">
        <v>70.020917881700143</v>
      </c>
      <c r="AA76" s="87">
        <v>70.26638147428234</v>
      </c>
      <c r="AB76" s="87">
        <v>70.506284926422083</v>
      </c>
      <c r="AC76" s="87">
        <v>70.684790019134638</v>
      </c>
      <c r="AD76" s="87">
        <v>70.807105500268719</v>
      </c>
      <c r="AE76" s="87">
        <v>70.807105500268719</v>
      </c>
      <c r="AF76" s="1"/>
      <c r="AG76" s="1"/>
    </row>
    <row r="77" spans="1:33" ht="15.75" thickBot="1">
      <c r="A77" s="1"/>
      <c r="B77" s="22" t="s">
        <v>312</v>
      </c>
      <c r="C77" s="86">
        <v>60.619895410814543</v>
      </c>
      <c r="D77" s="86">
        <v>61.019218019286484</v>
      </c>
      <c r="E77" s="86">
        <v>61.36030749586844</v>
      </c>
      <c r="F77" s="86">
        <v>61.163689020492818</v>
      </c>
      <c r="G77" s="86">
        <v>61.258481475899146</v>
      </c>
      <c r="H77" s="86">
        <v>61.259626083763841</v>
      </c>
      <c r="I77" s="86">
        <v>61.491422435284818</v>
      </c>
      <c r="J77" s="86">
        <v>61.694404569166707</v>
      </c>
      <c r="K77" s="86">
        <v>62.075632130454558</v>
      </c>
      <c r="L77" s="86">
        <v>62.432238461364513</v>
      </c>
      <c r="M77" s="86">
        <v>62.749086888111627</v>
      </c>
      <c r="N77" s="86">
        <v>63.250513467445948</v>
      </c>
      <c r="O77" s="86">
        <v>63.942606152141337</v>
      </c>
      <c r="P77" s="86">
        <v>64.89000167150806</v>
      </c>
      <c r="Q77" s="86">
        <v>65.889089446241556</v>
      </c>
      <c r="R77" s="86">
        <v>66.444204029223982</v>
      </c>
      <c r="S77" s="86">
        <v>67.286154653894229</v>
      </c>
      <c r="T77" s="86">
        <v>67.782308024321949</v>
      </c>
      <c r="U77" s="86">
        <v>68.328426572730763</v>
      </c>
      <c r="V77" s="86">
        <v>68.806038283621206</v>
      </c>
      <c r="W77" s="86">
        <v>69.083959790068377</v>
      </c>
      <c r="X77" s="86">
        <v>69.545732715534456</v>
      </c>
      <c r="Y77" s="86">
        <v>69.637227404084385</v>
      </c>
      <c r="Z77" s="86">
        <v>70.020917881700143</v>
      </c>
      <c r="AA77" s="86">
        <v>70.26638147428234</v>
      </c>
      <c r="AB77" s="86">
        <v>70.506284926422083</v>
      </c>
      <c r="AC77" s="86">
        <v>70.684790019134653</v>
      </c>
      <c r="AD77" s="86">
        <v>70.807105500268733</v>
      </c>
      <c r="AE77" s="86">
        <v>70.807105500268733</v>
      </c>
      <c r="AF77" s="1"/>
      <c r="AG77" s="1"/>
    </row>
    <row r="78" spans="1:33">
      <c r="A78" s="1"/>
      <c r="B78" s="82"/>
      <c r="C78" s="88"/>
      <c r="D78" s="88"/>
      <c r="E78" s="88"/>
      <c r="F78" s="88"/>
      <c r="G78" s="88"/>
      <c r="H78" s="88"/>
      <c r="I78" s="88"/>
      <c r="J78" s="88"/>
      <c r="K78" s="88"/>
      <c r="L78" s="88"/>
      <c r="M78" s="88"/>
      <c r="N78" s="88"/>
      <c r="O78" s="88"/>
      <c r="P78" s="88"/>
      <c r="Q78" s="88"/>
      <c r="R78" s="88"/>
      <c r="S78" s="88"/>
      <c r="T78" s="88"/>
      <c r="U78" s="88"/>
      <c r="V78" s="88"/>
      <c r="W78" s="88"/>
      <c r="X78" s="88"/>
      <c r="Y78" s="88"/>
      <c r="Z78" s="88"/>
      <c r="AA78" s="88"/>
      <c r="AB78" s="88"/>
      <c r="AC78" s="88"/>
      <c r="AD78" s="88"/>
      <c r="AE78" s="88"/>
      <c r="AF78" s="1"/>
      <c r="AG78" s="1"/>
    </row>
    <row r="79" spans="1:33">
      <c r="A79" s="1"/>
      <c r="B79" s="83" t="s">
        <v>316</v>
      </c>
      <c r="C79" s="88"/>
      <c r="D79" s="88"/>
      <c r="E79" s="88"/>
      <c r="F79" s="88"/>
      <c r="G79" s="88"/>
      <c r="H79" s="88"/>
      <c r="I79" s="88"/>
      <c r="J79" s="88"/>
      <c r="K79" s="88"/>
      <c r="L79" s="88"/>
      <c r="M79" s="88"/>
      <c r="N79" s="88"/>
      <c r="O79" s="88"/>
      <c r="P79" s="88"/>
      <c r="Q79" s="88"/>
      <c r="R79" s="88"/>
      <c r="S79" s="88"/>
      <c r="T79" s="88"/>
      <c r="U79" s="88"/>
      <c r="V79" s="88"/>
      <c r="W79" s="88"/>
      <c r="X79" s="88"/>
      <c r="Y79" s="88"/>
      <c r="Z79" s="88"/>
      <c r="AA79" s="88"/>
      <c r="AB79" s="88"/>
      <c r="AC79" s="88"/>
      <c r="AD79" s="88"/>
      <c r="AE79" s="88"/>
      <c r="AF79" s="1"/>
      <c r="AG79" s="1"/>
    </row>
    <row r="80" spans="1:33" ht="15.75" thickBot="1">
      <c r="A80" s="1"/>
      <c r="B80" s="83" t="s">
        <v>284</v>
      </c>
      <c r="C80" s="88"/>
      <c r="D80" s="88"/>
      <c r="E80" s="88"/>
      <c r="F80" s="88"/>
      <c r="G80" s="88"/>
      <c r="H80" s="88"/>
      <c r="I80" s="88"/>
      <c r="J80" s="88"/>
      <c r="K80" s="88"/>
      <c r="L80" s="88"/>
      <c r="M80" s="88"/>
      <c r="N80" s="88"/>
      <c r="O80" s="88"/>
      <c r="P80" s="88"/>
      <c r="Q80" s="88"/>
      <c r="R80" s="88"/>
      <c r="S80" s="88"/>
      <c r="T80" s="88"/>
      <c r="U80" s="88"/>
      <c r="V80" s="88"/>
      <c r="W80" s="88"/>
      <c r="X80" s="88"/>
      <c r="Y80" s="88"/>
      <c r="Z80" s="88"/>
      <c r="AA80" s="88"/>
      <c r="AB80" s="88"/>
      <c r="AC80" s="88"/>
      <c r="AD80" s="88"/>
      <c r="AE80" s="88"/>
      <c r="AF80" s="1"/>
      <c r="AG80" s="1"/>
    </row>
    <row r="81" spans="1:33" ht="33" customHeight="1" thickBot="1">
      <c r="A81" s="1"/>
      <c r="B81" s="320" t="s">
        <v>307</v>
      </c>
      <c r="C81" s="363" t="s">
        <v>221</v>
      </c>
      <c r="D81" s="363" t="s">
        <v>222</v>
      </c>
      <c r="E81" s="363" t="s">
        <v>223</v>
      </c>
      <c r="F81" s="363" t="s">
        <v>224</v>
      </c>
      <c r="G81" s="363" t="s">
        <v>225</v>
      </c>
      <c r="H81" s="363" t="s">
        <v>226</v>
      </c>
      <c r="I81" s="363" t="s">
        <v>227</v>
      </c>
      <c r="J81" s="363" t="s">
        <v>228</v>
      </c>
      <c r="K81" s="363" t="s">
        <v>229</v>
      </c>
      <c r="L81" s="363" t="s">
        <v>262</v>
      </c>
      <c r="M81" s="363" t="s">
        <v>263</v>
      </c>
      <c r="N81" s="363" t="s">
        <v>264</v>
      </c>
      <c r="O81" s="363" t="s">
        <v>265</v>
      </c>
      <c r="P81" s="363" t="s">
        <v>266</v>
      </c>
      <c r="Q81" s="363" t="s">
        <v>267</v>
      </c>
      <c r="R81" s="363" t="s">
        <v>268</v>
      </c>
      <c r="S81" s="363" t="s">
        <v>269</v>
      </c>
      <c r="T81" s="363" t="s">
        <v>270</v>
      </c>
      <c r="U81" s="363" t="s">
        <v>271</v>
      </c>
      <c r="V81" s="363" t="s">
        <v>272</v>
      </c>
      <c r="W81" s="363" t="s">
        <v>273</v>
      </c>
      <c r="X81" s="363" t="s">
        <v>274</v>
      </c>
      <c r="Y81" s="363" t="s">
        <v>275</v>
      </c>
      <c r="Z81" s="363" t="s">
        <v>276</v>
      </c>
      <c r="AA81" s="363" t="s">
        <v>277</v>
      </c>
      <c r="AB81" s="363" t="s">
        <v>278</v>
      </c>
      <c r="AC81" s="363" t="s">
        <v>279</v>
      </c>
      <c r="AD81" s="363" t="s">
        <v>280</v>
      </c>
      <c r="AE81" s="363" t="s">
        <v>281</v>
      </c>
      <c r="AF81" s="1"/>
      <c r="AG81" s="1"/>
    </row>
    <row r="82" spans="1:33" ht="15.75" thickBot="1">
      <c r="A82" s="1"/>
      <c r="B82" s="22" t="s">
        <v>308</v>
      </c>
      <c r="C82" s="84">
        <v>0.28528388898801155</v>
      </c>
      <c r="D82" s="84">
        <v>0.28689709468043451</v>
      </c>
      <c r="E82" s="84">
        <v>0.28748250857699753</v>
      </c>
      <c r="F82" s="84">
        <v>0.28755387557267253</v>
      </c>
      <c r="G82" s="84">
        <v>0.28687930243316068</v>
      </c>
      <c r="H82" s="84">
        <v>0.28615234013768392</v>
      </c>
      <c r="I82" s="84">
        <v>0.28639650060352428</v>
      </c>
      <c r="J82" s="84">
        <v>0.28691817616162563</v>
      </c>
      <c r="K82" s="84">
        <v>0.2861736385900398</v>
      </c>
      <c r="L82" s="84">
        <v>0.2860200994754673</v>
      </c>
      <c r="M82" s="84">
        <v>0.28632770728554746</v>
      </c>
      <c r="N82" s="84">
        <v>0.28676305992770296</v>
      </c>
      <c r="O82" s="84">
        <v>0.28745781852274976</v>
      </c>
      <c r="P82" s="84">
        <v>0.28825603096758817</v>
      </c>
      <c r="Q82" s="84">
        <v>0.28924397225690096</v>
      </c>
      <c r="R82" s="84">
        <v>0.29049571581615563</v>
      </c>
      <c r="S82" s="84">
        <v>0.29085601499203734</v>
      </c>
      <c r="T82" s="84">
        <v>0.29098535284924376</v>
      </c>
      <c r="U82" s="84">
        <v>0.29256048295712939</v>
      </c>
      <c r="V82" s="84">
        <v>0.29335697044042364</v>
      </c>
      <c r="W82" s="84">
        <v>0.29492881743199995</v>
      </c>
      <c r="X82" s="84">
        <v>0.29493770509294565</v>
      </c>
      <c r="Y82" s="84">
        <v>0.29495119482649207</v>
      </c>
      <c r="Z82" s="84">
        <v>0.29654526321355568</v>
      </c>
      <c r="AA82" s="84">
        <v>0.29747596653077907</v>
      </c>
      <c r="AB82" s="84">
        <v>0.29776933030624275</v>
      </c>
      <c r="AC82" s="84">
        <v>0.29865038332061605</v>
      </c>
      <c r="AD82" s="84">
        <v>0.29984362297075956</v>
      </c>
      <c r="AE82" s="84">
        <v>0.30014048826113932</v>
      </c>
      <c r="AF82" s="1"/>
      <c r="AG82" s="1"/>
    </row>
    <row r="83" spans="1:33" ht="15.75" thickBot="1">
      <c r="A83" s="1"/>
      <c r="B83" s="22" t="s">
        <v>309</v>
      </c>
      <c r="C83" s="85">
        <v>28.721974394900162</v>
      </c>
      <c r="D83" s="85">
        <v>28.884389639433742</v>
      </c>
      <c r="E83" s="85">
        <v>28.94332827423414</v>
      </c>
      <c r="F83" s="85">
        <v>28.95051340140585</v>
      </c>
      <c r="G83" s="85">
        <v>28.882598341395713</v>
      </c>
      <c r="H83" s="85">
        <v>28.809408816004677</v>
      </c>
      <c r="I83" s="85">
        <v>28.833990542904818</v>
      </c>
      <c r="J83" s="85">
        <v>28.886512092843663</v>
      </c>
      <c r="K83" s="85">
        <v>28.811553113761505</v>
      </c>
      <c r="L83" s="85">
        <v>28.796095015047939</v>
      </c>
      <c r="M83" s="85">
        <v>28.827064529927082</v>
      </c>
      <c r="N83" s="85">
        <v>28.870895212006953</v>
      </c>
      <c r="O83" s="85">
        <v>28.940842514843986</v>
      </c>
      <c r="P83" s="85">
        <v>29.021205403486825</v>
      </c>
      <c r="Q83" s="85">
        <v>29.120669921150135</v>
      </c>
      <c r="R83" s="85">
        <v>29.24669367449081</v>
      </c>
      <c r="S83" s="85">
        <v>29.282968080805475</v>
      </c>
      <c r="T83" s="85">
        <v>29.29598963150065</v>
      </c>
      <c r="U83" s="85">
        <v>29.454571480576703</v>
      </c>
      <c r="V83" s="85">
        <v>29.534760702555506</v>
      </c>
      <c r="W83" s="85">
        <v>29.693012012171707</v>
      </c>
      <c r="X83" s="85">
        <v>29.693906809179062</v>
      </c>
      <c r="Y83" s="85">
        <v>29.695264936281465</v>
      </c>
      <c r="Z83" s="85">
        <v>29.855753464250476</v>
      </c>
      <c r="AA83" s="85">
        <v>29.949455344652357</v>
      </c>
      <c r="AB83" s="85">
        <v>29.978990790474931</v>
      </c>
      <c r="AC83" s="85">
        <v>30.067693949314872</v>
      </c>
      <c r="AD83" s="85">
        <v>30.187827612663252</v>
      </c>
      <c r="AE83" s="85">
        <v>30.217715586005411</v>
      </c>
      <c r="AF83" s="1"/>
      <c r="AG83" s="1"/>
    </row>
    <row r="84" spans="1:33" ht="15.75" thickBot="1">
      <c r="A84" s="1"/>
      <c r="B84" s="22" t="s">
        <v>310</v>
      </c>
      <c r="C84" s="86">
        <v>33.999726341178373</v>
      </c>
      <c r="D84" s="86">
        <v>34.19198589102178</v>
      </c>
      <c r="E84" s="86">
        <v>34.261754682908595</v>
      </c>
      <c r="F84" s="86">
        <v>34.270260099500291</v>
      </c>
      <c r="G84" s="86">
        <v>34.189865436409185</v>
      </c>
      <c r="H84" s="86">
        <v>34.103227108551827</v>
      </c>
      <c r="I84" s="86">
        <v>34.132325804070014</v>
      </c>
      <c r="J84" s="86">
        <v>34.194498351833737</v>
      </c>
      <c r="K84" s="86">
        <v>34.105765427677241</v>
      </c>
      <c r="L84" s="86">
        <v>34.087466855344083</v>
      </c>
      <c r="M84" s="86">
        <v>34.124127114709708</v>
      </c>
      <c r="N84" s="86">
        <v>34.176011820669459</v>
      </c>
      <c r="O84" s="86">
        <v>34.258812157514861</v>
      </c>
      <c r="P84" s="86">
        <v>34.353941976387212</v>
      </c>
      <c r="Q84" s="86">
        <v>34.471683407902809</v>
      </c>
      <c r="R84" s="86">
        <v>34.620864417089692</v>
      </c>
      <c r="S84" s="86">
        <v>34.663804358158167</v>
      </c>
      <c r="T84" s="86">
        <v>34.679218659211664</v>
      </c>
      <c r="U84" s="86">
        <v>34.866940415283601</v>
      </c>
      <c r="V84" s="86">
        <v>34.961864655703344</v>
      </c>
      <c r="W84" s="86">
        <v>35.149195134663707</v>
      </c>
      <c r="X84" s="86">
        <v>35.150254353398559</v>
      </c>
      <c r="Y84" s="86">
        <v>35.151862040571572</v>
      </c>
      <c r="Z84" s="86">
        <v>35.341840833701262</v>
      </c>
      <c r="AA84" s="86">
        <v>35.452760725471776</v>
      </c>
      <c r="AB84" s="86">
        <v>35.487723401140428</v>
      </c>
      <c r="AC84" s="86">
        <v>35.592726040746271</v>
      </c>
      <c r="AD84" s="86">
        <v>35.734934637622302</v>
      </c>
      <c r="AE84" s="86">
        <v>35.770314618836487</v>
      </c>
      <c r="AF84" s="1"/>
      <c r="AG84" s="1"/>
    </row>
    <row r="85" spans="1:33" ht="15.75" thickBot="1">
      <c r="A85" s="1"/>
      <c r="B85" s="22" t="s">
        <v>311</v>
      </c>
      <c r="C85" s="87">
        <v>33.999726341178373</v>
      </c>
      <c r="D85" s="87">
        <v>34.19198589102178</v>
      </c>
      <c r="E85" s="87">
        <v>34.261754682908595</v>
      </c>
      <c r="F85" s="87">
        <v>34.270260099500291</v>
      </c>
      <c r="G85" s="87">
        <v>34.189865436409185</v>
      </c>
      <c r="H85" s="87">
        <v>34.103227108551827</v>
      </c>
      <c r="I85" s="87">
        <v>34.132325804070014</v>
      </c>
      <c r="J85" s="87">
        <v>34.194498351833737</v>
      </c>
      <c r="K85" s="87">
        <v>34.105765427677241</v>
      </c>
      <c r="L85" s="87">
        <v>34.087466855344083</v>
      </c>
      <c r="M85" s="87">
        <v>34.124127114709708</v>
      </c>
      <c r="N85" s="87">
        <v>34.176011820669459</v>
      </c>
      <c r="O85" s="87">
        <v>34.258812157514861</v>
      </c>
      <c r="P85" s="87">
        <v>34.353941976387212</v>
      </c>
      <c r="Q85" s="87">
        <v>34.471683407902809</v>
      </c>
      <c r="R85" s="87">
        <v>34.620864417089692</v>
      </c>
      <c r="S85" s="87">
        <v>34.663804358158167</v>
      </c>
      <c r="T85" s="87">
        <v>34.679218659211664</v>
      </c>
      <c r="U85" s="87">
        <v>34.866940415283601</v>
      </c>
      <c r="V85" s="87">
        <v>34.961864655703344</v>
      </c>
      <c r="W85" s="87">
        <v>35.149195134663707</v>
      </c>
      <c r="X85" s="87">
        <v>35.150254353398559</v>
      </c>
      <c r="Y85" s="87">
        <v>35.151862040571572</v>
      </c>
      <c r="Z85" s="87">
        <v>35.341840833701262</v>
      </c>
      <c r="AA85" s="87">
        <v>35.452760725471776</v>
      </c>
      <c r="AB85" s="87">
        <v>35.487723401140428</v>
      </c>
      <c r="AC85" s="87">
        <v>35.592726040746271</v>
      </c>
      <c r="AD85" s="87">
        <v>35.734934637622302</v>
      </c>
      <c r="AE85" s="87">
        <v>35.770314618836487</v>
      </c>
      <c r="AF85" s="1"/>
      <c r="AG85" s="1"/>
    </row>
    <row r="86" spans="1:33" ht="15.75" thickBot="1">
      <c r="A86" s="1"/>
      <c r="B86" s="22" t="s">
        <v>312</v>
      </c>
      <c r="C86" s="86">
        <v>33.999726341178373</v>
      </c>
      <c r="D86" s="86">
        <v>34.19198589102178</v>
      </c>
      <c r="E86" s="86">
        <v>34.261754682908595</v>
      </c>
      <c r="F86" s="86">
        <v>34.270260099500291</v>
      </c>
      <c r="G86" s="86">
        <v>34.189865436409185</v>
      </c>
      <c r="H86" s="86">
        <v>34.103227108551827</v>
      </c>
      <c r="I86" s="86">
        <v>34.132325804070014</v>
      </c>
      <c r="J86" s="86">
        <v>34.194498351833737</v>
      </c>
      <c r="K86" s="86">
        <v>34.105765427677241</v>
      </c>
      <c r="L86" s="86">
        <v>34.087466855344083</v>
      </c>
      <c r="M86" s="86">
        <v>34.124127114709708</v>
      </c>
      <c r="N86" s="86">
        <v>34.176011820669459</v>
      </c>
      <c r="O86" s="86">
        <v>34.258812157514861</v>
      </c>
      <c r="P86" s="86">
        <v>34.353941976387212</v>
      </c>
      <c r="Q86" s="86">
        <v>34.471683407902809</v>
      </c>
      <c r="R86" s="86">
        <v>34.620864417089699</v>
      </c>
      <c r="S86" s="86">
        <v>34.663804358158174</v>
      </c>
      <c r="T86" s="86">
        <v>34.679218659211671</v>
      </c>
      <c r="U86" s="86">
        <v>34.866940415283608</v>
      </c>
      <c r="V86" s="86">
        <v>34.961864655703351</v>
      </c>
      <c r="W86" s="86">
        <v>35.149195134663714</v>
      </c>
      <c r="X86" s="86">
        <v>35.150254353398566</v>
      </c>
      <c r="Y86" s="86">
        <v>35.151862040571579</v>
      </c>
      <c r="Z86" s="86">
        <v>35.341840833701269</v>
      </c>
      <c r="AA86" s="86">
        <v>35.452760725471784</v>
      </c>
      <c r="AB86" s="86">
        <v>35.487723401140435</v>
      </c>
      <c r="AC86" s="86">
        <v>35.592726040746285</v>
      </c>
      <c r="AD86" s="86">
        <v>35.734934637622317</v>
      </c>
      <c r="AE86" s="86">
        <v>35.770314618836501</v>
      </c>
      <c r="AF86" s="1"/>
      <c r="AG86" s="1"/>
    </row>
    <row r="87" spans="1:33">
      <c r="A87" s="1"/>
      <c r="B87" s="82"/>
      <c r="C87" s="88"/>
      <c r="D87" s="88"/>
      <c r="E87" s="88"/>
      <c r="F87" s="88"/>
      <c r="G87" s="88"/>
      <c r="H87" s="88"/>
      <c r="I87" s="88"/>
      <c r="J87" s="88"/>
      <c r="K87" s="88"/>
      <c r="L87" s="88"/>
      <c r="M87" s="88"/>
      <c r="N87" s="88"/>
      <c r="O87" s="88"/>
      <c r="P87" s="88"/>
      <c r="Q87" s="88"/>
      <c r="R87" s="88"/>
      <c r="S87" s="88"/>
      <c r="T87" s="88"/>
      <c r="U87" s="88"/>
      <c r="V87" s="88"/>
      <c r="W87" s="88"/>
      <c r="X87" s="88"/>
      <c r="Y87" s="88"/>
      <c r="Z87" s="88"/>
      <c r="AA87" s="88"/>
      <c r="AB87" s="88"/>
      <c r="AC87" s="88"/>
      <c r="AD87" s="88"/>
      <c r="AE87" s="88"/>
      <c r="AF87" s="1"/>
      <c r="AG87" s="1"/>
    </row>
    <row r="88" spans="1:33" ht="15.75" thickBot="1">
      <c r="A88" s="1"/>
      <c r="B88" s="83" t="s">
        <v>286</v>
      </c>
      <c r="C88" s="88"/>
      <c r="D88" s="88"/>
      <c r="E88" s="88"/>
      <c r="F88" s="88"/>
      <c r="G88" s="88"/>
      <c r="H88" s="88"/>
      <c r="I88" s="88"/>
      <c r="J88" s="88"/>
      <c r="K88" s="88"/>
      <c r="L88" s="88"/>
      <c r="M88" s="88"/>
      <c r="N88" s="88"/>
      <c r="O88" s="88"/>
      <c r="P88" s="88"/>
      <c r="Q88" s="88"/>
      <c r="R88" s="88"/>
      <c r="S88" s="88"/>
      <c r="T88" s="88"/>
      <c r="U88" s="88"/>
      <c r="V88" s="88"/>
      <c r="W88" s="88"/>
      <c r="X88" s="88"/>
      <c r="Y88" s="88"/>
      <c r="Z88" s="88"/>
      <c r="AA88" s="88"/>
      <c r="AB88" s="88"/>
      <c r="AC88" s="88"/>
      <c r="AD88" s="88"/>
      <c r="AE88" s="88"/>
      <c r="AF88" s="1"/>
      <c r="AG88" s="1"/>
    </row>
    <row r="89" spans="1:33" ht="33" customHeight="1" thickBot="1">
      <c r="A89" s="1"/>
      <c r="B89" s="320" t="s">
        <v>307</v>
      </c>
      <c r="C89" s="363">
        <v>2022</v>
      </c>
      <c r="D89" s="363">
        <v>2023</v>
      </c>
      <c r="E89" s="363">
        <v>2024</v>
      </c>
      <c r="F89" s="363">
        <v>2025</v>
      </c>
      <c r="G89" s="363">
        <v>2026</v>
      </c>
      <c r="H89" s="363">
        <v>2027</v>
      </c>
      <c r="I89" s="363">
        <v>2028</v>
      </c>
      <c r="J89" s="363">
        <v>2029</v>
      </c>
      <c r="K89" s="363">
        <v>2030</v>
      </c>
      <c r="L89" s="363">
        <v>2031</v>
      </c>
      <c r="M89" s="363">
        <v>2032</v>
      </c>
      <c r="N89" s="363">
        <v>2033</v>
      </c>
      <c r="O89" s="363">
        <v>2034</v>
      </c>
      <c r="P89" s="363">
        <v>2035</v>
      </c>
      <c r="Q89" s="363">
        <v>2036</v>
      </c>
      <c r="R89" s="363">
        <v>2037</v>
      </c>
      <c r="S89" s="363">
        <v>2038</v>
      </c>
      <c r="T89" s="363">
        <v>2039</v>
      </c>
      <c r="U89" s="363">
        <v>2040</v>
      </c>
      <c r="V89" s="363">
        <v>2041</v>
      </c>
      <c r="W89" s="363">
        <v>2042</v>
      </c>
      <c r="X89" s="363">
        <v>2043</v>
      </c>
      <c r="Y89" s="363">
        <v>2044</v>
      </c>
      <c r="Z89" s="363">
        <v>2045</v>
      </c>
      <c r="AA89" s="363">
        <v>2046</v>
      </c>
      <c r="AB89" s="363">
        <v>2047</v>
      </c>
      <c r="AC89" s="363">
        <v>2048</v>
      </c>
      <c r="AD89" s="363">
        <v>2049</v>
      </c>
      <c r="AE89" s="363">
        <v>2050</v>
      </c>
      <c r="AF89" s="1"/>
      <c r="AG89" s="1"/>
    </row>
    <row r="90" spans="1:33" ht="15.75" thickBot="1">
      <c r="A90" s="1"/>
      <c r="B90" s="22" t="s">
        <v>308</v>
      </c>
      <c r="C90" s="84">
        <v>0.28092329539037808</v>
      </c>
      <c r="D90" s="84">
        <v>0.28188891091909313</v>
      </c>
      <c r="E90" s="84">
        <v>0.28248815039243375</v>
      </c>
      <c r="F90" s="84">
        <v>0.28192823356442176</v>
      </c>
      <c r="G90" s="84">
        <v>0.28185334279393731</v>
      </c>
      <c r="H90" s="84">
        <v>0.28167147952433469</v>
      </c>
      <c r="I90" s="84">
        <v>0.28138822606161495</v>
      </c>
      <c r="J90" s="84">
        <v>0.28136772777969143</v>
      </c>
      <c r="K90" s="84">
        <v>0.28135132931196521</v>
      </c>
      <c r="L90" s="84">
        <v>0.2814239303790666</v>
      </c>
      <c r="M90" s="84">
        <v>0.28154089857207004</v>
      </c>
      <c r="N90" s="84">
        <v>0.2821248587848243</v>
      </c>
      <c r="O90" s="84">
        <v>0.28305815460346634</v>
      </c>
      <c r="P90" s="84">
        <v>0.28357367416336476</v>
      </c>
      <c r="Q90" s="84">
        <v>0.28465086037766651</v>
      </c>
      <c r="R90" s="84">
        <v>0.28577348068903125</v>
      </c>
      <c r="S90" s="84">
        <v>0.2866933921032811</v>
      </c>
      <c r="T90" s="84">
        <v>0.28746860054466272</v>
      </c>
      <c r="U90" s="84">
        <v>0.28860133127969134</v>
      </c>
      <c r="V90" s="84">
        <v>0.28933660413150697</v>
      </c>
      <c r="W90" s="84">
        <v>0.29006129769834826</v>
      </c>
      <c r="X90" s="84">
        <v>0.29055191616188497</v>
      </c>
      <c r="Y90" s="84">
        <v>0.29134344069280221</v>
      </c>
      <c r="Z90" s="84">
        <v>0.2921048166997478</v>
      </c>
      <c r="AA90" s="84">
        <v>0.29259806842475328</v>
      </c>
      <c r="AB90" s="84">
        <v>0.29363602794380272</v>
      </c>
      <c r="AC90" s="84">
        <v>0.29394861656422228</v>
      </c>
      <c r="AD90" s="84">
        <v>0.29479456451497504</v>
      </c>
      <c r="AE90" s="84">
        <v>0.29479456451497504</v>
      </c>
      <c r="AF90" s="1"/>
      <c r="AG90" s="1"/>
    </row>
    <row r="91" spans="1:33" ht="15.75" thickBot="1">
      <c r="A91" s="1"/>
      <c r="B91" s="22" t="s">
        <v>309</v>
      </c>
      <c r="C91" s="85">
        <v>28.28295606090985</v>
      </c>
      <c r="D91" s="85">
        <v>28.380172852890126</v>
      </c>
      <c r="E91" s="85">
        <v>28.440503427009666</v>
      </c>
      <c r="F91" s="85">
        <v>28.384131800646603</v>
      </c>
      <c r="G91" s="85">
        <v>28.376591904861044</v>
      </c>
      <c r="H91" s="85">
        <v>28.358282170682127</v>
      </c>
      <c r="I91" s="85">
        <v>28.329764616703311</v>
      </c>
      <c r="J91" s="85">
        <v>28.327700878962514</v>
      </c>
      <c r="K91" s="85">
        <v>28.32604990465822</v>
      </c>
      <c r="L91" s="85">
        <v>28.333359276378179</v>
      </c>
      <c r="M91" s="85">
        <v>28.34513546695235</v>
      </c>
      <c r="N91" s="85">
        <v>28.403927746943573</v>
      </c>
      <c r="O91" s="85">
        <v>28.497890636684712</v>
      </c>
      <c r="P91" s="85">
        <v>28.549792409518773</v>
      </c>
      <c r="Q91" s="85">
        <v>28.658241978737223</v>
      </c>
      <c r="R91" s="85">
        <v>28.77126578794212</v>
      </c>
      <c r="S91" s="85">
        <v>28.863881154969633</v>
      </c>
      <c r="T91" s="85">
        <v>28.941928033407301</v>
      </c>
      <c r="U91" s="85">
        <v>29.055969745623219</v>
      </c>
      <c r="V91" s="85">
        <v>29.129995965954226</v>
      </c>
      <c r="W91" s="85">
        <v>29.202957078987282</v>
      </c>
      <c r="X91" s="85">
        <v>29.252351845012637</v>
      </c>
      <c r="Y91" s="85">
        <v>29.332041404036055</v>
      </c>
      <c r="Z91" s="85">
        <v>29.408695652735329</v>
      </c>
      <c r="AA91" s="85">
        <v>29.458355531763555</v>
      </c>
      <c r="AB91" s="85">
        <v>29.562855813342143</v>
      </c>
      <c r="AC91" s="85">
        <v>29.594326789090811</v>
      </c>
      <c r="AD91" s="85">
        <v>29.679495620275532</v>
      </c>
      <c r="AE91" s="85">
        <v>29.679495620275532</v>
      </c>
      <c r="AF91" s="1"/>
      <c r="AG91" s="1"/>
    </row>
    <row r="92" spans="1:33" ht="15.75" thickBot="1">
      <c r="A92" s="1"/>
      <c r="B92" s="22" t="s">
        <v>310</v>
      </c>
      <c r="C92" s="86">
        <v>33.480037025631837</v>
      </c>
      <c r="D92" s="86">
        <v>33.59511770489334</v>
      </c>
      <c r="E92" s="86">
        <v>33.666534209269685</v>
      </c>
      <c r="F92" s="86">
        <v>33.599804121588399</v>
      </c>
      <c r="G92" s="86">
        <v>33.590878746548874</v>
      </c>
      <c r="H92" s="86">
        <v>33.569204541882307</v>
      </c>
      <c r="I92" s="86">
        <v>33.535446798843175</v>
      </c>
      <c r="J92" s="86">
        <v>33.533003842886792</v>
      </c>
      <c r="K92" s="86">
        <v>33.531049496929562</v>
      </c>
      <c r="L92" s="86">
        <v>33.539701988390895</v>
      </c>
      <c r="M92" s="86">
        <v>33.553642090535632</v>
      </c>
      <c r="N92" s="86">
        <v>33.623237634462811</v>
      </c>
      <c r="O92" s="86">
        <v>33.734466496848832</v>
      </c>
      <c r="P92" s="86">
        <v>33.795905381541012</v>
      </c>
      <c r="Q92" s="86">
        <v>33.924282895724048</v>
      </c>
      <c r="R92" s="86">
        <v>34.058075180689194</v>
      </c>
      <c r="S92" s="86">
        <v>34.167708908880329</v>
      </c>
      <c r="T92" s="86">
        <v>34.260097143483556</v>
      </c>
      <c r="U92" s="86">
        <v>34.395094374297507</v>
      </c>
      <c r="V92" s="86">
        <v>34.482723142387101</v>
      </c>
      <c r="W92" s="86">
        <v>34.569091086406722</v>
      </c>
      <c r="X92" s="86">
        <v>34.627562294007504</v>
      </c>
      <c r="Y92" s="86">
        <v>34.721895056852894</v>
      </c>
      <c r="Z92" s="86">
        <v>34.812634761680663</v>
      </c>
      <c r="AA92" s="86">
        <v>34.871419797621492</v>
      </c>
      <c r="AB92" s="86">
        <v>34.995122330302493</v>
      </c>
      <c r="AC92" s="86">
        <v>35.032376195528919</v>
      </c>
      <c r="AD92" s="86">
        <v>35.133195063802567</v>
      </c>
      <c r="AE92" s="86">
        <v>35.133195063802567</v>
      </c>
      <c r="AF92" s="1"/>
      <c r="AG92" s="1"/>
    </row>
    <row r="93" spans="1:33" ht="15.75" thickBot="1">
      <c r="A93" s="1"/>
      <c r="B93" s="22" t="s">
        <v>311</v>
      </c>
      <c r="C93" s="87">
        <v>33.480037025631837</v>
      </c>
      <c r="D93" s="87">
        <v>33.59511770489334</v>
      </c>
      <c r="E93" s="87">
        <v>33.666534209269685</v>
      </c>
      <c r="F93" s="87">
        <v>33.599804121588399</v>
      </c>
      <c r="G93" s="87">
        <v>33.590878746548874</v>
      </c>
      <c r="H93" s="87">
        <v>33.569204541882307</v>
      </c>
      <c r="I93" s="87">
        <v>33.535446798843175</v>
      </c>
      <c r="J93" s="87">
        <v>33.533003842886792</v>
      </c>
      <c r="K93" s="87">
        <v>33.531049496929562</v>
      </c>
      <c r="L93" s="87">
        <v>33.539701988390895</v>
      </c>
      <c r="M93" s="87">
        <v>33.553642090535632</v>
      </c>
      <c r="N93" s="87">
        <v>33.623237634462811</v>
      </c>
      <c r="O93" s="87">
        <v>33.734466496848832</v>
      </c>
      <c r="P93" s="87">
        <v>33.795905381541012</v>
      </c>
      <c r="Q93" s="87">
        <v>33.924282895724048</v>
      </c>
      <c r="R93" s="87">
        <v>34.058075180689194</v>
      </c>
      <c r="S93" s="87">
        <v>34.167708908880329</v>
      </c>
      <c r="T93" s="87">
        <v>34.260097143483556</v>
      </c>
      <c r="U93" s="87">
        <v>34.395094374297507</v>
      </c>
      <c r="V93" s="87">
        <v>34.482723142387101</v>
      </c>
      <c r="W93" s="87">
        <v>34.569091086406722</v>
      </c>
      <c r="X93" s="87">
        <v>34.627562294007504</v>
      </c>
      <c r="Y93" s="87">
        <v>34.721895056852894</v>
      </c>
      <c r="Z93" s="87">
        <v>34.812634761680663</v>
      </c>
      <c r="AA93" s="87">
        <v>34.871419797621492</v>
      </c>
      <c r="AB93" s="87">
        <v>34.995122330302493</v>
      </c>
      <c r="AC93" s="87">
        <v>35.032376195528919</v>
      </c>
      <c r="AD93" s="87">
        <v>35.133195063802567</v>
      </c>
      <c r="AE93" s="87">
        <v>35.133195063802567</v>
      </c>
      <c r="AF93" s="1"/>
      <c r="AG93" s="1"/>
    </row>
    <row r="94" spans="1:33" ht="15.75" thickBot="1">
      <c r="A94" s="1"/>
      <c r="B94" s="22" t="s">
        <v>312</v>
      </c>
      <c r="C94" s="86">
        <v>33.480037025631837</v>
      </c>
      <c r="D94" s="86">
        <v>33.59511770489334</v>
      </c>
      <c r="E94" s="86">
        <v>33.666534209269685</v>
      </c>
      <c r="F94" s="86">
        <v>33.599804121588399</v>
      </c>
      <c r="G94" s="86">
        <v>33.590878746548874</v>
      </c>
      <c r="H94" s="86">
        <v>33.569204541882307</v>
      </c>
      <c r="I94" s="86">
        <v>33.535446798843175</v>
      </c>
      <c r="J94" s="86">
        <v>33.533003842886792</v>
      </c>
      <c r="K94" s="86">
        <v>33.531049496929562</v>
      </c>
      <c r="L94" s="86">
        <v>33.539701988390895</v>
      </c>
      <c r="M94" s="86">
        <v>33.553642090535625</v>
      </c>
      <c r="N94" s="86">
        <v>33.623237634462804</v>
      </c>
      <c r="O94" s="86">
        <v>33.734466496848825</v>
      </c>
      <c r="P94" s="86">
        <v>33.795905381541004</v>
      </c>
      <c r="Q94" s="86">
        <v>33.924282895724041</v>
      </c>
      <c r="R94" s="86">
        <v>34.058075180689187</v>
      </c>
      <c r="S94" s="86">
        <v>34.167708908880321</v>
      </c>
      <c r="T94" s="86">
        <v>34.260097143483549</v>
      </c>
      <c r="U94" s="86">
        <v>34.3950943742975</v>
      </c>
      <c r="V94" s="86">
        <v>34.482723142387094</v>
      </c>
      <c r="W94" s="86">
        <v>34.569091086406715</v>
      </c>
      <c r="X94" s="86">
        <v>34.627562294007497</v>
      </c>
      <c r="Y94" s="86">
        <v>34.721895056852887</v>
      </c>
      <c r="Z94" s="86">
        <v>34.812634761680656</v>
      </c>
      <c r="AA94" s="86">
        <v>34.871419797621485</v>
      </c>
      <c r="AB94" s="86">
        <v>34.995122330302486</v>
      </c>
      <c r="AC94" s="86">
        <v>35.032376195528919</v>
      </c>
      <c r="AD94" s="86">
        <v>35.13319506380256</v>
      </c>
      <c r="AE94" s="86">
        <v>35.13319506380256</v>
      </c>
      <c r="AF94" s="1"/>
      <c r="AG94" s="1"/>
    </row>
    <row r="95" spans="1:33">
      <c r="A95" s="1"/>
      <c r="B95" s="82"/>
      <c r="C95" s="88"/>
      <c r="D95" s="88"/>
      <c r="E95" s="88"/>
      <c r="F95" s="88"/>
      <c r="G95" s="88"/>
      <c r="H95" s="88"/>
      <c r="I95" s="88"/>
      <c r="J95" s="88"/>
      <c r="K95" s="88"/>
      <c r="L95" s="88"/>
      <c r="M95" s="88"/>
      <c r="N95" s="88"/>
      <c r="O95" s="88"/>
      <c r="P95" s="88"/>
      <c r="Q95" s="88"/>
      <c r="R95" s="88"/>
      <c r="S95" s="88"/>
      <c r="T95" s="88"/>
      <c r="U95" s="88"/>
      <c r="V95" s="88"/>
      <c r="W95" s="88"/>
      <c r="X95" s="88"/>
      <c r="Y95" s="88"/>
      <c r="Z95" s="88"/>
      <c r="AA95" s="88"/>
      <c r="AB95" s="88"/>
      <c r="AC95" s="88"/>
      <c r="AD95" s="88"/>
      <c r="AE95" s="88"/>
      <c r="AF95" s="1"/>
      <c r="AG95" s="1"/>
    </row>
    <row r="96" spans="1:33" ht="20.25" thickBot="1">
      <c r="A96" s="1"/>
      <c r="B96" s="319" t="s">
        <v>62</v>
      </c>
      <c r="C96" s="88"/>
      <c r="D96" s="88"/>
      <c r="E96" s="88"/>
      <c r="F96" s="88"/>
      <c r="G96" s="88"/>
      <c r="H96" s="88"/>
      <c r="I96" s="88"/>
      <c r="J96" s="88"/>
      <c r="K96" s="88"/>
      <c r="L96" s="88"/>
      <c r="M96" s="88"/>
      <c r="N96" s="88"/>
      <c r="O96" s="88"/>
      <c r="P96" s="88"/>
      <c r="Q96" s="88"/>
      <c r="R96" s="88"/>
      <c r="S96" s="88"/>
      <c r="T96" s="88"/>
      <c r="U96" s="88"/>
      <c r="V96" s="88"/>
      <c r="W96" s="88"/>
      <c r="X96" s="88"/>
      <c r="Y96" s="88"/>
      <c r="Z96" s="88"/>
      <c r="AA96" s="88"/>
      <c r="AB96" s="88"/>
      <c r="AC96" s="88"/>
      <c r="AD96" s="88"/>
      <c r="AE96" s="88"/>
      <c r="AF96" s="1"/>
      <c r="AG96" s="1"/>
    </row>
    <row r="97" spans="1:33" ht="15.75" thickTop="1">
      <c r="A97" s="1"/>
      <c r="B97" s="83" t="s">
        <v>306</v>
      </c>
      <c r="C97" s="88"/>
      <c r="D97" s="88"/>
      <c r="E97" s="88"/>
      <c r="F97" s="88"/>
      <c r="G97" s="88"/>
      <c r="H97" s="88"/>
      <c r="I97" s="88"/>
      <c r="J97" s="88"/>
      <c r="K97" s="88"/>
      <c r="L97" s="88"/>
      <c r="M97" s="88"/>
      <c r="N97" s="88"/>
      <c r="O97" s="88"/>
      <c r="P97" s="88"/>
      <c r="Q97" s="88"/>
      <c r="R97" s="88"/>
      <c r="S97" s="88"/>
      <c r="T97" s="88"/>
      <c r="U97" s="88"/>
      <c r="V97" s="88"/>
      <c r="W97" s="88"/>
      <c r="X97" s="88"/>
      <c r="Y97" s="88"/>
      <c r="Z97" s="88"/>
      <c r="AA97" s="88"/>
      <c r="AB97" s="88"/>
      <c r="AC97" s="88"/>
      <c r="AD97" s="88"/>
      <c r="AE97" s="88"/>
      <c r="AF97" s="1"/>
      <c r="AG97" s="1"/>
    </row>
    <row r="98" spans="1:33" ht="15.75" thickBot="1">
      <c r="A98" s="1"/>
      <c r="B98" s="83" t="s">
        <v>284</v>
      </c>
      <c r="C98" s="88"/>
      <c r="D98" s="88"/>
      <c r="E98" s="88"/>
      <c r="F98" s="88"/>
      <c r="G98" s="88"/>
      <c r="H98" s="88"/>
      <c r="I98" s="88"/>
      <c r="J98" s="88"/>
      <c r="K98" s="88"/>
      <c r="L98" s="88"/>
      <c r="M98" s="88"/>
      <c r="N98" s="88"/>
      <c r="O98" s="88"/>
      <c r="P98" s="88"/>
      <c r="Q98" s="88"/>
      <c r="R98" s="88"/>
      <c r="S98" s="88"/>
      <c r="T98" s="88"/>
      <c r="U98" s="88"/>
      <c r="V98" s="88"/>
      <c r="W98" s="88"/>
      <c r="X98" s="88"/>
      <c r="Y98" s="88"/>
      <c r="Z98" s="88"/>
      <c r="AA98" s="88"/>
      <c r="AB98" s="88"/>
      <c r="AC98" s="88"/>
      <c r="AD98" s="88"/>
      <c r="AE98" s="88"/>
      <c r="AF98" s="1"/>
      <c r="AG98" s="1"/>
    </row>
    <row r="99" spans="1:33" ht="33" customHeight="1" thickBot="1">
      <c r="A99" s="1"/>
      <c r="B99" s="320" t="s">
        <v>307</v>
      </c>
      <c r="C99" s="363" t="s">
        <v>221</v>
      </c>
      <c r="D99" s="363" t="s">
        <v>222</v>
      </c>
      <c r="E99" s="363" t="s">
        <v>223</v>
      </c>
      <c r="F99" s="363" t="s">
        <v>224</v>
      </c>
      <c r="G99" s="363" t="s">
        <v>225</v>
      </c>
      <c r="H99" s="363" t="s">
        <v>226</v>
      </c>
      <c r="I99" s="363" t="s">
        <v>227</v>
      </c>
      <c r="J99" s="363" t="s">
        <v>228</v>
      </c>
      <c r="K99" s="363" t="s">
        <v>229</v>
      </c>
      <c r="L99" s="363" t="s">
        <v>262</v>
      </c>
      <c r="M99" s="363" t="s">
        <v>263</v>
      </c>
      <c r="N99" s="363" t="s">
        <v>264</v>
      </c>
      <c r="O99" s="363" t="s">
        <v>265</v>
      </c>
      <c r="P99" s="363" t="s">
        <v>266</v>
      </c>
      <c r="Q99" s="363" t="s">
        <v>267</v>
      </c>
      <c r="R99" s="363" t="s">
        <v>268</v>
      </c>
      <c r="S99" s="363" t="s">
        <v>269</v>
      </c>
      <c r="T99" s="363" t="s">
        <v>270</v>
      </c>
      <c r="U99" s="363" t="s">
        <v>271</v>
      </c>
      <c r="V99" s="363" t="s">
        <v>272</v>
      </c>
      <c r="W99" s="363" t="s">
        <v>273</v>
      </c>
      <c r="X99" s="363" t="s">
        <v>274</v>
      </c>
      <c r="Y99" s="363" t="s">
        <v>275</v>
      </c>
      <c r="Z99" s="363" t="s">
        <v>276</v>
      </c>
      <c r="AA99" s="363" t="s">
        <v>277</v>
      </c>
      <c r="AB99" s="363" t="s">
        <v>278</v>
      </c>
      <c r="AC99" s="363" t="s">
        <v>279</v>
      </c>
      <c r="AD99" s="363" t="s">
        <v>280</v>
      </c>
      <c r="AE99" s="363" t="s">
        <v>281</v>
      </c>
      <c r="AF99" s="1"/>
      <c r="AG99" s="1"/>
    </row>
    <row r="100" spans="1:33" ht="15.75" thickBot="1">
      <c r="A100" s="1"/>
      <c r="B100" s="22" t="s">
        <v>308</v>
      </c>
      <c r="C100" s="84">
        <v>41.000153630736769</v>
      </c>
      <c r="D100" s="84">
        <v>46.013661055929312</v>
      </c>
      <c r="E100" s="84">
        <v>51.179969678386179</v>
      </c>
      <c r="F100" s="84">
        <v>55.992684789068257</v>
      </c>
      <c r="G100" s="84">
        <v>61.165654234868391</v>
      </c>
      <c r="H100" s="84">
        <v>65.981437359967458</v>
      </c>
      <c r="I100" s="84">
        <v>71.206022537574356</v>
      </c>
      <c r="J100" s="84">
        <v>76.392537321320859</v>
      </c>
      <c r="K100" s="84">
        <v>81.919417186304514</v>
      </c>
      <c r="L100" s="84">
        <v>87.204207435155922</v>
      </c>
      <c r="M100" s="84">
        <v>92.887362476094893</v>
      </c>
      <c r="N100" s="84">
        <v>98.510824022761824</v>
      </c>
      <c r="O100" s="84">
        <v>104.23341308827287</v>
      </c>
      <c r="P100" s="84">
        <v>110.65710671928868</v>
      </c>
      <c r="Q100" s="84">
        <v>117.06638912307133</v>
      </c>
      <c r="R100" s="84">
        <v>123.26753914276836</v>
      </c>
      <c r="S100" s="84">
        <v>129.69282889976881</v>
      </c>
      <c r="T100" s="84">
        <v>135.97993684368203</v>
      </c>
      <c r="U100" s="84">
        <v>142.6844435835028</v>
      </c>
      <c r="V100" s="84">
        <v>149.74384626412746</v>
      </c>
      <c r="W100" s="84">
        <v>156.5541454071905</v>
      </c>
      <c r="X100" s="84">
        <v>162.97603717938</v>
      </c>
      <c r="Y100" s="84">
        <v>170.1235526921275</v>
      </c>
      <c r="Z100" s="84">
        <v>176.30016582058494</v>
      </c>
      <c r="AA100" s="84">
        <v>183.44079040607875</v>
      </c>
      <c r="AB100" s="84">
        <v>190.68095688075405</v>
      </c>
      <c r="AC100" s="84">
        <v>197.61394087583</v>
      </c>
      <c r="AD100" s="84">
        <v>204.24658423417415</v>
      </c>
      <c r="AE100" s="84">
        <v>211.12075985581671</v>
      </c>
      <c r="AF100" s="1"/>
      <c r="AG100" s="1"/>
    </row>
    <row r="101" spans="1:33" ht="15.75" thickBot="1">
      <c r="A101" s="1"/>
      <c r="B101" s="22" t="s">
        <v>309</v>
      </c>
      <c r="C101" s="85">
        <v>42.268319563129019</v>
      </c>
      <c r="D101" s="85">
        <v>47.436898585752317</v>
      </c>
      <c r="E101" s="85">
        <v>52.763005062876552</v>
      </c>
      <c r="F101" s="85">
        <v>57.724581111999136</v>
      </c>
      <c r="G101" s="85">
        <v>63.057554436798199</v>
      </c>
      <c r="H101" s="85">
        <v>68.022293396356915</v>
      </c>
      <c r="I101" s="85">
        <v>73.408478966801255</v>
      </c>
      <c r="J101" s="85">
        <v>78.755416597150585</v>
      </c>
      <c r="K101" s="85">
        <v>84.453247059547195</v>
      </c>
      <c r="L101" s="85">
        <v>89.901499889875566</v>
      </c>
      <c r="M101" s="85">
        <v>95.760439238266969</v>
      </c>
      <c r="N101" s="85">
        <v>101.55783872721162</v>
      </c>
      <c r="O101" s="85">
        <v>107.45743182454466</v>
      </c>
      <c r="P101" s="85">
        <v>114.07981518478316</v>
      </c>
      <c r="Q101" s="85">
        <v>120.68734156757044</v>
      </c>
      <c r="R101" s="85">
        <v>127.08029787334777</v>
      </c>
      <c r="S101" s="85">
        <v>133.70432672896146</v>
      </c>
      <c r="T101" s="85">
        <v>140.18589970292194</v>
      </c>
      <c r="U101" s="85">
        <v>147.09778193497894</v>
      </c>
      <c r="V101" s="85">
        <v>154.37553730918705</v>
      </c>
      <c r="W101" s="85">
        <v>161.39648418397368</v>
      </c>
      <c r="X101" s="85">
        <v>168.01700995252207</v>
      </c>
      <c r="Y101" s="85">
        <v>175.38560355576035</v>
      </c>
      <c r="Z101" s="85">
        <v>181.75326402559176</v>
      </c>
      <c r="AA101" s="85">
        <v>189.11475355995583</v>
      </c>
      <c r="AB101" s="85">
        <v>196.57886388983533</v>
      </c>
      <c r="AC101" s="85">
        <v>203.72629035240939</v>
      </c>
      <c r="AD101" s="85">
        <v>210.56408641394864</v>
      </c>
      <c r="AE101" s="85">
        <v>217.65088551537525</v>
      </c>
      <c r="AF101" s="1"/>
      <c r="AG101" s="1"/>
    </row>
    <row r="102" spans="1:33" ht="15.75" thickBot="1">
      <c r="A102" s="1"/>
      <c r="B102" s="22" t="s">
        <v>310</v>
      </c>
      <c r="C102" s="86">
        <v>43.536485495521276</v>
      </c>
      <c r="D102" s="86">
        <v>48.86013611557533</v>
      </c>
      <c r="E102" s="86">
        <v>54.346040447366931</v>
      </c>
      <c r="F102" s="86">
        <v>59.456477434930022</v>
      </c>
      <c r="G102" s="86">
        <v>64.949454638728014</v>
      </c>
      <c r="H102" s="86">
        <v>70.063149432746371</v>
      </c>
      <c r="I102" s="86">
        <v>75.610935396028154</v>
      </c>
      <c r="J102" s="86">
        <v>81.118295872980312</v>
      </c>
      <c r="K102" s="86">
        <v>86.987076932789861</v>
      </c>
      <c r="L102" s="86">
        <v>92.598792344595196</v>
      </c>
      <c r="M102" s="86">
        <v>98.633516000439016</v>
      </c>
      <c r="N102" s="86">
        <v>104.60485343166138</v>
      </c>
      <c r="O102" s="86">
        <v>110.68145056081642</v>
      </c>
      <c r="P102" s="86">
        <v>117.5025236502776</v>
      </c>
      <c r="Q102" s="86">
        <v>124.30829401206951</v>
      </c>
      <c r="R102" s="86">
        <v>130.89305660392714</v>
      </c>
      <c r="S102" s="86">
        <v>137.71582455815405</v>
      </c>
      <c r="T102" s="86">
        <v>144.39186256216178</v>
      </c>
      <c r="U102" s="86">
        <v>151.511120286455</v>
      </c>
      <c r="V102" s="86">
        <v>159.00722835424656</v>
      </c>
      <c r="W102" s="86">
        <v>166.23882296075678</v>
      </c>
      <c r="X102" s="86">
        <v>173.05798272566403</v>
      </c>
      <c r="Y102" s="86">
        <v>180.64765441939309</v>
      </c>
      <c r="Z102" s="86">
        <v>187.20636223059847</v>
      </c>
      <c r="AA102" s="86">
        <v>194.7887167138328</v>
      </c>
      <c r="AB102" s="86">
        <v>202.4767708989165</v>
      </c>
      <c r="AC102" s="86">
        <v>209.83863982898865</v>
      </c>
      <c r="AD102" s="86">
        <v>216.881588593723</v>
      </c>
      <c r="AE102" s="86">
        <v>224.18101117493367</v>
      </c>
      <c r="AF102" s="1"/>
      <c r="AG102" s="1"/>
    </row>
    <row r="103" spans="1:33" ht="15.75" thickBot="1">
      <c r="A103" s="1"/>
      <c r="B103" s="22" t="s">
        <v>311</v>
      </c>
      <c r="C103" s="87">
        <v>57.346696153774545</v>
      </c>
      <c r="D103" s="87">
        <v>64.359062243097483</v>
      </c>
      <c r="E103" s="87">
        <v>71.585150551863066</v>
      </c>
      <c r="F103" s="87">
        <v>78.316669502076451</v>
      </c>
      <c r="G103" s="87">
        <v>85.552074268917778</v>
      </c>
      <c r="H103" s="87">
        <v>92.28788443452882</v>
      </c>
      <c r="I103" s="87">
        <v>99.595483850086254</v>
      </c>
      <c r="J103" s="87">
        <v>106.84983440885087</v>
      </c>
      <c r="K103" s="87">
        <v>114.58025179094635</v>
      </c>
      <c r="L103" s="87">
        <v>121.97205971846866</v>
      </c>
      <c r="M103" s="87">
        <v>129.92105835546872</v>
      </c>
      <c r="N103" s="87">
        <v>137.78656402048611</v>
      </c>
      <c r="O103" s="87">
        <v>145.79071881728066</v>
      </c>
      <c r="P103" s="87">
        <v>154.7755048295613</v>
      </c>
      <c r="Q103" s="87">
        <v>163.7401339351926</v>
      </c>
      <c r="R103" s="87">
        <v>172.4136493855577</v>
      </c>
      <c r="S103" s="87">
        <v>181.40066789073796</v>
      </c>
      <c r="T103" s="87">
        <v>190.19441223113191</v>
      </c>
      <c r="U103" s="87">
        <v>199.57197004060311</v>
      </c>
      <c r="V103" s="87">
        <v>209.44591890916126</v>
      </c>
      <c r="W103" s="87">
        <v>218.9714479886612</v>
      </c>
      <c r="X103" s="87">
        <v>227.95371375061413</v>
      </c>
      <c r="Y103" s="87">
        <v>237.95090556739407</v>
      </c>
      <c r="Z103" s="87">
        <v>246.59010139888292</v>
      </c>
      <c r="AA103" s="87">
        <v>256.57765491247511</v>
      </c>
      <c r="AB103" s="87">
        <v>266.70443713542477</v>
      </c>
      <c r="AC103" s="87">
        <v>276.40156486293029</v>
      </c>
      <c r="AD103" s="87">
        <v>285.67860774411031</v>
      </c>
      <c r="AE103" s="87">
        <v>295.29348051342816</v>
      </c>
      <c r="AF103" s="1"/>
      <c r="AG103" s="1"/>
    </row>
    <row r="104" spans="1:33" ht="15.75" thickBot="1">
      <c r="A104" s="1"/>
      <c r="B104" s="22" t="s">
        <v>312</v>
      </c>
      <c r="C104" s="86">
        <v>118.31173730731049</v>
      </c>
      <c r="D104" s="86">
        <v>132.77892147495604</v>
      </c>
      <c r="E104" s="86">
        <v>147.68703509066657</v>
      </c>
      <c r="F104" s="86">
        <v>161.5748046594878</v>
      </c>
      <c r="G104" s="86">
        <v>176.50213902224078</v>
      </c>
      <c r="H104" s="86">
        <v>190.39876178022385</v>
      </c>
      <c r="I104" s="86">
        <v>205.47504063126939</v>
      </c>
      <c r="J104" s="86">
        <v>220.44146198084886</v>
      </c>
      <c r="K104" s="86">
        <v>236.39005487160335</v>
      </c>
      <c r="L104" s="86">
        <v>251.6400639637061</v>
      </c>
      <c r="M104" s="86">
        <v>268.03961095896955</v>
      </c>
      <c r="N104" s="86">
        <v>284.26690394082425</v>
      </c>
      <c r="O104" s="86">
        <v>300.78024338667609</v>
      </c>
      <c r="P104" s="86">
        <v>319.31671913406535</v>
      </c>
      <c r="Q104" s="86">
        <v>337.81160924872648</v>
      </c>
      <c r="R104" s="86">
        <v>355.70590395652982</v>
      </c>
      <c r="S104" s="86">
        <v>374.24698555100701</v>
      </c>
      <c r="T104" s="86">
        <v>392.38932399642511</v>
      </c>
      <c r="U104" s="86">
        <v>411.73612565284884</v>
      </c>
      <c r="V104" s="86">
        <v>432.10702969918037</v>
      </c>
      <c r="W104" s="86">
        <v>451.7591102853915</v>
      </c>
      <c r="X104" s="86">
        <v>470.29038651450475</v>
      </c>
      <c r="Y104" s="86">
        <v>490.91555258974017</v>
      </c>
      <c r="Z104" s="86">
        <v>508.73904263039952</v>
      </c>
      <c r="AA104" s="86">
        <v>529.34432396124134</v>
      </c>
      <c r="AB104" s="86">
        <v>550.23684748024618</v>
      </c>
      <c r="AC104" s="86">
        <v>570.24295254435731</v>
      </c>
      <c r="AD104" s="86">
        <v>589.38238225803548</v>
      </c>
      <c r="AE104" s="86">
        <v>609.21878745000004</v>
      </c>
      <c r="AF104" s="1"/>
      <c r="AG104" s="1"/>
    </row>
    <row r="105" spans="1:33">
      <c r="A105" s="1"/>
      <c r="B105" s="82"/>
      <c r="C105" s="88"/>
      <c r="D105" s="88"/>
      <c r="E105" s="88"/>
      <c r="F105" s="88"/>
      <c r="G105" s="88"/>
      <c r="H105" s="88"/>
      <c r="I105" s="88"/>
      <c r="J105" s="88"/>
      <c r="K105" s="88"/>
      <c r="L105" s="88"/>
      <c r="M105" s="88"/>
      <c r="N105" s="88"/>
      <c r="O105" s="88"/>
      <c r="P105" s="88"/>
      <c r="Q105" s="88"/>
      <c r="R105" s="88"/>
      <c r="S105" s="88"/>
      <c r="T105" s="88"/>
      <c r="U105" s="88"/>
      <c r="V105" s="88"/>
      <c r="W105" s="88"/>
      <c r="X105" s="88"/>
      <c r="Y105" s="88"/>
      <c r="Z105" s="88"/>
      <c r="AA105" s="88"/>
      <c r="AB105" s="88"/>
      <c r="AC105" s="88"/>
      <c r="AD105" s="88"/>
      <c r="AE105" s="88"/>
      <c r="AF105" s="1"/>
      <c r="AG105" s="1"/>
    </row>
    <row r="106" spans="1:33" ht="15.75" thickBot="1">
      <c r="A106" s="1"/>
      <c r="B106" s="83" t="s">
        <v>286</v>
      </c>
      <c r="C106" s="88"/>
      <c r="D106" s="88"/>
      <c r="E106" s="88"/>
      <c r="F106" s="88"/>
      <c r="G106" s="88"/>
      <c r="H106" s="88"/>
      <c r="I106" s="88"/>
      <c r="J106" s="88"/>
      <c r="K106" s="88"/>
      <c r="L106" s="88"/>
      <c r="M106" s="88"/>
      <c r="N106" s="88"/>
      <c r="O106" s="88"/>
      <c r="P106" s="88"/>
      <c r="Q106" s="88"/>
      <c r="R106" s="88"/>
      <c r="S106" s="88"/>
      <c r="T106" s="88"/>
      <c r="U106" s="88"/>
      <c r="V106" s="88"/>
      <c r="W106" s="88"/>
      <c r="X106" s="88"/>
      <c r="Y106" s="88"/>
      <c r="Z106" s="88"/>
      <c r="AA106" s="88"/>
      <c r="AB106" s="88"/>
      <c r="AC106" s="88"/>
      <c r="AD106" s="88"/>
      <c r="AE106" s="88"/>
      <c r="AF106" s="1"/>
      <c r="AG106" s="1"/>
    </row>
    <row r="107" spans="1:33" ht="33" customHeight="1" thickBot="1">
      <c r="A107" s="1"/>
      <c r="B107" s="320" t="s">
        <v>307</v>
      </c>
      <c r="C107" s="363">
        <v>2022</v>
      </c>
      <c r="D107" s="363">
        <v>2023</v>
      </c>
      <c r="E107" s="363">
        <v>2024</v>
      </c>
      <c r="F107" s="363">
        <v>2025</v>
      </c>
      <c r="G107" s="363">
        <v>2026</v>
      </c>
      <c r="H107" s="363">
        <v>2027</v>
      </c>
      <c r="I107" s="363">
        <v>2028</v>
      </c>
      <c r="J107" s="363">
        <v>2029</v>
      </c>
      <c r="K107" s="363">
        <v>2030</v>
      </c>
      <c r="L107" s="363">
        <v>2031</v>
      </c>
      <c r="M107" s="363">
        <v>2032</v>
      </c>
      <c r="N107" s="363">
        <v>2033</v>
      </c>
      <c r="O107" s="363">
        <v>2034</v>
      </c>
      <c r="P107" s="363">
        <v>2035</v>
      </c>
      <c r="Q107" s="363">
        <v>2036</v>
      </c>
      <c r="R107" s="363">
        <v>2037</v>
      </c>
      <c r="S107" s="363">
        <v>2038</v>
      </c>
      <c r="T107" s="363">
        <v>2039</v>
      </c>
      <c r="U107" s="363">
        <v>2040</v>
      </c>
      <c r="V107" s="363">
        <v>2041</v>
      </c>
      <c r="W107" s="363">
        <v>2042</v>
      </c>
      <c r="X107" s="363">
        <v>2043</v>
      </c>
      <c r="Y107" s="363">
        <v>2044</v>
      </c>
      <c r="Z107" s="363">
        <v>2045</v>
      </c>
      <c r="AA107" s="363">
        <v>2046</v>
      </c>
      <c r="AB107" s="363">
        <v>2047</v>
      </c>
      <c r="AC107" s="363">
        <v>2048</v>
      </c>
      <c r="AD107" s="363">
        <v>2049</v>
      </c>
      <c r="AE107" s="363">
        <v>2050</v>
      </c>
      <c r="AF107" s="1"/>
      <c r="AG107" s="1"/>
    </row>
    <row r="108" spans="1:33" ht="15.75" thickBot="1">
      <c r="A108" s="1"/>
      <c r="B108" s="22" t="s">
        <v>308</v>
      </c>
      <c r="C108" s="84">
        <v>45.069918657014028</v>
      </c>
      <c r="D108" s="84">
        <v>54.611813205867577</v>
      </c>
      <c r="E108" s="84">
        <v>64.298306761082557</v>
      </c>
      <c r="F108" s="84">
        <v>73.669070209285991</v>
      </c>
      <c r="G108" s="84">
        <v>83.221048473043055</v>
      </c>
      <c r="H108" s="84">
        <v>92.928672962856467</v>
      </c>
      <c r="I108" s="84">
        <v>103.62617828833815</v>
      </c>
      <c r="J108" s="84">
        <v>113.50830369669326</v>
      </c>
      <c r="K108" s="84">
        <v>124.18499245523843</v>
      </c>
      <c r="L108" s="84">
        <v>134.40784250725108</v>
      </c>
      <c r="M108" s="84">
        <v>145.76441505277958</v>
      </c>
      <c r="N108" s="84">
        <v>157.31419300530334</v>
      </c>
      <c r="O108" s="84">
        <v>169.83976733893954</v>
      </c>
      <c r="P108" s="84">
        <v>181.48536409298961</v>
      </c>
      <c r="Q108" s="84">
        <v>194.74716965097642</v>
      </c>
      <c r="R108" s="84">
        <v>206.35058367584455</v>
      </c>
      <c r="S108" s="84">
        <v>219.38093482376027</v>
      </c>
      <c r="T108" s="84">
        <v>232.1774394316862</v>
      </c>
      <c r="U108" s="84">
        <v>244.60621703948505</v>
      </c>
      <c r="V108" s="84">
        <v>257.87952173233032</v>
      </c>
      <c r="W108" s="84">
        <v>270.80471843829645</v>
      </c>
      <c r="X108" s="84">
        <v>284.15621177092567</v>
      </c>
      <c r="Y108" s="84">
        <v>296.43243724358155</v>
      </c>
      <c r="Z108" s="84">
        <v>309.23179364674814</v>
      </c>
      <c r="AA108" s="84">
        <v>322.13456274641453</v>
      </c>
      <c r="AB108" s="84">
        <v>335.45773855432458</v>
      </c>
      <c r="AC108" s="84">
        <v>347.30913398984114</v>
      </c>
      <c r="AD108" s="84">
        <v>360.89659487092689</v>
      </c>
      <c r="AE108" s="84">
        <v>372.13214851682903</v>
      </c>
      <c r="AF108" s="1"/>
      <c r="AG108" s="1"/>
    </row>
    <row r="109" spans="1:33" ht="15.75" thickBot="1">
      <c r="A109" s="1"/>
      <c r="B109" s="22" t="s">
        <v>309</v>
      </c>
      <c r="C109" s="85">
        <v>46.463965516723029</v>
      </c>
      <c r="D109" s="85">
        <v>56.300998120578001</v>
      </c>
      <c r="E109" s="85">
        <v>66.287102288028635</v>
      </c>
      <c r="F109" s="85">
        <v>75.947710576145283</v>
      </c>
      <c r="G109" s="85">
        <v>85.795138791874408</v>
      </c>
      <c r="H109" s="85">
        <v>95.80302748980067</v>
      </c>
      <c r="I109" s="85">
        <v>106.83141479044623</v>
      </c>
      <c r="J109" s="85">
        <v>117.01920185303253</v>
      </c>
      <c r="K109" s="85">
        <v>128.02612871449523</v>
      </c>
      <c r="L109" s="85">
        <v>138.56517929308831</v>
      </c>
      <c r="M109" s="85">
        <v>150.27301926411698</v>
      </c>
      <c r="N109" s="85">
        <v>162.18004063231189</v>
      </c>
      <c r="O109" s="85">
        <v>175.09304050577964</v>
      </c>
      <c r="P109" s="85">
        <v>187.09884442390222</v>
      </c>
      <c r="Q109" s="85">
        <v>200.77084771339318</v>
      </c>
      <c r="R109" s="85">
        <v>212.73316415844027</v>
      </c>
      <c r="S109" s="85">
        <v>226.16655397693569</v>
      </c>
      <c r="T109" s="85">
        <v>239.35886420411927</v>
      </c>
      <c r="U109" s="85">
        <v>252.17207335540567</v>
      </c>
      <c r="V109" s="85">
        <v>265.8559314567413</v>
      </c>
      <c r="W109" s="85">
        <v>279.18091432642774</v>
      </c>
      <c r="X109" s="85">
        <v>292.94537950163829</v>
      </c>
      <c r="Y109" s="85">
        <v>305.60131796422593</v>
      </c>
      <c r="Z109" s="85">
        <v>318.7965681948458</v>
      </c>
      <c r="AA109" s="85">
        <v>332.09842975531348</v>
      </c>
      <c r="AB109" s="85">
        <v>345.83370152322982</v>
      </c>
      <c r="AC109" s="85">
        <v>358.05166963254641</v>
      </c>
      <c r="AD109" s="85">
        <v>372.05940101194039</v>
      </c>
      <c r="AE109" s="85">
        <v>383.64247887674247</v>
      </c>
      <c r="AF109" s="1"/>
      <c r="AG109" s="1"/>
    </row>
    <row r="110" spans="1:33" ht="15.75" thickBot="1">
      <c r="A110" s="1"/>
      <c r="B110" s="22" t="s">
        <v>310</v>
      </c>
      <c r="C110" s="86">
        <v>47.858012376432036</v>
      </c>
      <c r="D110" s="86">
        <v>57.990183035288439</v>
      </c>
      <c r="E110" s="86">
        <v>68.275897814974712</v>
      </c>
      <c r="F110" s="86">
        <v>78.226350943004576</v>
      </c>
      <c r="G110" s="86">
        <v>88.369229110705746</v>
      </c>
      <c r="H110" s="86">
        <v>98.677382016744843</v>
      </c>
      <c r="I110" s="86">
        <v>110.03665129255428</v>
      </c>
      <c r="J110" s="86">
        <v>120.53010000937176</v>
      </c>
      <c r="K110" s="86">
        <v>131.86726497375201</v>
      </c>
      <c r="L110" s="86">
        <v>142.72251607892551</v>
      </c>
      <c r="M110" s="86">
        <v>154.78162347545435</v>
      </c>
      <c r="N110" s="86">
        <v>167.04588825932041</v>
      </c>
      <c r="O110" s="86">
        <v>180.34631367261969</v>
      </c>
      <c r="P110" s="86">
        <v>192.71232475481474</v>
      </c>
      <c r="Q110" s="86">
        <v>206.79452577580983</v>
      </c>
      <c r="R110" s="86">
        <v>219.11574464103589</v>
      </c>
      <c r="S110" s="86">
        <v>232.95217313011096</v>
      </c>
      <c r="T110" s="86">
        <v>246.54028897655218</v>
      </c>
      <c r="U110" s="86">
        <v>259.73792967132613</v>
      </c>
      <c r="V110" s="86">
        <v>273.83234118115217</v>
      </c>
      <c r="W110" s="86">
        <v>287.55711021455892</v>
      </c>
      <c r="X110" s="86">
        <v>301.73454723235079</v>
      </c>
      <c r="Y110" s="86">
        <v>314.77019868487019</v>
      </c>
      <c r="Z110" s="86">
        <v>328.36134274294329</v>
      </c>
      <c r="AA110" s="86">
        <v>342.06229676421219</v>
      </c>
      <c r="AB110" s="86">
        <v>356.20966449213483</v>
      </c>
      <c r="AC110" s="86">
        <v>368.7942052752515</v>
      </c>
      <c r="AD110" s="86">
        <v>383.22220715295379</v>
      </c>
      <c r="AE110" s="86">
        <v>395.15280923665574</v>
      </c>
      <c r="AF110" s="1"/>
      <c r="AG110" s="1"/>
    </row>
    <row r="111" spans="1:33" ht="15.75" thickBot="1">
      <c r="A111" s="1"/>
      <c r="B111" s="22" t="s">
        <v>311</v>
      </c>
      <c r="C111" s="87">
        <v>63.039054784455772</v>
      </c>
      <c r="D111" s="87">
        <v>76.385251785391958</v>
      </c>
      <c r="E111" s="87">
        <v>89.933698645112344</v>
      </c>
      <c r="F111" s="87">
        <v>103.04053548852741</v>
      </c>
      <c r="G111" s="87">
        <v>116.40083652770407</v>
      </c>
      <c r="H111" s="87">
        <v>129.97883911291697</v>
      </c>
      <c r="I111" s="87">
        <v>144.94138274211653</v>
      </c>
      <c r="J111" s="87">
        <v>158.76345883115806</v>
      </c>
      <c r="K111" s="87">
        <v>173.69688643923669</v>
      </c>
      <c r="L111" s="87">
        <v>187.99553226964827</v>
      </c>
      <c r="M111" s="87">
        <v>203.87990970350467</v>
      </c>
      <c r="N111" s="87">
        <v>220.0345225094041</v>
      </c>
      <c r="O111" s="87">
        <v>237.55397650784136</v>
      </c>
      <c r="P111" s="87">
        <v>253.84261056025704</v>
      </c>
      <c r="Q111" s="87">
        <v>272.39182724451274</v>
      </c>
      <c r="R111" s="87">
        <v>288.62146053866002</v>
      </c>
      <c r="S111" s="87">
        <v>306.84694317432303</v>
      </c>
      <c r="T111" s="87">
        <v>324.7453459020378</v>
      </c>
      <c r="U111" s="87">
        <v>342.12941083644205</v>
      </c>
      <c r="V111" s="87">
        <v>360.69471129927814</v>
      </c>
      <c r="W111" s="87">
        <v>378.77311497796916</v>
      </c>
      <c r="X111" s="87">
        <v>397.44777747414662</v>
      </c>
      <c r="Y111" s="87">
        <v>414.61846855096866</v>
      </c>
      <c r="Z111" s="87">
        <v>432.52086006947269</v>
      </c>
      <c r="AA111" s="87">
        <v>450.56789437488004</v>
      </c>
      <c r="AB111" s="87">
        <v>469.20294930030246</v>
      </c>
      <c r="AC111" s="87">
        <v>485.77943287058088</v>
      </c>
      <c r="AD111" s="87">
        <v>504.78414191793377</v>
      </c>
      <c r="AE111" s="87">
        <v>520.49925086250005</v>
      </c>
      <c r="AF111" s="1"/>
      <c r="AG111" s="1"/>
    </row>
    <row r="112" spans="1:33" ht="15.75" thickBot="1">
      <c r="A112" s="1"/>
      <c r="B112" s="22" t="s">
        <v>312</v>
      </c>
      <c r="C112" s="86">
        <v>63.039054784455772</v>
      </c>
      <c r="D112" s="86">
        <v>76.385251785391958</v>
      </c>
      <c r="E112" s="86">
        <v>89.933698645112344</v>
      </c>
      <c r="F112" s="86">
        <v>103.04053548852742</v>
      </c>
      <c r="G112" s="86">
        <v>116.40083652770409</v>
      </c>
      <c r="H112" s="86">
        <v>129.978839112917</v>
      </c>
      <c r="I112" s="86">
        <v>144.94138274211656</v>
      </c>
      <c r="J112" s="86">
        <v>158.76345883115809</v>
      </c>
      <c r="K112" s="86">
        <v>173.69688643923675</v>
      </c>
      <c r="L112" s="86">
        <v>187.99553226964832</v>
      </c>
      <c r="M112" s="86">
        <v>203.87990970350472</v>
      </c>
      <c r="N112" s="86">
        <v>220.03452250940418</v>
      </c>
      <c r="O112" s="86">
        <v>237.55397650784144</v>
      </c>
      <c r="P112" s="86">
        <v>253.8426105602571</v>
      </c>
      <c r="Q112" s="86">
        <v>272.3918272445128</v>
      </c>
      <c r="R112" s="86">
        <v>288.62146053866007</v>
      </c>
      <c r="S112" s="86">
        <v>306.84694317432314</v>
      </c>
      <c r="T112" s="86">
        <v>324.74534590203791</v>
      </c>
      <c r="U112" s="86">
        <v>342.12941083644216</v>
      </c>
      <c r="V112" s="86">
        <v>360.6947112992782</v>
      </c>
      <c r="W112" s="86">
        <v>378.77311497796921</v>
      </c>
      <c r="X112" s="86">
        <v>397.44777747414673</v>
      </c>
      <c r="Y112" s="86">
        <v>414.61846855096877</v>
      </c>
      <c r="Z112" s="86">
        <v>432.5208600694728</v>
      </c>
      <c r="AA112" s="86">
        <v>450.56789437488015</v>
      </c>
      <c r="AB112" s="86">
        <v>469.20294930030258</v>
      </c>
      <c r="AC112" s="86">
        <v>485.77943287058099</v>
      </c>
      <c r="AD112" s="86">
        <v>504.78414191793382</v>
      </c>
      <c r="AE112" s="86">
        <v>520.49925086250005</v>
      </c>
      <c r="AF112" s="1"/>
      <c r="AG112" s="1"/>
    </row>
    <row r="113" spans="1:33">
      <c r="A113" s="1"/>
      <c r="B113" s="82"/>
      <c r="C113" s="88"/>
      <c r="D113" s="88"/>
      <c r="E113" s="88"/>
      <c r="F113" s="88"/>
      <c r="G113" s="88"/>
      <c r="H113" s="88"/>
      <c r="I113" s="88"/>
      <c r="J113" s="88"/>
      <c r="K113" s="88"/>
      <c r="L113" s="88"/>
      <c r="M113" s="88"/>
      <c r="N113" s="88"/>
      <c r="O113" s="88"/>
      <c r="P113" s="88"/>
      <c r="Q113" s="88"/>
      <c r="R113" s="88"/>
      <c r="S113" s="88"/>
      <c r="T113" s="88"/>
      <c r="U113" s="88"/>
      <c r="V113" s="88"/>
      <c r="W113" s="88"/>
      <c r="X113" s="88"/>
      <c r="Y113" s="88"/>
      <c r="Z113" s="88"/>
      <c r="AA113" s="88"/>
      <c r="AB113" s="88"/>
      <c r="AC113" s="88"/>
      <c r="AD113" s="88"/>
      <c r="AE113" s="88"/>
      <c r="AF113" s="1"/>
      <c r="AG113" s="1"/>
    </row>
    <row r="114" spans="1:33">
      <c r="A114" s="1"/>
      <c r="B114" s="83" t="s">
        <v>313</v>
      </c>
      <c r="C114" s="88"/>
      <c r="D114" s="88"/>
      <c r="E114" s="88"/>
      <c r="F114" s="88"/>
      <c r="G114" s="88"/>
      <c r="H114" s="88"/>
      <c r="I114" s="88"/>
      <c r="J114" s="88"/>
      <c r="K114" s="88"/>
      <c r="L114" s="88"/>
      <c r="M114" s="88"/>
      <c r="N114" s="88"/>
      <c r="O114" s="88"/>
      <c r="P114" s="88"/>
      <c r="Q114" s="88"/>
      <c r="R114" s="88"/>
      <c r="S114" s="88"/>
      <c r="T114" s="88"/>
      <c r="U114" s="88"/>
      <c r="V114" s="88"/>
      <c r="W114" s="88"/>
      <c r="X114" s="88"/>
      <c r="Y114" s="88"/>
      <c r="Z114" s="88"/>
      <c r="AA114" s="88"/>
      <c r="AB114" s="88"/>
      <c r="AC114" s="88"/>
      <c r="AD114" s="88"/>
      <c r="AE114" s="88"/>
      <c r="AF114" s="1"/>
      <c r="AG114" s="1"/>
    </row>
    <row r="115" spans="1:33" ht="15.75" thickBot="1">
      <c r="A115" s="1"/>
      <c r="B115" s="83" t="s">
        <v>284</v>
      </c>
      <c r="C115" s="88"/>
      <c r="D115" s="88"/>
      <c r="E115" s="88"/>
      <c r="F115" s="88"/>
      <c r="G115" s="88"/>
      <c r="H115" s="88"/>
      <c r="I115" s="88"/>
      <c r="J115" s="88"/>
      <c r="K115" s="88"/>
      <c r="L115" s="88"/>
      <c r="M115" s="88"/>
      <c r="N115" s="88"/>
      <c r="O115" s="88"/>
      <c r="P115" s="88"/>
      <c r="Q115" s="88"/>
      <c r="R115" s="88"/>
      <c r="S115" s="88"/>
      <c r="T115" s="88"/>
      <c r="U115" s="88"/>
      <c r="V115" s="88"/>
      <c r="W115" s="88"/>
      <c r="X115" s="88"/>
      <c r="Y115" s="88"/>
      <c r="Z115" s="88"/>
      <c r="AA115" s="88"/>
      <c r="AB115" s="88"/>
      <c r="AC115" s="88"/>
      <c r="AD115" s="88"/>
      <c r="AE115" s="88"/>
      <c r="AF115" s="1"/>
      <c r="AG115" s="1"/>
    </row>
    <row r="116" spans="1:33" ht="33" customHeight="1" thickBot="1">
      <c r="A116" s="1"/>
      <c r="B116" s="320" t="s">
        <v>307</v>
      </c>
      <c r="C116" s="363" t="s">
        <v>221</v>
      </c>
      <c r="D116" s="363" t="s">
        <v>222</v>
      </c>
      <c r="E116" s="363" t="s">
        <v>223</v>
      </c>
      <c r="F116" s="363" t="s">
        <v>224</v>
      </c>
      <c r="G116" s="363" t="s">
        <v>225</v>
      </c>
      <c r="H116" s="363" t="s">
        <v>226</v>
      </c>
      <c r="I116" s="363" t="s">
        <v>227</v>
      </c>
      <c r="J116" s="363" t="s">
        <v>228</v>
      </c>
      <c r="K116" s="363" t="s">
        <v>229</v>
      </c>
      <c r="L116" s="363" t="s">
        <v>262</v>
      </c>
      <c r="M116" s="363" t="s">
        <v>263</v>
      </c>
      <c r="N116" s="363" t="s">
        <v>264</v>
      </c>
      <c r="O116" s="363" t="s">
        <v>265</v>
      </c>
      <c r="P116" s="363" t="s">
        <v>266</v>
      </c>
      <c r="Q116" s="363" t="s">
        <v>267</v>
      </c>
      <c r="R116" s="363" t="s">
        <v>268</v>
      </c>
      <c r="S116" s="363" t="s">
        <v>269</v>
      </c>
      <c r="T116" s="363" t="s">
        <v>270</v>
      </c>
      <c r="U116" s="363" t="s">
        <v>271</v>
      </c>
      <c r="V116" s="363" t="s">
        <v>272</v>
      </c>
      <c r="W116" s="363" t="s">
        <v>273</v>
      </c>
      <c r="X116" s="363" t="s">
        <v>274</v>
      </c>
      <c r="Y116" s="363" t="s">
        <v>275</v>
      </c>
      <c r="Z116" s="363" t="s">
        <v>276</v>
      </c>
      <c r="AA116" s="363" t="s">
        <v>277</v>
      </c>
      <c r="AB116" s="363" t="s">
        <v>278</v>
      </c>
      <c r="AC116" s="363" t="s">
        <v>279</v>
      </c>
      <c r="AD116" s="363" t="s">
        <v>280</v>
      </c>
      <c r="AE116" s="363" t="s">
        <v>281</v>
      </c>
      <c r="AF116" s="1"/>
      <c r="AG116" s="1"/>
    </row>
    <row r="117" spans="1:33" ht="15.75" thickBot="1">
      <c r="A117" s="1"/>
      <c r="B117" s="22" t="s">
        <v>308</v>
      </c>
      <c r="C117" s="84">
        <v>31.918076710609526</v>
      </c>
      <c r="D117" s="84">
        <v>33.593081763047799</v>
      </c>
      <c r="E117" s="84">
        <v>35.331858362119526</v>
      </c>
      <c r="F117" s="84">
        <v>36.699666469844281</v>
      </c>
      <c r="G117" s="84">
        <v>38.160948248589513</v>
      </c>
      <c r="H117" s="84">
        <v>39.60288966048855</v>
      </c>
      <c r="I117" s="84">
        <v>40.988215189162226</v>
      </c>
      <c r="J117" s="84">
        <v>42.681283588501827</v>
      </c>
      <c r="K117" s="84">
        <v>44.312065578794261</v>
      </c>
      <c r="L117" s="84">
        <v>45.820018109469224</v>
      </c>
      <c r="M117" s="84">
        <v>47.546182013881207</v>
      </c>
      <c r="N117" s="84">
        <v>49.372018074745043</v>
      </c>
      <c r="O117" s="84">
        <v>51.469615395894934</v>
      </c>
      <c r="P117" s="84">
        <v>53.586347793927331</v>
      </c>
      <c r="Q117" s="84">
        <v>55.735817037724189</v>
      </c>
      <c r="R117" s="84">
        <v>57.567257123784962</v>
      </c>
      <c r="S117" s="84">
        <v>59.941243229236264</v>
      </c>
      <c r="T117" s="84">
        <v>61.797752797321991</v>
      </c>
      <c r="U117" s="84">
        <v>64.069613698794583</v>
      </c>
      <c r="V117" s="84">
        <v>66.410025811681621</v>
      </c>
      <c r="W117" s="84">
        <v>68.547679014153204</v>
      </c>
      <c r="X117" s="84">
        <v>70.385915686016162</v>
      </c>
      <c r="Y117" s="84">
        <v>72.848105857435939</v>
      </c>
      <c r="Z117" s="84">
        <v>74.868643476330803</v>
      </c>
      <c r="AA117" s="84">
        <v>77.319958312361507</v>
      </c>
      <c r="AB117" s="84">
        <v>79.432357385895344</v>
      </c>
      <c r="AC117" s="84">
        <v>81.272563956499596</v>
      </c>
      <c r="AD117" s="84">
        <v>84.086239273668127</v>
      </c>
      <c r="AE117" s="84">
        <v>85.876476063726471</v>
      </c>
      <c r="AF117" s="1"/>
      <c r="AG117" s="1"/>
    </row>
    <row r="118" spans="1:33" ht="15.75" thickBot="1">
      <c r="A118" s="1"/>
      <c r="B118" s="22" t="s">
        <v>309</v>
      </c>
      <c r="C118" s="85">
        <v>37.818444389116934</v>
      </c>
      <c r="D118" s="85">
        <v>39.803090456656165</v>
      </c>
      <c r="E118" s="85">
        <v>41.863296862991234</v>
      </c>
      <c r="F118" s="85">
        <v>43.483957635442394</v>
      </c>
      <c r="G118" s="85">
        <v>45.215371598362566</v>
      </c>
      <c r="H118" s="85">
        <v>46.923869939058079</v>
      </c>
      <c r="I118" s="85">
        <v>48.56528639851394</v>
      </c>
      <c r="J118" s="85">
        <v>50.571334998745314</v>
      </c>
      <c r="K118" s="85">
        <v>52.503582939929927</v>
      </c>
      <c r="L118" s="85">
        <v>54.290295198309927</v>
      </c>
      <c r="M118" s="85">
        <v>56.33555733040469</v>
      </c>
      <c r="N118" s="85">
        <v>58.498916988866533</v>
      </c>
      <c r="O118" s="85">
        <v>60.984275626227635</v>
      </c>
      <c r="P118" s="85">
        <v>63.492306645998362</v>
      </c>
      <c r="Q118" s="85">
        <v>66.039126236654582</v>
      </c>
      <c r="R118" s="85">
        <v>68.20912587900979</v>
      </c>
      <c r="S118" s="85">
        <v>71.021966462217719</v>
      </c>
      <c r="T118" s="85">
        <v>73.221669924775526</v>
      </c>
      <c r="U118" s="85">
        <v>75.913506464337175</v>
      </c>
      <c r="V118" s="85">
        <v>78.68656657511174</v>
      </c>
      <c r="W118" s="85">
        <v>81.219385813998315</v>
      </c>
      <c r="X118" s="85">
        <v>83.397438457307388</v>
      </c>
      <c r="Y118" s="85">
        <v>86.314788488060259</v>
      </c>
      <c r="Z118" s="85">
        <v>88.708842185878922</v>
      </c>
      <c r="AA118" s="85">
        <v>91.613306469462444</v>
      </c>
      <c r="AB118" s="85">
        <v>94.116203107451497</v>
      </c>
      <c r="AC118" s="85">
        <v>96.296589804490523</v>
      </c>
      <c r="AD118" s="85">
        <v>99.630400437134284</v>
      </c>
      <c r="AE118" s="85">
        <v>101.75157995249236</v>
      </c>
      <c r="AF118" s="1"/>
      <c r="AG118" s="1"/>
    </row>
    <row r="119" spans="1:33" ht="15.75" thickBot="1">
      <c r="A119" s="1"/>
      <c r="B119" s="22" t="s">
        <v>310</v>
      </c>
      <c r="C119" s="86">
        <v>41.388867975197279</v>
      </c>
      <c r="D119" s="86">
        <v>43.560883651508753</v>
      </c>
      <c r="E119" s="86">
        <v>45.815593286736267</v>
      </c>
      <c r="F119" s="86">
        <v>47.589259967824432</v>
      </c>
      <c r="G119" s="86">
        <v>49.484136001972949</v>
      </c>
      <c r="H119" s="86">
        <v>51.353932959545311</v>
      </c>
      <c r="I119" s="86">
        <v>53.150314863405022</v>
      </c>
      <c r="J119" s="86">
        <v>55.345753676607472</v>
      </c>
      <c r="K119" s="86">
        <v>57.460424341275292</v>
      </c>
      <c r="L119" s="86">
        <v>59.415819359930182</v>
      </c>
      <c r="M119" s="86">
        <v>61.654173838209594</v>
      </c>
      <c r="N119" s="86">
        <v>64.021775381141168</v>
      </c>
      <c r="O119" s="86">
        <v>66.741775692480175</v>
      </c>
      <c r="P119" s="86">
        <v>69.486588876410664</v>
      </c>
      <c r="Q119" s="86">
        <v>72.27385264405126</v>
      </c>
      <c r="R119" s="86">
        <v>74.648721048990495</v>
      </c>
      <c r="S119" s="86">
        <v>77.727120740310752</v>
      </c>
      <c r="T119" s="86">
        <v>80.134497290748371</v>
      </c>
      <c r="U119" s="86">
        <v>83.080468997051284</v>
      </c>
      <c r="V119" s="86">
        <v>86.115332558101485</v>
      </c>
      <c r="W119" s="86">
        <v>88.887274206592011</v>
      </c>
      <c r="X119" s="86">
        <v>91.270955892951662</v>
      </c>
      <c r="Y119" s="86">
        <v>94.463731725238816</v>
      </c>
      <c r="Z119" s="86">
        <v>97.083807035715196</v>
      </c>
      <c r="AA119" s="86">
        <v>100.26248058280875</v>
      </c>
      <c r="AB119" s="86">
        <v>103.00167465011165</v>
      </c>
      <c r="AC119" s="86">
        <v>105.38791074724193</v>
      </c>
      <c r="AD119" s="86">
        <v>109.03646505341823</v>
      </c>
      <c r="AE119" s="86">
        <v>111.35790424350064</v>
      </c>
      <c r="AF119" s="1"/>
      <c r="AG119" s="1"/>
    </row>
    <row r="120" spans="1:33" ht="15.75" thickBot="1">
      <c r="A120" s="1"/>
      <c r="B120" s="22" t="s">
        <v>311</v>
      </c>
      <c r="C120" s="87">
        <v>46.350785949810458</v>
      </c>
      <c r="D120" s="87">
        <v>48.78319443589605</v>
      </c>
      <c r="E120" s="87">
        <v>51.308210673209743</v>
      </c>
      <c r="F120" s="87">
        <v>53.294513964488303</v>
      </c>
      <c r="G120" s="87">
        <v>55.416557831763825</v>
      </c>
      <c r="H120" s="87">
        <v>57.51051600916503</v>
      </c>
      <c r="I120" s="87">
        <v>59.522257745126765</v>
      </c>
      <c r="J120" s="87">
        <v>61.980897458530706</v>
      </c>
      <c r="K120" s="87">
        <v>64.349086107495424</v>
      </c>
      <c r="L120" s="87">
        <v>66.538904297529328</v>
      </c>
      <c r="M120" s="87">
        <v>69.045604634554778</v>
      </c>
      <c r="N120" s="87">
        <v>71.697046862852147</v>
      </c>
      <c r="O120" s="87">
        <v>74.743135301169502</v>
      </c>
      <c r="P120" s="87">
        <v>77.817011311424721</v>
      </c>
      <c r="Q120" s="87">
        <v>80.938427107502818</v>
      </c>
      <c r="R120" s="87">
        <v>83.598007387936462</v>
      </c>
      <c r="S120" s="87">
        <v>87.045462033128842</v>
      </c>
      <c r="T120" s="87">
        <v>89.741447708716663</v>
      </c>
      <c r="U120" s="87">
        <v>93.04059819659355</v>
      </c>
      <c r="V120" s="87">
        <v>96.43929736829871</v>
      </c>
      <c r="W120" s="87">
        <v>99.54355414796089</v>
      </c>
      <c r="X120" s="87">
        <v>102.21300429294067</v>
      </c>
      <c r="Y120" s="87">
        <v>105.78854710016972</v>
      </c>
      <c r="Z120" s="87">
        <v>108.72273099621273</v>
      </c>
      <c r="AA120" s="87">
        <v>112.2824808611752</v>
      </c>
      <c r="AB120" s="87">
        <v>115.35006410516806</v>
      </c>
      <c r="AC120" s="87">
        <v>118.0223748972892</v>
      </c>
      <c r="AD120" s="87">
        <v>122.10833732982492</v>
      </c>
      <c r="AE120" s="87">
        <v>124.7080830165031</v>
      </c>
      <c r="AF120" s="1"/>
      <c r="AG120" s="1"/>
    </row>
    <row r="121" spans="1:33" ht="15.75" thickBot="1">
      <c r="A121" s="1"/>
      <c r="B121" s="22" t="s">
        <v>312</v>
      </c>
      <c r="C121" s="86">
        <v>307.39081852728617</v>
      </c>
      <c r="D121" s="86">
        <v>323.52215309279256</v>
      </c>
      <c r="E121" s="86">
        <v>340.26764709203115</v>
      </c>
      <c r="F121" s="86">
        <v>353.44048509332629</v>
      </c>
      <c r="G121" s="86">
        <v>367.51353235554427</v>
      </c>
      <c r="H121" s="86">
        <v>381.40031992394131</v>
      </c>
      <c r="I121" s="86">
        <v>394.74186152266174</v>
      </c>
      <c r="J121" s="86">
        <v>411.04715729014418</v>
      </c>
      <c r="K121" s="86">
        <v>426.75259641733697</v>
      </c>
      <c r="L121" s="86">
        <v>441.27511188426649</v>
      </c>
      <c r="M121" s="86">
        <v>457.89913783358321</v>
      </c>
      <c r="N121" s="86">
        <v>475.48306829199373</v>
      </c>
      <c r="O121" s="86">
        <v>495.68422775830271</v>
      </c>
      <c r="P121" s="86">
        <v>516.06966984912026</v>
      </c>
      <c r="Q121" s="86">
        <v>536.77038801082324</v>
      </c>
      <c r="R121" s="86">
        <v>554.40828869770189</v>
      </c>
      <c r="S121" s="86">
        <v>577.27124309007968</v>
      </c>
      <c r="T121" s="86">
        <v>595.15057839313442</v>
      </c>
      <c r="U121" s="86">
        <v>617.03000391164221</v>
      </c>
      <c r="V121" s="86">
        <v>639.5696199917171</v>
      </c>
      <c r="W121" s="86">
        <v>660.15654236780108</v>
      </c>
      <c r="X121" s="86">
        <v>677.85989837931811</v>
      </c>
      <c r="Y121" s="86">
        <v>701.57231247696905</v>
      </c>
      <c r="Z121" s="86">
        <v>721.03133935282142</v>
      </c>
      <c r="AA121" s="86">
        <v>744.63901724480081</v>
      </c>
      <c r="AB121" s="86">
        <v>764.98272674074326</v>
      </c>
      <c r="AC121" s="86">
        <v>782.70505409542693</v>
      </c>
      <c r="AD121" s="86">
        <v>809.80248752339298</v>
      </c>
      <c r="AE121" s="86">
        <v>827.04357498750005</v>
      </c>
      <c r="AF121" s="1"/>
      <c r="AG121" s="1"/>
    </row>
    <row r="122" spans="1:33">
      <c r="A122" s="1"/>
      <c r="B122" s="82"/>
      <c r="C122" s="88"/>
      <c r="D122" s="88"/>
      <c r="E122" s="88"/>
      <c r="F122" s="88"/>
      <c r="G122" s="88"/>
      <c r="H122" s="88"/>
      <c r="I122" s="88"/>
      <c r="J122" s="88"/>
      <c r="K122" s="88"/>
      <c r="L122" s="88"/>
      <c r="M122" s="88"/>
      <c r="N122" s="88"/>
      <c r="O122" s="88"/>
      <c r="P122" s="88"/>
      <c r="Q122" s="88"/>
      <c r="R122" s="88"/>
      <c r="S122" s="88"/>
      <c r="T122" s="88"/>
      <c r="U122" s="88"/>
      <c r="V122" s="88"/>
      <c r="W122" s="88"/>
      <c r="X122" s="88"/>
      <c r="Y122" s="88"/>
      <c r="Z122" s="88"/>
      <c r="AA122" s="88"/>
      <c r="AB122" s="88"/>
      <c r="AC122" s="88"/>
      <c r="AD122" s="88"/>
      <c r="AE122" s="88"/>
      <c r="AF122" s="1"/>
      <c r="AG122" s="1"/>
    </row>
    <row r="123" spans="1:33" ht="15.75" thickBot="1">
      <c r="A123" s="1"/>
      <c r="B123" s="83" t="s">
        <v>286</v>
      </c>
      <c r="C123" s="88"/>
      <c r="D123" s="88"/>
      <c r="E123" s="88"/>
      <c r="F123" s="88"/>
      <c r="G123" s="88"/>
      <c r="H123" s="88"/>
      <c r="I123" s="88"/>
      <c r="J123" s="88"/>
      <c r="K123" s="88"/>
      <c r="L123" s="88"/>
      <c r="M123" s="88"/>
      <c r="N123" s="88"/>
      <c r="O123" s="88"/>
      <c r="P123" s="88"/>
      <c r="Q123" s="88"/>
      <c r="R123" s="88"/>
      <c r="S123" s="88"/>
      <c r="T123" s="88"/>
      <c r="U123" s="88"/>
      <c r="V123" s="88"/>
      <c r="W123" s="88"/>
      <c r="X123" s="88"/>
      <c r="Y123" s="88"/>
      <c r="Z123" s="88"/>
      <c r="AA123" s="88"/>
      <c r="AB123" s="88"/>
      <c r="AC123" s="88"/>
      <c r="AD123" s="88"/>
      <c r="AE123" s="88"/>
      <c r="AF123" s="1"/>
      <c r="AG123" s="1"/>
    </row>
    <row r="124" spans="1:33" ht="33" customHeight="1" thickBot="1">
      <c r="A124" s="1"/>
      <c r="B124" s="320" t="s">
        <v>307</v>
      </c>
      <c r="C124" s="363">
        <v>2022</v>
      </c>
      <c r="D124" s="363">
        <v>2023</v>
      </c>
      <c r="E124" s="363">
        <v>2024</v>
      </c>
      <c r="F124" s="363">
        <v>2025</v>
      </c>
      <c r="G124" s="363">
        <v>2026</v>
      </c>
      <c r="H124" s="363">
        <v>2027</v>
      </c>
      <c r="I124" s="363">
        <v>2028</v>
      </c>
      <c r="J124" s="363">
        <v>2029</v>
      </c>
      <c r="K124" s="363">
        <v>2030</v>
      </c>
      <c r="L124" s="363">
        <v>2031</v>
      </c>
      <c r="M124" s="363">
        <v>2032</v>
      </c>
      <c r="N124" s="363">
        <v>2033</v>
      </c>
      <c r="O124" s="363">
        <v>2034</v>
      </c>
      <c r="P124" s="363">
        <v>2035</v>
      </c>
      <c r="Q124" s="363">
        <v>2036</v>
      </c>
      <c r="R124" s="363">
        <v>2037</v>
      </c>
      <c r="S124" s="363">
        <v>2038</v>
      </c>
      <c r="T124" s="363">
        <v>2039</v>
      </c>
      <c r="U124" s="363">
        <v>2040</v>
      </c>
      <c r="V124" s="363">
        <v>2041</v>
      </c>
      <c r="W124" s="363">
        <v>2042</v>
      </c>
      <c r="X124" s="363">
        <v>2043</v>
      </c>
      <c r="Y124" s="363">
        <v>2044</v>
      </c>
      <c r="Z124" s="363">
        <v>2045</v>
      </c>
      <c r="AA124" s="363">
        <v>2046</v>
      </c>
      <c r="AB124" s="363">
        <v>2047</v>
      </c>
      <c r="AC124" s="363">
        <v>2048</v>
      </c>
      <c r="AD124" s="363">
        <v>2049</v>
      </c>
      <c r="AE124" s="363">
        <v>2050</v>
      </c>
      <c r="AF124" s="1"/>
      <c r="AG124" s="1"/>
    </row>
    <row r="125" spans="1:33" ht="15.75" thickBot="1">
      <c r="A125" s="1"/>
      <c r="B125" s="22" t="s">
        <v>308</v>
      </c>
      <c r="C125" s="84">
        <v>31.497587011872429</v>
      </c>
      <c r="D125" s="84">
        <v>32.948877310892939</v>
      </c>
      <c r="E125" s="84">
        <v>34.327655418676294</v>
      </c>
      <c r="F125" s="84">
        <v>35.538512710940701</v>
      </c>
      <c r="G125" s="84">
        <v>36.782953596996094</v>
      </c>
      <c r="H125" s="84">
        <v>38.030234130984418</v>
      </c>
      <c r="I125" s="84">
        <v>39.440541974116599</v>
      </c>
      <c r="J125" s="84">
        <v>40.728763499709984</v>
      </c>
      <c r="K125" s="84">
        <v>42.11060251405349</v>
      </c>
      <c r="L125" s="84">
        <v>43.514153606663179</v>
      </c>
      <c r="M125" s="84">
        <v>45.164723955159864</v>
      </c>
      <c r="N125" s="84">
        <v>46.654235385914468</v>
      </c>
      <c r="O125" s="84">
        <v>48.492888674651908</v>
      </c>
      <c r="P125" s="84">
        <v>50.2896898101422</v>
      </c>
      <c r="Q125" s="84">
        <v>52.37112868388374</v>
      </c>
      <c r="R125" s="84">
        <v>54.163202982538685</v>
      </c>
      <c r="S125" s="84">
        <v>56.070474035564082</v>
      </c>
      <c r="T125" s="84">
        <v>57.98462300242911</v>
      </c>
      <c r="U125" s="84">
        <v>59.825689841267675</v>
      </c>
      <c r="V125" s="84">
        <v>61.599583663565149</v>
      </c>
      <c r="W125" s="84">
        <v>63.514220975779672</v>
      </c>
      <c r="X125" s="84">
        <v>65.282363810779088</v>
      </c>
      <c r="Y125" s="84">
        <v>67.04838402947091</v>
      </c>
      <c r="Z125" s="84">
        <v>68.844754949640915</v>
      </c>
      <c r="AA125" s="84">
        <v>70.645270696936834</v>
      </c>
      <c r="AB125" s="84">
        <v>72.615493770729685</v>
      </c>
      <c r="AC125" s="84">
        <v>74.323653110119082</v>
      </c>
      <c r="AD125" s="84">
        <v>76.271314451770451</v>
      </c>
      <c r="AE125" s="84">
        <v>77.711826308579816</v>
      </c>
      <c r="AF125" s="1"/>
      <c r="AG125" s="1"/>
    </row>
    <row r="126" spans="1:33" ht="15.75" thickBot="1">
      <c r="A126" s="1"/>
      <c r="B126" s="22" t="s">
        <v>309</v>
      </c>
      <c r="C126" s="85">
        <v>37.320223069829247</v>
      </c>
      <c r="D126" s="85">
        <v>39.0397985305815</v>
      </c>
      <c r="E126" s="85">
        <v>40.673457214558667</v>
      </c>
      <c r="F126" s="85">
        <v>42.108153283054449</v>
      </c>
      <c r="G126" s="85">
        <v>43.582641200090677</v>
      </c>
      <c r="H126" s="85">
        <v>45.060493701666566</v>
      </c>
      <c r="I126" s="85">
        <v>46.731510699984042</v>
      </c>
      <c r="J126" s="85">
        <v>48.257872534634394</v>
      </c>
      <c r="K126" s="85">
        <v>49.895157963592936</v>
      </c>
      <c r="L126" s="85">
        <v>51.558169160176099</v>
      </c>
      <c r="M126" s="85">
        <v>53.513863530513838</v>
      </c>
      <c r="N126" s="85">
        <v>55.278725671854033</v>
      </c>
      <c r="O126" s="85">
        <v>57.457271947728813</v>
      </c>
      <c r="P126" s="85">
        <v>59.586229291773748</v>
      </c>
      <c r="Q126" s="85">
        <v>62.052442435179572</v>
      </c>
      <c r="R126" s="85">
        <v>64.175799140513888</v>
      </c>
      <c r="S126" s="85">
        <v>66.435647843422657</v>
      </c>
      <c r="T126" s="85">
        <v>68.703645909603395</v>
      </c>
      <c r="U126" s="85">
        <v>70.885051903847398</v>
      </c>
      <c r="V126" s="85">
        <v>72.986867294511455</v>
      </c>
      <c r="W126" s="85">
        <v>75.255443981440862</v>
      </c>
      <c r="X126" s="85">
        <v>77.350445258733174</v>
      </c>
      <c r="Y126" s="85">
        <v>79.442931533398095</v>
      </c>
      <c r="Z126" s="85">
        <v>81.571379132626234</v>
      </c>
      <c r="AA126" s="85">
        <v>83.704737770686222</v>
      </c>
      <c r="AB126" s="85">
        <v>86.039175789178188</v>
      </c>
      <c r="AC126" s="85">
        <v>88.063105036862964</v>
      </c>
      <c r="AD126" s="85">
        <v>90.370810567052118</v>
      </c>
      <c r="AE126" s="85">
        <v>92.077615085461602</v>
      </c>
      <c r="AF126" s="1"/>
      <c r="AG126" s="1"/>
    </row>
    <row r="127" spans="1:33" ht="15.75" thickBot="1">
      <c r="A127" s="1"/>
      <c r="B127" s="22" t="s">
        <v>310</v>
      </c>
      <c r="C127" s="86">
        <v>40.843609788629436</v>
      </c>
      <c r="D127" s="86">
        <v>42.72552965255025</v>
      </c>
      <c r="E127" s="86">
        <v>44.51342137257889</v>
      </c>
      <c r="F127" s="86">
        <v>46.083566499452338</v>
      </c>
      <c r="G127" s="86">
        <v>47.697260206716457</v>
      </c>
      <c r="H127" s="86">
        <v>49.314636147545521</v>
      </c>
      <c r="I127" s="86">
        <v>51.143413164814248</v>
      </c>
      <c r="J127" s="86">
        <v>52.813878184652644</v>
      </c>
      <c r="K127" s="86">
        <v>54.605739049146059</v>
      </c>
      <c r="L127" s="86">
        <v>56.425754440272584</v>
      </c>
      <c r="M127" s="86">
        <v>58.566085101706101</v>
      </c>
      <c r="N127" s="86">
        <v>60.497567142870487</v>
      </c>
      <c r="O127" s="86">
        <v>62.881789065440799</v>
      </c>
      <c r="P127" s="86">
        <v>65.211740385777489</v>
      </c>
      <c r="Q127" s="86">
        <v>67.910787685049641</v>
      </c>
      <c r="R127" s="86">
        <v>70.234609612707303</v>
      </c>
      <c r="S127" s="86">
        <v>72.707809690591205</v>
      </c>
      <c r="T127" s="86">
        <v>75.189928509739943</v>
      </c>
      <c r="U127" s="86">
        <v>77.577280135499848</v>
      </c>
      <c r="V127" s="86">
        <v>79.877527041939658</v>
      </c>
      <c r="W127" s="86">
        <v>82.360279109181008</v>
      </c>
      <c r="X127" s="86">
        <v>84.65306858464325</v>
      </c>
      <c r="Y127" s="86">
        <v>86.943105617127372</v>
      </c>
      <c r="Z127" s="86">
        <v>89.272499067851385</v>
      </c>
      <c r="AA127" s="86">
        <v>91.607267206538253</v>
      </c>
      <c r="AB127" s="86">
        <v>94.162098546228407</v>
      </c>
      <c r="AC127" s="86">
        <v>96.377106111364313</v>
      </c>
      <c r="AD127" s="86">
        <v>98.90268115966316</v>
      </c>
      <c r="AE127" s="86">
        <v>100.77062438189282</v>
      </c>
      <c r="AF127" s="1"/>
      <c r="AG127" s="1"/>
    </row>
    <row r="128" spans="1:33" ht="15.75" thickBot="1">
      <c r="A128" s="1"/>
      <c r="B128" s="22" t="s">
        <v>311</v>
      </c>
      <c r="C128" s="87">
        <v>45.740159307203726</v>
      </c>
      <c r="D128" s="87">
        <v>47.847693749546117</v>
      </c>
      <c r="E128" s="87">
        <v>49.849927453211237</v>
      </c>
      <c r="F128" s="87">
        <v>51.60830994218054</v>
      </c>
      <c r="G128" s="87">
        <v>53.415461847344453</v>
      </c>
      <c r="H128" s="87">
        <v>55.226737431848619</v>
      </c>
      <c r="I128" s="87">
        <v>57.274757979986155</v>
      </c>
      <c r="J128" s="87">
        <v>59.145487245100981</v>
      </c>
      <c r="K128" s="87">
        <v>61.152165935413258</v>
      </c>
      <c r="L128" s="87">
        <v>63.190374466992793</v>
      </c>
      <c r="M128" s="87">
        <v>65.587299369828301</v>
      </c>
      <c r="N128" s="87">
        <v>67.750337767243821</v>
      </c>
      <c r="O128" s="87">
        <v>70.42039291482908</v>
      </c>
      <c r="P128" s="87">
        <v>73.029671211281183</v>
      </c>
      <c r="Q128" s="87">
        <v>76.052294678826769</v>
      </c>
      <c r="R128" s="87">
        <v>78.654708758353735</v>
      </c>
      <c r="S128" s="87">
        <v>81.424409236505184</v>
      </c>
      <c r="T128" s="87">
        <v>84.204097682135142</v>
      </c>
      <c r="U128" s="87">
        <v>86.877657738400529</v>
      </c>
      <c r="V128" s="87">
        <v>89.453670497580063</v>
      </c>
      <c r="W128" s="87">
        <v>92.234068108457322</v>
      </c>
      <c r="X128" s="87">
        <v>94.801729400107362</v>
      </c>
      <c r="Y128" s="87">
        <v>97.366308271252592</v>
      </c>
      <c r="Z128" s="87">
        <v>99.974961817711034</v>
      </c>
      <c r="AA128" s="87">
        <v>102.58963439835671</v>
      </c>
      <c r="AB128" s="87">
        <v>105.45075252883588</v>
      </c>
      <c r="AC128" s="87">
        <v>107.93130700039933</v>
      </c>
      <c r="AD128" s="87">
        <v>110.75966143942465</v>
      </c>
      <c r="AE128" s="87">
        <v>112.85154364581527</v>
      </c>
      <c r="AF128" s="1"/>
      <c r="AG128" s="1"/>
    </row>
    <row r="129" spans="1:33" ht="15.75" thickBot="1">
      <c r="A129" s="1"/>
      <c r="B129" s="22" t="s">
        <v>312</v>
      </c>
      <c r="C129" s="86">
        <v>303.34124267567717</v>
      </c>
      <c r="D129" s="86">
        <v>317.31806580889361</v>
      </c>
      <c r="E129" s="86">
        <v>330.59655169517356</v>
      </c>
      <c r="F129" s="86">
        <v>342.25785627701168</v>
      </c>
      <c r="G129" s="86">
        <v>354.24259163690368</v>
      </c>
      <c r="H129" s="86">
        <v>366.25467456257627</v>
      </c>
      <c r="I129" s="86">
        <v>379.8368112998989</v>
      </c>
      <c r="J129" s="86">
        <v>392.24318129477376</v>
      </c>
      <c r="K129" s="86">
        <v>405.55114560425221</v>
      </c>
      <c r="L129" s="86">
        <v>419.06821065531619</v>
      </c>
      <c r="M129" s="86">
        <v>434.96422391016915</v>
      </c>
      <c r="N129" s="86">
        <v>449.30914017992717</v>
      </c>
      <c r="O129" s="86">
        <v>467.01650846960302</v>
      </c>
      <c r="P129" s="86">
        <v>484.32081463995348</v>
      </c>
      <c r="Q129" s="86">
        <v>504.3663582644931</v>
      </c>
      <c r="R129" s="86">
        <v>521.62514207279662</v>
      </c>
      <c r="S129" s="86">
        <v>539.99334186937142</v>
      </c>
      <c r="T129" s="86">
        <v>558.42778022988261</v>
      </c>
      <c r="U129" s="86">
        <v>576.15839249969758</v>
      </c>
      <c r="V129" s="86">
        <v>593.24208707692344</v>
      </c>
      <c r="W129" s="86">
        <v>611.68122850516863</v>
      </c>
      <c r="X129" s="86">
        <v>628.70953751800346</v>
      </c>
      <c r="Y129" s="86">
        <v>645.71740442305952</v>
      </c>
      <c r="Z129" s="86">
        <v>663.01756735380809</v>
      </c>
      <c r="AA129" s="86">
        <v>680.35764753315641</v>
      </c>
      <c r="AB129" s="86">
        <v>699.33211422253623</v>
      </c>
      <c r="AC129" s="86">
        <v>715.78274507572303</v>
      </c>
      <c r="AD129" s="86">
        <v>734.53992833122788</v>
      </c>
      <c r="AE129" s="86">
        <v>748.4129484</v>
      </c>
      <c r="AF129" s="1"/>
      <c r="AG129" s="1"/>
    </row>
    <row r="130" spans="1:33">
      <c r="A130" s="1"/>
      <c r="B130" s="82"/>
      <c r="C130" s="88"/>
      <c r="D130" s="88"/>
      <c r="E130" s="88"/>
      <c r="F130" s="88"/>
      <c r="G130" s="88"/>
      <c r="H130" s="88"/>
      <c r="I130" s="88"/>
      <c r="J130" s="88"/>
      <c r="K130" s="88"/>
      <c r="L130" s="88"/>
      <c r="M130" s="88"/>
      <c r="N130" s="88"/>
      <c r="O130" s="88"/>
      <c r="P130" s="88"/>
      <c r="Q130" s="88"/>
      <c r="R130" s="88"/>
      <c r="S130" s="88"/>
      <c r="T130" s="88"/>
      <c r="U130" s="88"/>
      <c r="V130" s="88"/>
      <c r="W130" s="88"/>
      <c r="X130" s="88"/>
      <c r="Y130" s="88"/>
      <c r="Z130" s="88"/>
      <c r="AA130" s="88"/>
      <c r="AB130" s="88"/>
      <c r="AC130" s="88"/>
      <c r="AD130" s="88"/>
      <c r="AE130" s="88"/>
      <c r="AF130" s="1"/>
      <c r="AG130" s="1"/>
    </row>
    <row r="131" spans="1:33">
      <c r="A131" s="1"/>
      <c r="B131" s="83" t="s">
        <v>314</v>
      </c>
      <c r="C131" s="88"/>
      <c r="D131" s="88"/>
      <c r="E131" s="88"/>
      <c r="F131" s="88"/>
      <c r="G131" s="88"/>
      <c r="H131" s="88"/>
      <c r="I131" s="88"/>
      <c r="J131" s="88"/>
      <c r="K131" s="88"/>
      <c r="L131" s="88"/>
      <c r="M131" s="88"/>
      <c r="N131" s="88"/>
      <c r="O131" s="88"/>
      <c r="P131" s="88"/>
      <c r="Q131" s="88"/>
      <c r="R131" s="88"/>
      <c r="S131" s="88"/>
      <c r="T131" s="88"/>
      <c r="U131" s="88"/>
      <c r="V131" s="88"/>
      <c r="W131" s="88"/>
      <c r="X131" s="88"/>
      <c r="Y131" s="88"/>
      <c r="Z131" s="88"/>
      <c r="AA131" s="88"/>
      <c r="AB131" s="88"/>
      <c r="AC131" s="88"/>
      <c r="AD131" s="88"/>
      <c r="AE131" s="88"/>
      <c r="AF131" s="1"/>
      <c r="AG131" s="1"/>
    </row>
    <row r="132" spans="1:33" ht="15.75" thickBot="1">
      <c r="A132" s="1"/>
      <c r="B132" s="83" t="s">
        <v>284</v>
      </c>
      <c r="C132" s="88"/>
      <c r="D132" s="88"/>
      <c r="E132" s="88"/>
      <c r="F132" s="88"/>
      <c r="G132" s="88"/>
      <c r="H132" s="88"/>
      <c r="I132" s="88"/>
      <c r="J132" s="88"/>
      <c r="K132" s="88"/>
      <c r="L132" s="88"/>
      <c r="M132" s="88"/>
      <c r="N132" s="88"/>
      <c r="O132" s="88"/>
      <c r="P132" s="88"/>
      <c r="Q132" s="88"/>
      <c r="R132" s="88"/>
      <c r="S132" s="88"/>
      <c r="T132" s="88"/>
      <c r="U132" s="88"/>
      <c r="V132" s="88"/>
      <c r="W132" s="88"/>
      <c r="X132" s="88"/>
      <c r="Y132" s="88"/>
      <c r="Z132" s="88"/>
      <c r="AA132" s="88"/>
      <c r="AB132" s="88"/>
      <c r="AC132" s="88"/>
      <c r="AD132" s="88"/>
      <c r="AE132" s="88"/>
      <c r="AF132" s="1"/>
      <c r="AG132" s="1"/>
    </row>
    <row r="133" spans="1:33" ht="33" customHeight="1" thickBot="1">
      <c r="A133" s="1"/>
      <c r="B133" s="320" t="s">
        <v>307</v>
      </c>
      <c r="C133" s="363" t="s">
        <v>221</v>
      </c>
      <c r="D133" s="363" t="s">
        <v>222</v>
      </c>
      <c r="E133" s="363" t="s">
        <v>223</v>
      </c>
      <c r="F133" s="363" t="s">
        <v>224</v>
      </c>
      <c r="G133" s="363" t="s">
        <v>225</v>
      </c>
      <c r="H133" s="363" t="s">
        <v>226</v>
      </c>
      <c r="I133" s="363" t="s">
        <v>227</v>
      </c>
      <c r="J133" s="363" t="s">
        <v>228</v>
      </c>
      <c r="K133" s="363" t="s">
        <v>229</v>
      </c>
      <c r="L133" s="363" t="s">
        <v>262</v>
      </c>
      <c r="M133" s="363" t="s">
        <v>263</v>
      </c>
      <c r="N133" s="363" t="s">
        <v>264</v>
      </c>
      <c r="O133" s="363" t="s">
        <v>265</v>
      </c>
      <c r="P133" s="363" t="s">
        <v>266</v>
      </c>
      <c r="Q133" s="363" t="s">
        <v>267</v>
      </c>
      <c r="R133" s="363" t="s">
        <v>268</v>
      </c>
      <c r="S133" s="363" t="s">
        <v>269</v>
      </c>
      <c r="T133" s="363" t="s">
        <v>270</v>
      </c>
      <c r="U133" s="363" t="s">
        <v>271</v>
      </c>
      <c r="V133" s="363" t="s">
        <v>272</v>
      </c>
      <c r="W133" s="363" t="s">
        <v>273</v>
      </c>
      <c r="X133" s="363" t="s">
        <v>274</v>
      </c>
      <c r="Y133" s="363" t="s">
        <v>275</v>
      </c>
      <c r="Z133" s="363" t="s">
        <v>276</v>
      </c>
      <c r="AA133" s="363" t="s">
        <v>277</v>
      </c>
      <c r="AB133" s="363" t="s">
        <v>278</v>
      </c>
      <c r="AC133" s="363" t="s">
        <v>279</v>
      </c>
      <c r="AD133" s="363" t="s">
        <v>280</v>
      </c>
      <c r="AE133" s="363" t="s">
        <v>281</v>
      </c>
      <c r="AF133" s="1"/>
      <c r="AG133" s="1"/>
    </row>
    <row r="134" spans="1:33" ht="15.75" thickBot="1">
      <c r="A134" s="1"/>
      <c r="B134" s="22" t="s">
        <v>308</v>
      </c>
      <c r="C134" s="84">
        <v>0.70413349115813872</v>
      </c>
      <c r="D134" s="84">
        <v>0.73395556251564775</v>
      </c>
      <c r="E134" s="84">
        <v>0.76276012266422355</v>
      </c>
      <c r="F134" s="84">
        <v>0.79058346230342025</v>
      </c>
      <c r="G134" s="84">
        <v>0.82461004668333859</v>
      </c>
      <c r="H134" s="84">
        <v>0.86246153229805123</v>
      </c>
      <c r="I134" s="84">
        <v>0.89890208613904821</v>
      </c>
      <c r="J134" s="84">
        <v>0.94226372207580333</v>
      </c>
      <c r="K134" s="84">
        <v>0.98374551353882134</v>
      </c>
      <c r="L134" s="84">
        <v>1.0230864889109215</v>
      </c>
      <c r="M134" s="84">
        <v>1.0644021462388791</v>
      </c>
      <c r="N134" s="84">
        <v>1.1139912159680989</v>
      </c>
      <c r="O134" s="84">
        <v>1.1659326454588903</v>
      </c>
      <c r="P134" s="84">
        <v>1.2042376861491169</v>
      </c>
      <c r="Q134" s="84">
        <v>1.2652765147718323</v>
      </c>
      <c r="R134" s="84">
        <v>1.3212045935196226</v>
      </c>
      <c r="S134" s="84">
        <v>1.3804059716205428</v>
      </c>
      <c r="T134" s="84">
        <v>1.4294626156477153</v>
      </c>
      <c r="U134" s="84">
        <v>1.4829001270830566</v>
      </c>
      <c r="V134" s="84">
        <v>1.5424709288326746</v>
      </c>
      <c r="W134" s="84">
        <v>1.6029423316036704</v>
      </c>
      <c r="X134" s="84">
        <v>1.6533623565432249</v>
      </c>
      <c r="Y134" s="84">
        <v>1.714843833612536</v>
      </c>
      <c r="Z134" s="84">
        <v>1.7749526797925776</v>
      </c>
      <c r="AA134" s="84">
        <v>1.8343687772703519</v>
      </c>
      <c r="AB134" s="84">
        <v>1.8926519205891419</v>
      </c>
      <c r="AC134" s="84">
        <v>1.9499618892668249</v>
      </c>
      <c r="AD134" s="84">
        <v>2.0152840442220885</v>
      </c>
      <c r="AE134" s="84">
        <v>2.0791023643253359</v>
      </c>
      <c r="AF134" s="1"/>
      <c r="AG134" s="1"/>
    </row>
    <row r="135" spans="1:33" ht="15.75" thickBot="1">
      <c r="A135" s="1"/>
      <c r="B135" s="22" t="s">
        <v>309</v>
      </c>
      <c r="C135" s="85">
        <v>27.160913930997026</v>
      </c>
      <c r="D135" s="85">
        <v>28.311256477625648</v>
      </c>
      <c r="E135" s="85">
        <v>29.422350025709679</v>
      </c>
      <c r="F135" s="85">
        <v>30.495594435615754</v>
      </c>
      <c r="G135" s="85">
        <v>31.808119888976428</v>
      </c>
      <c r="H135" s="85">
        <v>33.268185282614532</v>
      </c>
      <c r="I135" s="85">
        <v>34.673826057981223</v>
      </c>
      <c r="J135" s="85">
        <v>36.346437397129883</v>
      </c>
      <c r="K135" s="85">
        <v>37.946536500181296</v>
      </c>
      <c r="L135" s="85">
        <v>39.464056770784516</v>
      </c>
      <c r="M135" s="85">
        <v>41.057747493890879</v>
      </c>
      <c r="N135" s="85">
        <v>42.97057293359299</v>
      </c>
      <c r="O135" s="85">
        <v>44.974137191745129</v>
      </c>
      <c r="P135" s="85">
        <v>46.451697805428431</v>
      </c>
      <c r="Q135" s="85">
        <v>48.806180856566414</v>
      </c>
      <c r="R135" s="85">
        <v>50.963524247087797</v>
      </c>
      <c r="S135" s="85">
        <v>53.247130346480645</v>
      </c>
      <c r="T135" s="85">
        <v>55.139418247705251</v>
      </c>
      <c r="U135" s="85">
        <v>57.200691666747908</v>
      </c>
      <c r="V135" s="85">
        <v>59.4985477401192</v>
      </c>
      <c r="W135" s="85">
        <v>61.831143173476875</v>
      </c>
      <c r="X135" s="85">
        <v>63.776021488424689</v>
      </c>
      <c r="Y135" s="85">
        <v>66.147579052436498</v>
      </c>
      <c r="Z135" s="85">
        <v>68.466189398469581</v>
      </c>
      <c r="AA135" s="85">
        <v>70.758077982060783</v>
      </c>
      <c r="AB135" s="85">
        <v>73.006264525078223</v>
      </c>
      <c r="AC135" s="85">
        <v>75.216912287454136</v>
      </c>
      <c r="AD135" s="85">
        <v>77.736618352860845</v>
      </c>
      <c r="AE135" s="85">
        <v>80.198316200372872</v>
      </c>
      <c r="AF135" s="1"/>
      <c r="AG135" s="1"/>
    </row>
    <row r="136" spans="1:33" ht="15.75" thickBot="1">
      <c r="A136" s="1"/>
      <c r="B136" s="22" t="s">
        <v>310</v>
      </c>
      <c r="C136" s="86">
        <v>30.754065716759882</v>
      </c>
      <c r="D136" s="86">
        <v>32.056588539286381</v>
      </c>
      <c r="E136" s="86">
        <v>33.314670063422703</v>
      </c>
      <c r="F136" s="86">
        <v>34.529895338840561</v>
      </c>
      <c r="G136" s="86">
        <v>36.016056450728172</v>
      </c>
      <c r="H136" s="86">
        <v>37.669275748900176</v>
      </c>
      <c r="I136" s="86">
        <v>39.260870526955486</v>
      </c>
      <c r="J136" s="86">
        <v>41.154753743604942</v>
      </c>
      <c r="K136" s="86">
        <v>42.966531988386755</v>
      </c>
      <c r="L136" s="86">
        <v>44.684806942138778</v>
      </c>
      <c r="M136" s="86">
        <v>46.489329034256919</v>
      </c>
      <c r="N136" s="86">
        <v>48.655204579783138</v>
      </c>
      <c r="O136" s="86">
        <v>50.923822897248584</v>
      </c>
      <c r="P136" s="86">
        <v>52.596851880336423</v>
      </c>
      <c r="Q136" s="86">
        <v>55.262812483416788</v>
      </c>
      <c r="R136" s="86">
        <v>57.705553569901156</v>
      </c>
      <c r="S136" s="86">
        <v>60.291260819308988</v>
      </c>
      <c r="T136" s="86">
        <v>62.433881889319309</v>
      </c>
      <c r="U136" s="86">
        <v>64.767843785833477</v>
      </c>
      <c r="V136" s="86">
        <v>67.36968615636826</v>
      </c>
      <c r="W136" s="86">
        <v>70.010863600924992</v>
      </c>
      <c r="X136" s="86">
        <v>72.213032337255527</v>
      </c>
      <c r="Y136" s="86">
        <v>74.898326262194558</v>
      </c>
      <c r="Z136" s="86">
        <v>77.523668514469904</v>
      </c>
      <c r="AA136" s="86">
        <v>80.118753948425621</v>
      </c>
      <c r="AB136" s="86">
        <v>82.664355943378652</v>
      </c>
      <c r="AC136" s="86">
        <v>85.167453104742165</v>
      </c>
      <c r="AD136" s="86">
        <v>88.020494284405885</v>
      </c>
      <c r="AE136" s="86">
        <v>90.807853265385958</v>
      </c>
      <c r="AF136" s="1"/>
      <c r="AG136" s="1"/>
    </row>
    <row r="137" spans="1:33" ht="15.75" thickBot="1">
      <c r="A137" s="1"/>
      <c r="B137" s="22" t="s">
        <v>311</v>
      </c>
      <c r="C137" s="87">
        <v>54.984541736025243</v>
      </c>
      <c r="D137" s="87">
        <v>57.313294661148376</v>
      </c>
      <c r="E137" s="87">
        <v>59.562591931573927</v>
      </c>
      <c r="F137" s="87">
        <v>61.735267423987672</v>
      </c>
      <c r="G137" s="87">
        <v>64.392343351301889</v>
      </c>
      <c r="H137" s="87">
        <v>67.348099066215468</v>
      </c>
      <c r="I137" s="87">
        <v>70.193677608799206</v>
      </c>
      <c r="J137" s="87">
        <v>73.579711238566418</v>
      </c>
      <c r="K137" s="87">
        <v>76.818951130752083</v>
      </c>
      <c r="L137" s="87">
        <v>79.89101847230873</v>
      </c>
      <c r="M137" s="87">
        <v>83.11728524306541</v>
      </c>
      <c r="N137" s="87">
        <v>86.989608188097137</v>
      </c>
      <c r="O137" s="87">
        <v>91.045622755686864</v>
      </c>
      <c r="P137" s="87">
        <v>94.036795786056032</v>
      </c>
      <c r="Q137" s="87">
        <v>98.803210197623955</v>
      </c>
      <c r="R137" s="87">
        <v>103.17053517042935</v>
      </c>
      <c r="S137" s="87">
        <v>107.79346631331002</v>
      </c>
      <c r="T137" s="87">
        <v>111.62421307484362</v>
      </c>
      <c r="U137" s="87">
        <v>115.79705404133867</v>
      </c>
      <c r="V137" s="87">
        <v>120.44883282502207</v>
      </c>
      <c r="W137" s="87">
        <v>125.17093795316895</v>
      </c>
      <c r="X137" s="87">
        <v>129.10814872418416</v>
      </c>
      <c r="Y137" s="87">
        <v>133.90912877180241</v>
      </c>
      <c r="Z137" s="87">
        <v>138.60292249556744</v>
      </c>
      <c r="AA137" s="87">
        <v>143.2426206956701</v>
      </c>
      <c r="AB137" s="87">
        <v>147.79384850482856</v>
      </c>
      <c r="AC137" s="87">
        <v>152.26908282362999</v>
      </c>
      <c r="AD137" s="87">
        <v>157.36997462969543</v>
      </c>
      <c r="AE137" s="87">
        <v>162.35343462599315</v>
      </c>
      <c r="AF137" s="1"/>
      <c r="AG137" s="1"/>
    </row>
    <row r="138" spans="1:33" ht="15.75" thickBot="1">
      <c r="A138" s="1"/>
      <c r="B138" s="22" t="s">
        <v>312</v>
      </c>
      <c r="C138" s="86">
        <v>207.20163467756404</v>
      </c>
      <c r="D138" s="86">
        <v>215.977217734384</v>
      </c>
      <c r="E138" s="86">
        <v>224.45338315457519</v>
      </c>
      <c r="F138" s="86">
        <v>232.64081001016822</v>
      </c>
      <c r="G138" s="86">
        <v>242.65363285490599</v>
      </c>
      <c r="H138" s="86">
        <v>253.79198913652948</v>
      </c>
      <c r="I138" s="86">
        <v>264.51515799474049</v>
      </c>
      <c r="J138" s="86">
        <v>277.27495704024744</v>
      </c>
      <c r="K138" s="86">
        <v>289.48158420458554</v>
      </c>
      <c r="L138" s="86">
        <v>301.05824475158153</v>
      </c>
      <c r="M138" s="86">
        <v>313.215984503529</v>
      </c>
      <c r="N138" s="86">
        <v>327.80829752237736</v>
      </c>
      <c r="O138" s="86">
        <v>343.09282699459402</v>
      </c>
      <c r="P138" s="86">
        <v>354.36464852711515</v>
      </c>
      <c r="Q138" s="86">
        <v>372.32622147918187</v>
      </c>
      <c r="R138" s="86">
        <v>388.78388112246546</v>
      </c>
      <c r="S138" s="86">
        <v>406.20475723716271</v>
      </c>
      <c r="T138" s="86">
        <v>420.64039616339392</v>
      </c>
      <c r="U138" s="86">
        <v>436.36516974899951</v>
      </c>
      <c r="V138" s="86">
        <v>453.8947542050268</v>
      </c>
      <c r="W138" s="86">
        <v>471.68935375572721</v>
      </c>
      <c r="X138" s="86">
        <v>486.52618756514613</v>
      </c>
      <c r="Y138" s="86">
        <v>504.61801633215958</v>
      </c>
      <c r="Z138" s="86">
        <v>522.30592827425721</v>
      </c>
      <c r="AA138" s="86">
        <v>539.78998872323166</v>
      </c>
      <c r="AB138" s="86">
        <v>556.94066074983448</v>
      </c>
      <c r="AC138" s="86">
        <v>573.80496182689978</v>
      </c>
      <c r="AD138" s="86">
        <v>593.02696654241197</v>
      </c>
      <c r="AE138" s="86">
        <v>611.80644573749998</v>
      </c>
      <c r="AF138" s="1"/>
      <c r="AG138" s="1"/>
    </row>
    <row r="139" spans="1:33">
      <c r="A139" s="1"/>
      <c r="B139" s="82"/>
      <c r="C139" s="88"/>
      <c r="D139" s="88"/>
      <c r="E139" s="88"/>
      <c r="F139" s="88"/>
      <c r="G139" s="88"/>
      <c r="H139" s="88"/>
      <c r="I139" s="88"/>
      <c r="J139" s="88"/>
      <c r="K139" s="88"/>
      <c r="L139" s="88"/>
      <c r="M139" s="88"/>
      <c r="N139" s="88"/>
      <c r="O139" s="88"/>
      <c r="P139" s="88"/>
      <c r="Q139" s="88"/>
      <c r="R139" s="88"/>
      <c r="S139" s="88"/>
      <c r="T139" s="88"/>
      <c r="U139" s="88"/>
      <c r="V139" s="88"/>
      <c r="W139" s="88"/>
      <c r="X139" s="88"/>
      <c r="Y139" s="88"/>
      <c r="Z139" s="88"/>
      <c r="AA139" s="88"/>
      <c r="AB139" s="88"/>
      <c r="AC139" s="88"/>
      <c r="AD139" s="88"/>
      <c r="AE139" s="88"/>
      <c r="AF139" s="1"/>
      <c r="AG139" s="1"/>
    </row>
    <row r="140" spans="1:33" ht="15.75" thickBot="1">
      <c r="A140" s="1"/>
      <c r="B140" s="83" t="s">
        <v>286</v>
      </c>
      <c r="C140" s="88"/>
      <c r="D140" s="88"/>
      <c r="E140" s="88"/>
      <c r="F140" s="88"/>
      <c r="G140" s="88"/>
      <c r="H140" s="88"/>
      <c r="I140" s="88"/>
      <c r="J140" s="88"/>
      <c r="K140" s="88"/>
      <c r="L140" s="88"/>
      <c r="M140" s="88"/>
      <c r="N140" s="88"/>
      <c r="O140" s="88"/>
      <c r="P140" s="88"/>
      <c r="Q140" s="88"/>
      <c r="R140" s="88"/>
      <c r="S140" s="88"/>
      <c r="T140" s="88"/>
      <c r="U140" s="88"/>
      <c r="V140" s="88"/>
      <c r="W140" s="88"/>
      <c r="X140" s="88"/>
      <c r="Y140" s="88"/>
      <c r="Z140" s="88"/>
      <c r="AA140" s="88"/>
      <c r="AB140" s="88"/>
      <c r="AC140" s="88"/>
      <c r="AD140" s="88"/>
      <c r="AE140" s="88"/>
      <c r="AF140" s="1"/>
      <c r="AG140" s="1"/>
    </row>
    <row r="141" spans="1:33" ht="33" customHeight="1" thickBot="1">
      <c r="A141" s="1"/>
      <c r="B141" s="320" t="s">
        <v>307</v>
      </c>
      <c r="C141" s="363">
        <v>2022</v>
      </c>
      <c r="D141" s="363">
        <v>2023</v>
      </c>
      <c r="E141" s="363">
        <v>2024</v>
      </c>
      <c r="F141" s="363">
        <v>2025</v>
      </c>
      <c r="G141" s="363">
        <v>2026</v>
      </c>
      <c r="H141" s="363">
        <v>2027</v>
      </c>
      <c r="I141" s="363">
        <v>2028</v>
      </c>
      <c r="J141" s="363">
        <v>2029</v>
      </c>
      <c r="K141" s="363">
        <v>2030</v>
      </c>
      <c r="L141" s="363">
        <v>2031</v>
      </c>
      <c r="M141" s="363">
        <v>2032</v>
      </c>
      <c r="N141" s="363">
        <v>2033</v>
      </c>
      <c r="O141" s="363">
        <v>2034</v>
      </c>
      <c r="P141" s="363">
        <v>2035</v>
      </c>
      <c r="Q141" s="363">
        <v>2036</v>
      </c>
      <c r="R141" s="363">
        <v>2037</v>
      </c>
      <c r="S141" s="363">
        <v>2038</v>
      </c>
      <c r="T141" s="363">
        <v>2039</v>
      </c>
      <c r="U141" s="363">
        <v>2040</v>
      </c>
      <c r="V141" s="363">
        <v>2041</v>
      </c>
      <c r="W141" s="363">
        <v>2042</v>
      </c>
      <c r="X141" s="363">
        <v>2043</v>
      </c>
      <c r="Y141" s="363">
        <v>2044</v>
      </c>
      <c r="Z141" s="363">
        <v>2045</v>
      </c>
      <c r="AA141" s="363">
        <v>2046</v>
      </c>
      <c r="AB141" s="363">
        <v>2047</v>
      </c>
      <c r="AC141" s="363">
        <v>2048</v>
      </c>
      <c r="AD141" s="363">
        <v>2049</v>
      </c>
      <c r="AE141" s="363">
        <v>2050</v>
      </c>
      <c r="AF141" s="1"/>
      <c r="AG141" s="1"/>
    </row>
    <row r="142" spans="1:33" ht="15.75" thickBot="1">
      <c r="A142" s="1"/>
      <c r="B142" s="22" t="s">
        <v>308</v>
      </c>
      <c r="C142" s="84">
        <v>0.69610060333712009</v>
      </c>
      <c r="D142" s="84">
        <v>0.719032044021227</v>
      </c>
      <c r="E142" s="84">
        <v>0.74233705985520049</v>
      </c>
      <c r="F142" s="84">
        <v>0.76566268434488016</v>
      </c>
      <c r="G142" s="84">
        <v>0.79414266910180054</v>
      </c>
      <c r="H142" s="84">
        <v>0.82568946436893143</v>
      </c>
      <c r="I142" s="84">
        <v>0.85868228717781925</v>
      </c>
      <c r="J142" s="84">
        <v>0.89295520834856013</v>
      </c>
      <c r="K142" s="84">
        <v>0.9291744541126129</v>
      </c>
      <c r="L142" s="84">
        <v>0.96250603377343757</v>
      </c>
      <c r="M142" s="84">
        <v>0.99760513579831134</v>
      </c>
      <c r="N142" s="84">
        <v>1.0383751569593003</v>
      </c>
      <c r="O142" s="84">
        <v>1.0800616612041685</v>
      </c>
      <c r="P142" s="84">
        <v>1.1295558616595323</v>
      </c>
      <c r="Q142" s="84">
        <v>1.1781291807406971</v>
      </c>
      <c r="R142" s="84">
        <v>1.2312564800654999</v>
      </c>
      <c r="S142" s="84">
        <v>1.2834291358864531</v>
      </c>
      <c r="T142" s="84">
        <v>1.332967654615081</v>
      </c>
      <c r="U142" s="84">
        <v>1.3813085748597396</v>
      </c>
      <c r="V142" s="84">
        <v>1.4277234833785131</v>
      </c>
      <c r="W142" s="84">
        <v>1.4749323061783974</v>
      </c>
      <c r="X142" s="84">
        <v>1.5232145121064491</v>
      </c>
      <c r="Y142" s="84">
        <v>1.567246627686864</v>
      </c>
      <c r="Z142" s="84">
        <v>1.6148511625507762</v>
      </c>
      <c r="AA142" s="84">
        <v>1.6605912097784952</v>
      </c>
      <c r="AB142" s="84">
        <v>1.7071339848387195</v>
      </c>
      <c r="AC142" s="84">
        <v>1.7486063682421311</v>
      </c>
      <c r="AD142" s="84">
        <v>1.7969676795975242</v>
      </c>
      <c r="AE142" s="84">
        <v>1.8293350950291252</v>
      </c>
      <c r="AF142" s="1"/>
      <c r="AG142" s="1"/>
    </row>
    <row r="143" spans="1:33" ht="15.75" thickBot="1">
      <c r="A143" s="1"/>
      <c r="B143" s="22" t="s">
        <v>309</v>
      </c>
      <c r="C143" s="85">
        <v>26.851057096371559</v>
      </c>
      <c r="D143" s="85">
        <v>27.735603698054092</v>
      </c>
      <c r="E143" s="85">
        <v>28.634560411767513</v>
      </c>
      <c r="F143" s="85">
        <v>29.534312074067952</v>
      </c>
      <c r="G143" s="85">
        <v>30.63288560373563</v>
      </c>
      <c r="H143" s="85">
        <v>31.849756838819221</v>
      </c>
      <c r="I143" s="85">
        <v>33.122406459814997</v>
      </c>
      <c r="J143" s="85">
        <v>34.444433992621661</v>
      </c>
      <c r="K143" s="85">
        <v>35.84153813437328</v>
      </c>
      <c r="L143" s="85">
        <v>37.127254802760675</v>
      </c>
      <c r="M143" s="85">
        <v>38.481151047043674</v>
      </c>
      <c r="N143" s="85">
        <v>40.053794657415352</v>
      </c>
      <c r="O143" s="85">
        <v>41.661790254978428</v>
      </c>
      <c r="P143" s="85">
        <v>43.570956251955181</v>
      </c>
      <c r="Q143" s="85">
        <v>45.444600604159525</v>
      </c>
      <c r="R143" s="85">
        <v>47.493908047232438</v>
      </c>
      <c r="S143" s="85">
        <v>49.506391521031851</v>
      </c>
      <c r="T143" s="85">
        <v>51.417267030225837</v>
      </c>
      <c r="U143" s="85">
        <v>53.281946939074942</v>
      </c>
      <c r="V143" s="85">
        <v>55.072333777968218</v>
      </c>
      <c r="W143" s="85">
        <v>56.893344692734345</v>
      </c>
      <c r="X143" s="85">
        <v>58.755759783164926</v>
      </c>
      <c r="Y143" s="85">
        <v>60.454233888568282</v>
      </c>
      <c r="Z143" s="85">
        <v>62.29050881427478</v>
      </c>
      <c r="AA143" s="85">
        <v>64.054863871308697</v>
      </c>
      <c r="AB143" s="85">
        <v>65.850182973999409</v>
      </c>
      <c r="AC143" s="85">
        <v>67.449919174986888</v>
      </c>
      <c r="AD143" s="85">
        <v>69.315385640945649</v>
      </c>
      <c r="AE143" s="85">
        <v>70.563911092079309</v>
      </c>
      <c r="AF143" s="1"/>
      <c r="AG143" s="1"/>
    </row>
    <row r="144" spans="1:33" ht="15.75" thickBot="1">
      <c r="A144" s="1"/>
      <c r="B144" s="22" t="s">
        <v>310</v>
      </c>
      <c r="C144" s="86">
        <v>30.403217528106566</v>
      </c>
      <c r="D144" s="86">
        <v>31.404781922691821</v>
      </c>
      <c r="E144" s="86">
        <v>32.422662761322727</v>
      </c>
      <c r="F144" s="86">
        <v>33.44144371329844</v>
      </c>
      <c r="G144" s="86">
        <v>34.685348929887461</v>
      </c>
      <c r="H144" s="86">
        <v>36.063201605525379</v>
      </c>
      <c r="I144" s="86">
        <v>37.504211660560628</v>
      </c>
      <c r="J144" s="86">
        <v>39.001131894047397</v>
      </c>
      <c r="K144" s="86">
        <v>40.583060716389113</v>
      </c>
      <c r="L144" s="86">
        <v>42.038866475104541</v>
      </c>
      <c r="M144" s="86">
        <v>43.571871372367411</v>
      </c>
      <c r="N144" s="86">
        <v>45.352562002487076</v>
      </c>
      <c r="O144" s="86">
        <v>47.173281379064406</v>
      </c>
      <c r="P144" s="86">
        <v>49.335013369541322</v>
      </c>
      <c r="Q144" s="86">
        <v>51.456524511762787</v>
      </c>
      <c r="R144" s="86">
        <v>53.77693743815491</v>
      </c>
      <c r="S144" s="86">
        <v>56.055654905628892</v>
      </c>
      <c r="T144" s="86">
        <v>58.219322561864551</v>
      </c>
      <c r="U144" s="86">
        <v>60.330683343138602</v>
      </c>
      <c r="V144" s="86">
        <v>62.357922729914449</v>
      </c>
      <c r="W144" s="86">
        <v>64.419837490438809</v>
      </c>
      <c r="X144" s="86">
        <v>66.528633837590476</v>
      </c>
      <c r="Y144" s="86">
        <v>68.451801238676239</v>
      </c>
      <c r="Z144" s="86">
        <v>70.530999305526521</v>
      </c>
      <c r="AA144" s="86">
        <v>72.528763132972486</v>
      </c>
      <c r="AB144" s="86">
        <v>74.561587278985215</v>
      </c>
      <c r="AC144" s="86">
        <v>76.372954612928339</v>
      </c>
      <c r="AD144" s="86">
        <v>78.485206005950658</v>
      </c>
      <c r="AE144" s="86">
        <v>79.898900474066167</v>
      </c>
      <c r="AF144" s="1"/>
      <c r="AG144" s="1"/>
    </row>
    <row r="145" spans="1:33" ht="15.75" thickBot="1">
      <c r="A145" s="1"/>
      <c r="B145" s="22" t="s">
        <v>311</v>
      </c>
      <c r="C145" s="87">
        <v>54.35726770176629</v>
      </c>
      <c r="D145" s="87">
        <v>56.147943437539929</v>
      </c>
      <c r="E145" s="87">
        <v>57.967790997516396</v>
      </c>
      <c r="F145" s="87">
        <v>59.789247851048735</v>
      </c>
      <c r="G145" s="87">
        <v>62.013199601920014</v>
      </c>
      <c r="H145" s="87">
        <v>64.476633173515083</v>
      </c>
      <c r="I145" s="87">
        <v>67.052984484032649</v>
      </c>
      <c r="J145" s="87">
        <v>69.729296416630206</v>
      </c>
      <c r="K145" s="87">
        <v>72.557593402029028</v>
      </c>
      <c r="L145" s="87">
        <v>75.160397637308122</v>
      </c>
      <c r="M145" s="87">
        <v>77.901224574838707</v>
      </c>
      <c r="N145" s="87">
        <v>81.084883580204178</v>
      </c>
      <c r="O145" s="87">
        <v>84.340109132266676</v>
      </c>
      <c r="P145" s="87">
        <v>88.205023903119354</v>
      </c>
      <c r="Q145" s="87">
        <v>91.998028672545615</v>
      </c>
      <c r="R145" s="87">
        <v>96.146645722761832</v>
      </c>
      <c r="S145" s="87">
        <v>100.22071634642744</v>
      </c>
      <c r="T145" s="87">
        <v>104.0890918530306</v>
      </c>
      <c r="U145" s="87">
        <v>107.86394900742965</v>
      </c>
      <c r="V145" s="87">
        <v>111.48840730499859</v>
      </c>
      <c r="W145" s="87">
        <v>115.17486096775427</v>
      </c>
      <c r="X145" s="87">
        <v>118.94513322478302</v>
      </c>
      <c r="Y145" s="87">
        <v>122.38352342672424</v>
      </c>
      <c r="Z145" s="87">
        <v>126.10087754624443</v>
      </c>
      <c r="AA145" s="87">
        <v>129.6726371165266</v>
      </c>
      <c r="AB145" s="87">
        <v>133.30708028667058</v>
      </c>
      <c r="AC145" s="87">
        <v>136.54558552008405</v>
      </c>
      <c r="AD145" s="87">
        <v>140.32203498033607</v>
      </c>
      <c r="AE145" s="87">
        <v>142.84954933242136</v>
      </c>
      <c r="AF145" s="1"/>
      <c r="AG145" s="1"/>
    </row>
    <row r="146" spans="1:33" ht="15.75" thickBot="1">
      <c r="A146" s="1"/>
      <c r="B146" s="22" t="s">
        <v>312</v>
      </c>
      <c r="C146" s="86">
        <v>179.24590535930841</v>
      </c>
      <c r="D146" s="86">
        <v>185.15075133546594</v>
      </c>
      <c r="E146" s="86">
        <v>191.15179291271414</v>
      </c>
      <c r="F146" s="86">
        <v>197.15814121880666</v>
      </c>
      <c r="G146" s="86">
        <v>204.49173729371367</v>
      </c>
      <c r="H146" s="86">
        <v>212.61503707499986</v>
      </c>
      <c r="I146" s="86">
        <v>221.11068894828847</v>
      </c>
      <c r="J146" s="86">
        <v>229.93596614975425</v>
      </c>
      <c r="K146" s="86">
        <v>239.26242193399784</v>
      </c>
      <c r="L146" s="86">
        <v>247.84530369666021</v>
      </c>
      <c r="M146" s="86">
        <v>256.88332246806522</v>
      </c>
      <c r="N146" s="86">
        <v>267.3816029170199</v>
      </c>
      <c r="O146" s="86">
        <v>278.11587776007343</v>
      </c>
      <c r="P146" s="86">
        <v>290.86063437732963</v>
      </c>
      <c r="Q146" s="86">
        <v>303.36826404072957</v>
      </c>
      <c r="R146" s="86">
        <v>317.04854361686631</v>
      </c>
      <c r="S146" s="86">
        <v>330.48300249076175</v>
      </c>
      <c r="T146" s="86">
        <v>343.23917106338342</v>
      </c>
      <c r="U146" s="86">
        <v>355.68695802638297</v>
      </c>
      <c r="V146" s="86">
        <v>367.63879696996719</v>
      </c>
      <c r="W146" s="86">
        <v>379.79506884093746</v>
      </c>
      <c r="X146" s="86">
        <v>392.22773686741078</v>
      </c>
      <c r="Y146" s="86">
        <v>403.56600662936762</v>
      </c>
      <c r="Z146" s="86">
        <v>415.82417435682504</v>
      </c>
      <c r="AA146" s="86">
        <v>427.60223651796269</v>
      </c>
      <c r="AB146" s="86">
        <v>439.58700109597044</v>
      </c>
      <c r="AC146" s="86">
        <v>450.26613982234898</v>
      </c>
      <c r="AD146" s="86">
        <v>462.7191774963627</v>
      </c>
      <c r="AE146" s="86">
        <v>471.05378696999998</v>
      </c>
      <c r="AF146" s="1"/>
      <c r="AG146" s="1"/>
    </row>
    <row r="147" spans="1:33">
      <c r="A147" s="1"/>
      <c r="B147" s="82"/>
      <c r="C147" s="88"/>
      <c r="D147" s="88"/>
      <c r="E147" s="88"/>
      <c r="F147" s="88"/>
      <c r="G147" s="88"/>
      <c r="H147" s="88"/>
      <c r="I147" s="88"/>
      <c r="J147" s="88"/>
      <c r="K147" s="88"/>
      <c r="L147" s="88"/>
      <c r="M147" s="88"/>
      <c r="N147" s="88"/>
      <c r="O147" s="88"/>
      <c r="P147" s="88"/>
      <c r="Q147" s="88"/>
      <c r="R147" s="88"/>
      <c r="S147" s="88"/>
      <c r="T147" s="88"/>
      <c r="U147" s="88"/>
      <c r="V147" s="88"/>
      <c r="W147" s="88"/>
      <c r="X147" s="88"/>
      <c r="Y147" s="88"/>
      <c r="Z147" s="88"/>
      <c r="AA147" s="88"/>
      <c r="AB147" s="88"/>
      <c r="AC147" s="88"/>
      <c r="AD147" s="88"/>
      <c r="AE147" s="88"/>
      <c r="AF147" s="1"/>
      <c r="AG147" s="1"/>
    </row>
    <row r="148" spans="1:33">
      <c r="A148" s="1"/>
      <c r="B148" s="83" t="s">
        <v>315</v>
      </c>
      <c r="C148" s="88"/>
      <c r="D148" s="88"/>
      <c r="E148" s="88"/>
      <c r="F148" s="88"/>
      <c r="G148" s="88"/>
      <c r="H148" s="88"/>
      <c r="I148" s="88"/>
      <c r="J148" s="88"/>
      <c r="K148" s="88"/>
      <c r="L148" s="88"/>
      <c r="M148" s="88"/>
      <c r="N148" s="88"/>
      <c r="O148" s="88"/>
      <c r="P148" s="88"/>
      <c r="Q148" s="88"/>
      <c r="R148" s="88"/>
      <c r="S148" s="88"/>
      <c r="T148" s="88"/>
      <c r="U148" s="88"/>
      <c r="V148" s="88"/>
      <c r="W148" s="88"/>
      <c r="X148" s="88"/>
      <c r="Y148" s="88"/>
      <c r="Z148" s="88"/>
      <c r="AA148" s="88"/>
      <c r="AB148" s="88"/>
      <c r="AC148" s="88"/>
      <c r="AD148" s="88"/>
      <c r="AE148" s="88"/>
      <c r="AF148" s="1"/>
      <c r="AG148" s="1"/>
    </row>
    <row r="149" spans="1:33" ht="15.75" thickBot="1">
      <c r="A149" s="1"/>
      <c r="B149" s="83" t="s">
        <v>284</v>
      </c>
      <c r="C149" s="88"/>
      <c r="D149" s="88"/>
      <c r="E149" s="88"/>
      <c r="F149" s="88"/>
      <c r="G149" s="88"/>
      <c r="H149" s="88"/>
      <c r="I149" s="88"/>
      <c r="J149" s="88"/>
      <c r="K149" s="88"/>
      <c r="L149" s="88"/>
      <c r="M149" s="88"/>
      <c r="N149" s="88"/>
      <c r="O149" s="88"/>
      <c r="P149" s="88"/>
      <c r="Q149" s="88"/>
      <c r="R149" s="88"/>
      <c r="S149" s="88"/>
      <c r="T149" s="88"/>
      <c r="U149" s="88"/>
      <c r="V149" s="88"/>
      <c r="W149" s="88"/>
      <c r="X149" s="88"/>
      <c r="Y149" s="88"/>
      <c r="Z149" s="88"/>
      <c r="AA149" s="88"/>
      <c r="AB149" s="88"/>
      <c r="AC149" s="88"/>
      <c r="AD149" s="88"/>
      <c r="AE149" s="88"/>
      <c r="AF149" s="1"/>
      <c r="AG149" s="1"/>
    </row>
    <row r="150" spans="1:33" ht="33" customHeight="1" thickBot="1">
      <c r="A150" s="1"/>
      <c r="B150" s="320" t="s">
        <v>307</v>
      </c>
      <c r="C150" s="363" t="s">
        <v>221</v>
      </c>
      <c r="D150" s="363" t="s">
        <v>222</v>
      </c>
      <c r="E150" s="363" t="s">
        <v>223</v>
      </c>
      <c r="F150" s="363" t="s">
        <v>224</v>
      </c>
      <c r="G150" s="363" t="s">
        <v>225</v>
      </c>
      <c r="H150" s="363" t="s">
        <v>226</v>
      </c>
      <c r="I150" s="363" t="s">
        <v>227</v>
      </c>
      <c r="J150" s="363" t="s">
        <v>228</v>
      </c>
      <c r="K150" s="363" t="s">
        <v>229</v>
      </c>
      <c r="L150" s="363" t="s">
        <v>262</v>
      </c>
      <c r="M150" s="363" t="s">
        <v>263</v>
      </c>
      <c r="N150" s="363" t="s">
        <v>264</v>
      </c>
      <c r="O150" s="363" t="s">
        <v>265</v>
      </c>
      <c r="P150" s="363" t="s">
        <v>266</v>
      </c>
      <c r="Q150" s="363" t="s">
        <v>267</v>
      </c>
      <c r="R150" s="363" t="s">
        <v>268</v>
      </c>
      <c r="S150" s="363" t="s">
        <v>269</v>
      </c>
      <c r="T150" s="363" t="s">
        <v>270</v>
      </c>
      <c r="U150" s="363" t="s">
        <v>271</v>
      </c>
      <c r="V150" s="363" t="s">
        <v>272</v>
      </c>
      <c r="W150" s="363" t="s">
        <v>273</v>
      </c>
      <c r="X150" s="363" t="s">
        <v>274</v>
      </c>
      <c r="Y150" s="363" t="s">
        <v>275</v>
      </c>
      <c r="Z150" s="363" t="s">
        <v>276</v>
      </c>
      <c r="AA150" s="363" t="s">
        <v>277</v>
      </c>
      <c r="AB150" s="363" t="s">
        <v>278</v>
      </c>
      <c r="AC150" s="363" t="s">
        <v>279</v>
      </c>
      <c r="AD150" s="363" t="s">
        <v>280</v>
      </c>
      <c r="AE150" s="363" t="s">
        <v>281</v>
      </c>
      <c r="AF150" s="1"/>
      <c r="AG150" s="1"/>
    </row>
    <row r="151" spans="1:33" ht="15.75" thickBot="1">
      <c r="A151" s="1"/>
      <c r="B151" s="22" t="s">
        <v>308</v>
      </c>
      <c r="C151" s="84">
        <v>12.894076198996364</v>
      </c>
      <c r="D151" s="84">
        <v>13.676942828270294</v>
      </c>
      <c r="E151" s="84">
        <v>14.522458442293832</v>
      </c>
      <c r="F151" s="84">
        <v>15.209397725727495</v>
      </c>
      <c r="G151" s="84">
        <v>15.842366660920719</v>
      </c>
      <c r="H151" s="84">
        <v>16.6056139840064</v>
      </c>
      <c r="I151" s="84">
        <v>17.235655431084883</v>
      </c>
      <c r="J151" s="84">
        <v>18.028926913218672</v>
      </c>
      <c r="K151" s="84">
        <v>18.792402592393564</v>
      </c>
      <c r="L151" s="84">
        <v>19.613889167014872</v>
      </c>
      <c r="M151" s="84">
        <v>20.41661649486668</v>
      </c>
      <c r="N151" s="84">
        <v>21.25342691150102</v>
      </c>
      <c r="O151" s="84">
        <v>22.207010746301023</v>
      </c>
      <c r="P151" s="84">
        <v>23.021794665706235</v>
      </c>
      <c r="Q151" s="84">
        <v>24.090495839425472</v>
      </c>
      <c r="R151" s="84">
        <v>25.080251427877968</v>
      </c>
      <c r="S151" s="84">
        <v>26.147239928107723</v>
      </c>
      <c r="T151" s="84">
        <v>27.043379370882327</v>
      </c>
      <c r="U151" s="84">
        <v>28.004574103484003</v>
      </c>
      <c r="V151" s="84">
        <v>28.868349362119098</v>
      </c>
      <c r="W151" s="84">
        <v>29.852964641020996</v>
      </c>
      <c r="X151" s="84">
        <v>30.908351547385944</v>
      </c>
      <c r="Y151" s="84">
        <v>31.695939239672626</v>
      </c>
      <c r="Z151" s="84">
        <v>32.595431179655748</v>
      </c>
      <c r="AA151" s="84">
        <v>33.569152570877726</v>
      </c>
      <c r="AB151" s="84">
        <v>34.519002824669151</v>
      </c>
      <c r="AC151" s="84">
        <v>35.579528932760923</v>
      </c>
      <c r="AD151" s="84">
        <v>36.497648674677336</v>
      </c>
      <c r="AE151" s="84">
        <v>37.456426171463804</v>
      </c>
      <c r="AF151" s="1"/>
      <c r="AG151" s="1"/>
    </row>
    <row r="152" spans="1:33" ht="15.75" thickBot="1">
      <c r="A152" s="1"/>
      <c r="B152" s="22" t="s">
        <v>309</v>
      </c>
      <c r="C152" s="85">
        <v>28.614686343092913</v>
      </c>
      <c r="D152" s="85">
        <v>30.352033222343678</v>
      </c>
      <c r="E152" s="85">
        <v>32.228411469228426</v>
      </c>
      <c r="F152" s="85">
        <v>33.752875248474069</v>
      </c>
      <c r="G152" s="85">
        <v>35.157567392831446</v>
      </c>
      <c r="H152" s="85">
        <v>36.851374875836861</v>
      </c>
      <c r="I152" s="85">
        <v>38.249570303959302</v>
      </c>
      <c r="J152" s="85">
        <v>40.010007755689706</v>
      </c>
      <c r="K152" s="85">
        <v>41.704322009228079</v>
      </c>
      <c r="L152" s="85">
        <v>43.527374727784228</v>
      </c>
      <c r="M152" s="85">
        <v>45.308796704125307</v>
      </c>
      <c r="N152" s="85">
        <v>47.165856274045353</v>
      </c>
      <c r="O152" s="85">
        <v>49.28206079413107</v>
      </c>
      <c r="P152" s="85">
        <v>51.090238900988446</v>
      </c>
      <c r="Q152" s="85">
        <v>53.461913180596895</v>
      </c>
      <c r="R152" s="85">
        <v>55.658390484034577</v>
      </c>
      <c r="S152" s="85">
        <v>58.026263978386815</v>
      </c>
      <c r="T152" s="85">
        <v>60.01498722454425</v>
      </c>
      <c r="U152" s="85">
        <v>62.148081939012499</v>
      </c>
      <c r="V152" s="85">
        <v>64.064982205096783</v>
      </c>
      <c r="W152" s="85">
        <v>66.250052072807648</v>
      </c>
      <c r="X152" s="85">
        <v>68.59217917289341</v>
      </c>
      <c r="Y152" s="85">
        <v>70.340003090997598</v>
      </c>
      <c r="Z152" s="85">
        <v>72.336166238595609</v>
      </c>
      <c r="AA152" s="85">
        <v>74.497060261972464</v>
      </c>
      <c r="AB152" s="85">
        <v>76.604979174943082</v>
      </c>
      <c r="AC152" s="85">
        <v>78.958511252260038</v>
      </c>
      <c r="AD152" s="85">
        <v>80.996013438138576</v>
      </c>
      <c r="AE152" s="85">
        <v>83.123743794307543</v>
      </c>
      <c r="AF152" s="1"/>
      <c r="AG152" s="1"/>
    </row>
    <row r="153" spans="1:33" ht="15.75" thickBot="1">
      <c r="A153" s="1"/>
      <c r="B153" s="22" t="s">
        <v>310</v>
      </c>
      <c r="C153" s="86">
        <v>34.966448017475358</v>
      </c>
      <c r="D153" s="86">
        <v>37.089443482575348</v>
      </c>
      <c r="E153" s="86">
        <v>39.382331884151498</v>
      </c>
      <c r="F153" s="86">
        <v>41.245189399078747</v>
      </c>
      <c r="G153" s="86">
        <v>42.961688900674162</v>
      </c>
      <c r="H153" s="86">
        <v>45.03148028667745</v>
      </c>
      <c r="I153" s="86">
        <v>46.740040959666139</v>
      </c>
      <c r="J153" s="86">
        <v>48.891252540526487</v>
      </c>
      <c r="K153" s="86">
        <v>50.961663187747071</v>
      </c>
      <c r="L153" s="86">
        <v>53.189389095771844</v>
      </c>
      <c r="M153" s="86">
        <v>55.366243253320711</v>
      </c>
      <c r="N153" s="86">
        <v>57.635524703356197</v>
      </c>
      <c r="O153" s="86">
        <v>60.221474954870487</v>
      </c>
      <c r="P153" s="86">
        <v>62.431024450597427</v>
      </c>
      <c r="Q153" s="86">
        <v>65.329152510363144</v>
      </c>
      <c r="R153" s="86">
        <v>68.013194143087773</v>
      </c>
      <c r="S153" s="86">
        <v>70.906677736075366</v>
      </c>
      <c r="T153" s="86">
        <v>73.336848983599609</v>
      </c>
      <c r="U153" s="86">
        <v>75.943438640236167</v>
      </c>
      <c r="V153" s="86">
        <v>78.285843959835276</v>
      </c>
      <c r="W153" s="86">
        <v>80.955945984640678</v>
      </c>
      <c r="X153" s="86">
        <v>83.817968112492423</v>
      </c>
      <c r="Y153" s="86">
        <v>85.953766263250145</v>
      </c>
      <c r="Z153" s="86">
        <v>88.393028888672347</v>
      </c>
      <c r="AA153" s="86">
        <v>91.033588622010782</v>
      </c>
      <c r="AB153" s="86">
        <v>93.609414063942694</v>
      </c>
      <c r="AC153" s="86">
        <v>96.485372795492054</v>
      </c>
      <c r="AD153" s="86">
        <v>98.975150716304782</v>
      </c>
      <c r="AE153" s="86">
        <v>101.57518525808285</v>
      </c>
      <c r="AF153" s="1"/>
      <c r="AG153" s="1"/>
    </row>
    <row r="154" spans="1:33" ht="15.75" thickBot="1">
      <c r="A154" s="1"/>
      <c r="B154" s="22" t="s">
        <v>311</v>
      </c>
      <c r="C154" s="87">
        <v>64.438622186609891</v>
      </c>
      <c r="D154" s="87">
        <v>68.351027090050295</v>
      </c>
      <c r="E154" s="87">
        <v>72.57652260939453</v>
      </c>
      <c r="F154" s="87">
        <v>76.009527057884441</v>
      </c>
      <c r="G154" s="87">
        <v>79.172812697064373</v>
      </c>
      <c r="H154" s="87">
        <v>82.98716939297779</v>
      </c>
      <c r="I154" s="87">
        <v>86.135824802145862</v>
      </c>
      <c r="J154" s="87">
        <v>90.100228342169146</v>
      </c>
      <c r="K154" s="87">
        <v>93.915726256075203</v>
      </c>
      <c r="L154" s="87">
        <v>98.021135763234383</v>
      </c>
      <c r="M154" s="87">
        <v>102.03279524158738</v>
      </c>
      <c r="N154" s="87">
        <v>106.2147862153585</v>
      </c>
      <c r="O154" s="87">
        <v>110.98035666070136</v>
      </c>
      <c r="P154" s="87">
        <v>115.05226940078308</v>
      </c>
      <c r="Q154" s="87">
        <v>120.39314300047846</v>
      </c>
      <c r="R154" s="87">
        <v>125.3394831210945</v>
      </c>
      <c r="S154" s="87">
        <v>130.67179757175009</v>
      </c>
      <c r="T154" s="87">
        <v>135.15028754561627</v>
      </c>
      <c r="U154" s="87">
        <v>139.95389373391379</v>
      </c>
      <c r="V154" s="87">
        <v>144.27064250182167</v>
      </c>
      <c r="W154" s="87">
        <v>149.19129373554568</v>
      </c>
      <c r="X154" s="87">
        <v>154.46562879223157</v>
      </c>
      <c r="Y154" s="87">
        <v>158.40162738250172</v>
      </c>
      <c r="Z154" s="87">
        <v>162.89687158502818</v>
      </c>
      <c r="AA154" s="87">
        <v>167.76308021258828</v>
      </c>
      <c r="AB154" s="87">
        <v>172.50999194890056</v>
      </c>
      <c r="AC154" s="87">
        <v>177.81001035608824</v>
      </c>
      <c r="AD154" s="87">
        <v>182.39834768699561</v>
      </c>
      <c r="AE154" s="87">
        <v>187.18987364999987</v>
      </c>
      <c r="AF154" s="1"/>
      <c r="AG154" s="1"/>
    </row>
    <row r="155" spans="1:33" ht="15.75" thickBot="1">
      <c r="A155" s="1"/>
      <c r="B155" s="22" t="s">
        <v>312</v>
      </c>
      <c r="C155" s="86">
        <v>64.438622186609891</v>
      </c>
      <c r="D155" s="86">
        <v>68.351027090050295</v>
      </c>
      <c r="E155" s="86">
        <v>72.57652260939453</v>
      </c>
      <c r="F155" s="86">
        <v>76.009527057884426</v>
      </c>
      <c r="G155" s="86">
        <v>79.172812697064359</v>
      </c>
      <c r="H155" s="86">
        <v>82.987169392977776</v>
      </c>
      <c r="I155" s="86">
        <v>86.135824802145848</v>
      </c>
      <c r="J155" s="86">
        <v>90.100228342169146</v>
      </c>
      <c r="K155" s="86">
        <v>93.915726256075189</v>
      </c>
      <c r="L155" s="86">
        <v>98.021135763234383</v>
      </c>
      <c r="M155" s="86">
        <v>102.03279524158739</v>
      </c>
      <c r="N155" s="86">
        <v>106.2147862153585</v>
      </c>
      <c r="O155" s="86">
        <v>110.98035666070137</v>
      </c>
      <c r="P155" s="86">
        <v>115.05226940078309</v>
      </c>
      <c r="Q155" s="86">
        <v>120.39314300047849</v>
      </c>
      <c r="R155" s="86">
        <v>125.33948312109455</v>
      </c>
      <c r="S155" s="86">
        <v>130.67179757175015</v>
      </c>
      <c r="T155" s="86">
        <v>135.15028754561635</v>
      </c>
      <c r="U155" s="86">
        <v>139.95389373391387</v>
      </c>
      <c r="V155" s="86">
        <v>144.27064250182175</v>
      </c>
      <c r="W155" s="86">
        <v>149.19129373554577</v>
      </c>
      <c r="X155" s="86">
        <v>154.46562879223166</v>
      </c>
      <c r="Y155" s="86">
        <v>158.4016273825018</v>
      </c>
      <c r="Z155" s="86">
        <v>162.89687158502829</v>
      </c>
      <c r="AA155" s="86">
        <v>167.76308021258839</v>
      </c>
      <c r="AB155" s="86">
        <v>172.50999194890068</v>
      </c>
      <c r="AC155" s="86">
        <v>177.81001035608836</v>
      </c>
      <c r="AD155" s="86">
        <v>182.39834768699572</v>
      </c>
      <c r="AE155" s="86">
        <v>187.18987365000001</v>
      </c>
      <c r="AF155" s="1"/>
      <c r="AG155" s="1"/>
    </row>
    <row r="156" spans="1:33">
      <c r="A156" s="1"/>
      <c r="B156" s="82"/>
      <c r="C156" s="88"/>
      <c r="D156" s="88"/>
      <c r="E156" s="88"/>
      <c r="F156" s="88"/>
      <c r="G156" s="88"/>
      <c r="H156" s="88"/>
      <c r="I156" s="88"/>
      <c r="J156" s="88"/>
      <c r="K156" s="88"/>
      <c r="L156" s="88"/>
      <c r="M156" s="88"/>
      <c r="N156" s="88"/>
      <c r="O156" s="88"/>
      <c r="P156" s="88"/>
      <c r="Q156" s="88"/>
      <c r="R156" s="88"/>
      <c r="S156" s="88"/>
      <c r="T156" s="88"/>
      <c r="U156" s="88"/>
      <c r="V156" s="88"/>
      <c r="W156" s="88"/>
      <c r="X156" s="88"/>
      <c r="Y156" s="88"/>
      <c r="Z156" s="88"/>
      <c r="AA156" s="88"/>
      <c r="AB156" s="88"/>
      <c r="AC156" s="88"/>
      <c r="AD156" s="88"/>
      <c r="AE156" s="88"/>
      <c r="AF156" s="1"/>
      <c r="AG156" s="1"/>
    </row>
    <row r="157" spans="1:33" ht="15.75" thickBot="1">
      <c r="A157" s="1"/>
      <c r="B157" s="83" t="s">
        <v>286</v>
      </c>
      <c r="C157" s="88"/>
      <c r="D157" s="88"/>
      <c r="E157" s="88"/>
      <c r="F157" s="88"/>
      <c r="G157" s="88"/>
      <c r="H157" s="88"/>
      <c r="I157" s="88"/>
      <c r="J157" s="88"/>
      <c r="K157" s="88"/>
      <c r="L157" s="88"/>
      <c r="M157" s="88"/>
      <c r="N157" s="88"/>
      <c r="O157" s="88"/>
      <c r="P157" s="88"/>
      <c r="Q157" s="88"/>
      <c r="R157" s="88"/>
      <c r="S157" s="88"/>
      <c r="T157" s="88"/>
      <c r="U157" s="88"/>
      <c r="V157" s="88"/>
      <c r="W157" s="88"/>
      <c r="X157" s="88"/>
      <c r="Y157" s="88"/>
      <c r="Z157" s="88"/>
      <c r="AA157" s="88"/>
      <c r="AB157" s="88"/>
      <c r="AC157" s="88"/>
      <c r="AD157" s="88"/>
      <c r="AE157" s="88"/>
      <c r="AF157" s="1"/>
      <c r="AG157" s="1"/>
    </row>
    <row r="158" spans="1:33" ht="33" customHeight="1" thickBot="1">
      <c r="A158" s="1"/>
      <c r="B158" s="320" t="s">
        <v>307</v>
      </c>
      <c r="C158" s="363">
        <v>2022</v>
      </c>
      <c r="D158" s="363">
        <v>2023</v>
      </c>
      <c r="E158" s="363">
        <v>2024</v>
      </c>
      <c r="F158" s="363">
        <v>2025</v>
      </c>
      <c r="G158" s="363">
        <v>2026</v>
      </c>
      <c r="H158" s="363">
        <v>2027</v>
      </c>
      <c r="I158" s="363">
        <v>2028</v>
      </c>
      <c r="J158" s="363">
        <v>2029</v>
      </c>
      <c r="K158" s="363">
        <v>2030</v>
      </c>
      <c r="L158" s="363">
        <v>2031</v>
      </c>
      <c r="M158" s="363">
        <v>2032</v>
      </c>
      <c r="N158" s="363">
        <v>2033</v>
      </c>
      <c r="O158" s="363">
        <v>2034</v>
      </c>
      <c r="P158" s="363">
        <v>2035</v>
      </c>
      <c r="Q158" s="363">
        <v>2036</v>
      </c>
      <c r="R158" s="363">
        <v>2037</v>
      </c>
      <c r="S158" s="363">
        <v>2038</v>
      </c>
      <c r="T158" s="363">
        <v>2039</v>
      </c>
      <c r="U158" s="363">
        <v>2040</v>
      </c>
      <c r="V158" s="363">
        <v>2041</v>
      </c>
      <c r="W158" s="363">
        <v>2042</v>
      </c>
      <c r="X158" s="363">
        <v>2043</v>
      </c>
      <c r="Y158" s="363">
        <v>2044</v>
      </c>
      <c r="Z158" s="363">
        <v>2045</v>
      </c>
      <c r="AA158" s="363">
        <v>2046</v>
      </c>
      <c r="AB158" s="363">
        <v>2047</v>
      </c>
      <c r="AC158" s="363">
        <v>2048</v>
      </c>
      <c r="AD158" s="363">
        <v>2049</v>
      </c>
      <c r="AE158" s="363">
        <v>2050</v>
      </c>
      <c r="AF158" s="1"/>
      <c r="AG158" s="1"/>
    </row>
    <row r="159" spans="1:33" ht="15.75" thickBot="1">
      <c r="A159" s="1"/>
      <c r="B159" s="22" t="s">
        <v>308</v>
      </c>
      <c r="C159" s="84">
        <v>12.529073058553132</v>
      </c>
      <c r="D159" s="84">
        <v>13.013353814867074</v>
      </c>
      <c r="E159" s="84">
        <v>13.490090235579652</v>
      </c>
      <c r="F159" s="84">
        <v>13.849562520158941</v>
      </c>
      <c r="G159" s="84">
        <v>14.274349842768414</v>
      </c>
      <c r="H159" s="84">
        <v>14.677947144379972</v>
      </c>
      <c r="I159" s="84">
        <v>15.138342806322191</v>
      </c>
      <c r="J159" s="84">
        <v>15.594507365763929</v>
      </c>
      <c r="K159" s="84">
        <v>16.099573468664257</v>
      </c>
      <c r="L159" s="84">
        <v>16.603111817754048</v>
      </c>
      <c r="M159" s="84">
        <v>17.100511020190556</v>
      </c>
      <c r="N159" s="84">
        <v>17.653599328118354</v>
      </c>
      <c r="O159" s="84">
        <v>18.267761771074259</v>
      </c>
      <c r="P159" s="84">
        <v>18.965655990991475</v>
      </c>
      <c r="Q159" s="84">
        <v>19.691474067003874</v>
      </c>
      <c r="R159" s="84">
        <v>20.294840050428185</v>
      </c>
      <c r="S159" s="84">
        <v>20.995015976370997</v>
      </c>
      <c r="T159" s="84">
        <v>21.596104254485265</v>
      </c>
      <c r="U159" s="84">
        <v>22.219974196319534</v>
      </c>
      <c r="V159" s="84">
        <v>22.828306339224397</v>
      </c>
      <c r="W159" s="84">
        <v>23.375360129758594</v>
      </c>
      <c r="X159" s="84">
        <v>23.989492297588669</v>
      </c>
      <c r="Y159" s="84">
        <v>24.479541317301937</v>
      </c>
      <c r="Z159" s="84">
        <v>25.075434380788099</v>
      </c>
      <c r="AA159" s="84">
        <v>25.625968855561787</v>
      </c>
      <c r="AB159" s="84">
        <v>26.177671195904281</v>
      </c>
      <c r="AC159" s="84">
        <v>26.709332251050185</v>
      </c>
      <c r="AD159" s="84">
        <v>27.221741788434613</v>
      </c>
      <c r="AE159" s="84">
        <v>27.687932544887875</v>
      </c>
      <c r="AF159" s="1"/>
      <c r="AG159" s="1"/>
    </row>
    <row r="160" spans="1:33" ht="15.75" thickBot="1">
      <c r="A160" s="1"/>
      <c r="B160" s="22" t="s">
        <v>309</v>
      </c>
      <c r="C160" s="85">
        <v>27.804667058513232</v>
      </c>
      <c r="D160" s="85">
        <v>28.879388638411907</v>
      </c>
      <c r="E160" s="85">
        <v>29.93736773954992</v>
      </c>
      <c r="F160" s="85">
        <v>30.735112883406913</v>
      </c>
      <c r="G160" s="85">
        <v>31.677805931857986</v>
      </c>
      <c r="H160" s="85">
        <v>32.573473835188068</v>
      </c>
      <c r="I160" s="85">
        <v>33.595189331271662</v>
      </c>
      <c r="J160" s="85">
        <v>34.607515114663308</v>
      </c>
      <c r="K160" s="85">
        <v>35.728363781444578</v>
      </c>
      <c r="L160" s="85">
        <v>36.845822038907393</v>
      </c>
      <c r="M160" s="85">
        <v>37.949656229536195</v>
      </c>
      <c r="N160" s="85">
        <v>39.177076341464634</v>
      </c>
      <c r="O160" s="85">
        <v>40.540032895906187</v>
      </c>
      <c r="P160" s="85">
        <v>42.088807999712621</v>
      </c>
      <c r="Q160" s="85">
        <v>43.699552055099744</v>
      </c>
      <c r="R160" s="85">
        <v>45.038548978905908</v>
      </c>
      <c r="S160" s="85">
        <v>46.592387671700173</v>
      </c>
      <c r="T160" s="85">
        <v>47.926329884953759</v>
      </c>
      <c r="U160" s="85">
        <v>49.310829435674634</v>
      </c>
      <c r="V160" s="85">
        <v>50.660847319313262</v>
      </c>
      <c r="W160" s="85">
        <v>51.874875558897777</v>
      </c>
      <c r="X160" s="85">
        <v>53.237764926422159</v>
      </c>
      <c r="Y160" s="85">
        <v>54.325287504652835</v>
      </c>
      <c r="Z160" s="85">
        <v>55.647700436182475</v>
      </c>
      <c r="AA160" s="85">
        <v>56.869453051382209</v>
      </c>
      <c r="AB160" s="85">
        <v>58.093797407659515</v>
      </c>
      <c r="AC160" s="85">
        <v>59.273665906887246</v>
      </c>
      <c r="AD160" s="85">
        <v>60.410811210294561</v>
      </c>
      <c r="AE160" s="85">
        <v>61.445387248630496</v>
      </c>
      <c r="AF160" s="1"/>
      <c r="AG160" s="1"/>
    </row>
    <row r="161" spans="1:33" ht="15.75" thickBot="1">
      <c r="A161" s="1"/>
      <c r="B161" s="22" t="s">
        <v>310</v>
      </c>
      <c r="C161" s="86">
        <v>33.976624230214277</v>
      </c>
      <c r="D161" s="86">
        <v>35.289907759036076</v>
      </c>
      <c r="E161" s="86">
        <v>36.582732387618712</v>
      </c>
      <c r="F161" s="86">
        <v>37.557557474618214</v>
      </c>
      <c r="G161" s="86">
        <v>38.70950536179317</v>
      </c>
      <c r="H161" s="86">
        <v>39.803989669858012</v>
      </c>
      <c r="I161" s="86">
        <v>41.05250105852398</v>
      </c>
      <c r="J161" s="86">
        <v>42.289538447551948</v>
      </c>
      <c r="K161" s="86">
        <v>43.659188150244709</v>
      </c>
      <c r="L161" s="86">
        <v>45.02469485553501</v>
      </c>
      <c r="M161" s="86">
        <v>46.373553283817266</v>
      </c>
      <c r="N161" s="86">
        <v>47.873430690291421</v>
      </c>
      <c r="O161" s="86">
        <v>49.538930320080716</v>
      </c>
      <c r="P161" s="86">
        <v>51.431495680004005</v>
      </c>
      <c r="Q161" s="86">
        <v>53.399785585643542</v>
      </c>
      <c r="R161" s="86">
        <v>55.036007131826217</v>
      </c>
      <c r="S161" s="86">
        <v>56.934760073853397</v>
      </c>
      <c r="T161" s="86">
        <v>58.564804887163277</v>
      </c>
      <c r="U161" s="86">
        <v>60.256629532383798</v>
      </c>
      <c r="V161" s="86">
        <v>61.906318422379499</v>
      </c>
      <c r="W161" s="86">
        <v>63.389831287842924</v>
      </c>
      <c r="X161" s="86">
        <v>65.055248816859958</v>
      </c>
      <c r="Y161" s="86">
        <v>66.384174853077468</v>
      </c>
      <c r="Z161" s="86">
        <v>68.00013116563477</v>
      </c>
      <c r="AA161" s="86">
        <v>69.493083029491487</v>
      </c>
      <c r="AB161" s="86">
        <v>70.989201937661647</v>
      </c>
      <c r="AC161" s="86">
        <v>72.430972434498202</v>
      </c>
      <c r="AD161" s="86">
        <v>73.820536229227898</v>
      </c>
      <c r="AE161" s="86">
        <v>75.084762886506326</v>
      </c>
      <c r="AF161" s="1"/>
      <c r="AG161" s="1"/>
    </row>
    <row r="162" spans="1:33" ht="15.75" thickBot="1">
      <c r="A162" s="1"/>
      <c r="B162" s="22" t="s">
        <v>311</v>
      </c>
      <c r="C162" s="87">
        <v>62.61450550690715</v>
      </c>
      <c r="D162" s="87">
        <v>65.03471647873225</v>
      </c>
      <c r="E162" s="87">
        <v>67.417224354657918</v>
      </c>
      <c r="F162" s="87">
        <v>69.213700377838649</v>
      </c>
      <c r="G162" s="87">
        <v>71.336590716692399</v>
      </c>
      <c r="H162" s="87">
        <v>73.353583142726521</v>
      </c>
      <c r="I162" s="87">
        <v>75.654427472974703</v>
      </c>
      <c r="J162" s="87">
        <v>77.934126712155219</v>
      </c>
      <c r="K162" s="87">
        <v>80.458213221477308</v>
      </c>
      <c r="L162" s="87">
        <v>82.974664724687131</v>
      </c>
      <c r="M162" s="87">
        <v>85.460435615681405</v>
      </c>
      <c r="N162" s="87">
        <v>88.224514868847663</v>
      </c>
      <c r="O162" s="87">
        <v>91.293814368250452</v>
      </c>
      <c r="P162" s="87">
        <v>94.781566516555941</v>
      </c>
      <c r="Q162" s="87">
        <v>98.408869167366674</v>
      </c>
      <c r="R162" s="87">
        <v>101.42421296137634</v>
      </c>
      <c r="S162" s="87">
        <v>104.92336801984423</v>
      </c>
      <c r="T162" s="87">
        <v>107.92732889741531</v>
      </c>
      <c r="U162" s="87">
        <v>111.04514198111416</v>
      </c>
      <c r="V162" s="87">
        <v>114.0853043406067</v>
      </c>
      <c r="W162" s="87">
        <v>116.81922587014829</v>
      </c>
      <c r="X162" s="87">
        <v>119.8883740684912</v>
      </c>
      <c r="Y162" s="87">
        <v>122.33741214976762</v>
      </c>
      <c r="Z162" s="87">
        <v>125.3154097502933</v>
      </c>
      <c r="AA162" s="87">
        <v>128.06672612791846</v>
      </c>
      <c r="AB162" s="87">
        <v>130.82387895687145</v>
      </c>
      <c r="AC162" s="87">
        <v>133.48087472261292</v>
      </c>
      <c r="AD162" s="87">
        <v>136.04166031707845</v>
      </c>
      <c r="AE162" s="87">
        <v>138.37146584625006</v>
      </c>
      <c r="AF162" s="1"/>
      <c r="AG162" s="1"/>
    </row>
    <row r="163" spans="1:33" ht="15.75" thickBot="1">
      <c r="A163" s="1"/>
      <c r="B163" s="22" t="s">
        <v>312</v>
      </c>
      <c r="C163" s="86">
        <v>62.614505506907143</v>
      </c>
      <c r="D163" s="86">
        <v>65.034716478732236</v>
      </c>
      <c r="E163" s="86">
        <v>67.417224354657904</v>
      </c>
      <c r="F163" s="86">
        <v>69.213700377838634</v>
      </c>
      <c r="G163" s="86">
        <v>71.336590716692385</v>
      </c>
      <c r="H163" s="86">
        <v>73.353583142726492</v>
      </c>
      <c r="I163" s="86">
        <v>75.654427472974675</v>
      </c>
      <c r="J163" s="86">
        <v>77.934126712155191</v>
      </c>
      <c r="K163" s="86">
        <v>80.45821322147728</v>
      </c>
      <c r="L163" s="86">
        <v>82.974664724687102</v>
      </c>
      <c r="M163" s="86">
        <v>85.460435615681376</v>
      </c>
      <c r="N163" s="86">
        <v>88.224514868847635</v>
      </c>
      <c r="O163" s="86">
        <v>91.293814368250423</v>
      </c>
      <c r="P163" s="86">
        <v>94.781566516555927</v>
      </c>
      <c r="Q163" s="86">
        <v>98.40886916736666</v>
      </c>
      <c r="R163" s="86">
        <v>101.42421296137633</v>
      </c>
      <c r="S163" s="86">
        <v>104.92336801984422</v>
      </c>
      <c r="T163" s="86">
        <v>107.92732889741529</v>
      </c>
      <c r="U163" s="86">
        <v>111.04514198111413</v>
      </c>
      <c r="V163" s="86">
        <v>114.08530434060667</v>
      </c>
      <c r="W163" s="86">
        <v>116.81922587014826</v>
      </c>
      <c r="X163" s="86">
        <v>119.88837406849117</v>
      </c>
      <c r="Y163" s="86">
        <v>122.33741214976757</v>
      </c>
      <c r="Z163" s="86">
        <v>125.31540975029326</v>
      </c>
      <c r="AA163" s="86">
        <v>128.0667261279184</v>
      </c>
      <c r="AB163" s="86">
        <v>130.8238789568714</v>
      </c>
      <c r="AC163" s="86">
        <v>133.48087472261287</v>
      </c>
      <c r="AD163" s="86">
        <v>136.0416603170784</v>
      </c>
      <c r="AE163" s="86">
        <v>138.37146584625</v>
      </c>
      <c r="AF163" s="1"/>
      <c r="AG163" s="1"/>
    </row>
    <row r="164" spans="1:33">
      <c r="A164" s="1"/>
      <c r="B164" s="82"/>
      <c r="C164" s="88"/>
      <c r="D164" s="88"/>
      <c r="E164" s="88"/>
      <c r="F164" s="88"/>
      <c r="G164" s="88"/>
      <c r="H164" s="88"/>
      <c r="I164" s="88"/>
      <c r="J164" s="88"/>
      <c r="K164" s="88"/>
      <c r="L164" s="88"/>
      <c r="M164" s="88"/>
      <c r="N164" s="88"/>
      <c r="O164" s="88"/>
      <c r="P164" s="88"/>
      <c r="Q164" s="88"/>
      <c r="R164" s="88"/>
      <c r="S164" s="88"/>
      <c r="T164" s="88"/>
      <c r="U164" s="88"/>
      <c r="V164" s="88"/>
      <c r="W164" s="88"/>
      <c r="X164" s="88"/>
      <c r="Y164" s="88"/>
      <c r="Z164" s="88"/>
      <c r="AA164" s="88"/>
      <c r="AB164" s="88"/>
      <c r="AC164" s="88"/>
      <c r="AD164" s="88"/>
      <c r="AE164" s="88"/>
      <c r="AF164" s="1"/>
      <c r="AG164" s="1"/>
    </row>
    <row r="165" spans="1:33">
      <c r="A165" s="1"/>
      <c r="B165" s="83" t="s">
        <v>316</v>
      </c>
      <c r="C165" s="88"/>
      <c r="D165" s="88"/>
      <c r="E165" s="88"/>
      <c r="F165" s="88"/>
      <c r="G165" s="88"/>
      <c r="H165" s="88"/>
      <c r="I165" s="88"/>
      <c r="J165" s="88"/>
      <c r="K165" s="88"/>
      <c r="L165" s="88"/>
      <c r="M165" s="88"/>
      <c r="N165" s="88"/>
      <c r="O165" s="88"/>
      <c r="P165" s="88"/>
      <c r="Q165" s="88"/>
      <c r="R165" s="88"/>
      <c r="S165" s="88"/>
      <c r="T165" s="88"/>
      <c r="U165" s="88"/>
      <c r="V165" s="88"/>
      <c r="W165" s="88"/>
      <c r="X165" s="88"/>
      <c r="Y165" s="88"/>
      <c r="Z165" s="88"/>
      <c r="AA165" s="88"/>
      <c r="AB165" s="88"/>
      <c r="AC165" s="88"/>
      <c r="AD165" s="88"/>
      <c r="AE165" s="88"/>
      <c r="AF165" s="1"/>
      <c r="AG165" s="1"/>
    </row>
    <row r="166" spans="1:33" ht="15.75" thickBot="1">
      <c r="A166" s="1"/>
      <c r="B166" s="83" t="s">
        <v>284</v>
      </c>
      <c r="C166" s="88"/>
      <c r="D166" s="88"/>
      <c r="E166" s="88"/>
      <c r="F166" s="88"/>
      <c r="G166" s="88"/>
      <c r="H166" s="88"/>
      <c r="I166" s="88"/>
      <c r="J166" s="88"/>
      <c r="K166" s="88"/>
      <c r="L166" s="88"/>
      <c r="M166" s="88"/>
      <c r="N166" s="88"/>
      <c r="O166" s="88"/>
      <c r="P166" s="88"/>
      <c r="Q166" s="88"/>
      <c r="R166" s="88"/>
      <c r="S166" s="88"/>
      <c r="T166" s="88"/>
      <c r="U166" s="88"/>
      <c r="V166" s="88"/>
      <c r="W166" s="88"/>
      <c r="X166" s="88"/>
      <c r="Y166" s="88"/>
      <c r="Z166" s="88"/>
      <c r="AA166" s="88"/>
      <c r="AB166" s="88"/>
      <c r="AC166" s="88"/>
      <c r="AD166" s="88"/>
      <c r="AE166" s="88"/>
      <c r="AF166" s="1"/>
      <c r="AG166" s="1"/>
    </row>
    <row r="167" spans="1:33" ht="33" customHeight="1" thickBot="1">
      <c r="A167" s="1"/>
      <c r="B167" s="320" t="s">
        <v>307</v>
      </c>
      <c r="C167" s="363" t="s">
        <v>221</v>
      </c>
      <c r="D167" s="363" t="s">
        <v>222</v>
      </c>
      <c r="E167" s="363" t="s">
        <v>223</v>
      </c>
      <c r="F167" s="363" t="s">
        <v>224</v>
      </c>
      <c r="G167" s="363" t="s">
        <v>225</v>
      </c>
      <c r="H167" s="363" t="s">
        <v>226</v>
      </c>
      <c r="I167" s="363" t="s">
        <v>227</v>
      </c>
      <c r="J167" s="363" t="s">
        <v>228</v>
      </c>
      <c r="K167" s="363" t="s">
        <v>229</v>
      </c>
      <c r="L167" s="363" t="s">
        <v>262</v>
      </c>
      <c r="M167" s="363" t="s">
        <v>263</v>
      </c>
      <c r="N167" s="363" t="s">
        <v>264</v>
      </c>
      <c r="O167" s="363" t="s">
        <v>265</v>
      </c>
      <c r="P167" s="363" t="s">
        <v>266</v>
      </c>
      <c r="Q167" s="363" t="s">
        <v>267</v>
      </c>
      <c r="R167" s="363" t="s">
        <v>268</v>
      </c>
      <c r="S167" s="363" t="s">
        <v>269</v>
      </c>
      <c r="T167" s="363" t="s">
        <v>270</v>
      </c>
      <c r="U167" s="363" t="s">
        <v>271</v>
      </c>
      <c r="V167" s="363" t="s">
        <v>272</v>
      </c>
      <c r="W167" s="363" t="s">
        <v>273</v>
      </c>
      <c r="X167" s="363" t="s">
        <v>274</v>
      </c>
      <c r="Y167" s="363" t="s">
        <v>275</v>
      </c>
      <c r="Z167" s="363" t="s">
        <v>276</v>
      </c>
      <c r="AA167" s="363" t="s">
        <v>277</v>
      </c>
      <c r="AB167" s="363" t="s">
        <v>278</v>
      </c>
      <c r="AC167" s="363" t="s">
        <v>279</v>
      </c>
      <c r="AD167" s="363" t="s">
        <v>280</v>
      </c>
      <c r="AE167" s="363" t="s">
        <v>281</v>
      </c>
      <c r="AF167" s="1"/>
      <c r="AG167" s="1"/>
    </row>
    <row r="168" spans="1:33" ht="15.75" thickBot="1">
      <c r="A168" s="1"/>
      <c r="B168" s="22" t="s">
        <v>308</v>
      </c>
      <c r="C168" s="84">
        <v>0.28531306313652932</v>
      </c>
      <c r="D168" s="84">
        <v>0.28695577292181157</v>
      </c>
      <c r="E168" s="84">
        <v>0.28757070553860542</v>
      </c>
      <c r="F168" s="84">
        <v>0.28767150071445757</v>
      </c>
      <c r="G168" s="84">
        <v>0.28702598893910974</v>
      </c>
      <c r="H168" s="84">
        <v>0.28632791789427181</v>
      </c>
      <c r="I168" s="84">
        <v>0.28660151610058715</v>
      </c>
      <c r="J168" s="84">
        <v>0.28715290637407359</v>
      </c>
      <c r="K168" s="84">
        <v>0.28643702482742345</v>
      </c>
      <c r="L168" s="84">
        <v>0.28631259383576041</v>
      </c>
      <c r="M168" s="84">
        <v>0.2866497971096657</v>
      </c>
      <c r="N168" s="84">
        <v>0.28711496489349975</v>
      </c>
      <c r="O168" s="84">
        <v>0.28783997253277405</v>
      </c>
      <c r="P168" s="84">
        <v>0.28866872423266421</v>
      </c>
      <c r="Q168" s="84">
        <v>0.28968765906836502</v>
      </c>
      <c r="R168" s="84">
        <v>0.29097102987259499</v>
      </c>
      <c r="S168" s="84">
        <v>0.29136166255015478</v>
      </c>
      <c r="T168" s="84">
        <v>0.29152098245928282</v>
      </c>
      <c r="U168" s="84">
        <v>0.2931289302578135</v>
      </c>
      <c r="V168" s="84">
        <v>0.2939569650531369</v>
      </c>
      <c r="W168" s="84">
        <v>0.29556218737168061</v>
      </c>
      <c r="X168" s="84">
        <v>0.29560125550139077</v>
      </c>
      <c r="Y168" s="84">
        <v>0.29564493834582989</v>
      </c>
      <c r="Z168" s="84">
        <v>0.29727308185752377</v>
      </c>
      <c r="AA168" s="84">
        <v>0.2982364903776395</v>
      </c>
      <c r="AB168" s="84">
        <v>0.29856105511806769</v>
      </c>
      <c r="AC168" s="84">
        <v>0.29947499177662429</v>
      </c>
      <c r="AD168" s="84">
        <v>0.30070218917914487</v>
      </c>
      <c r="AE168" s="84">
        <v>0.3010305979450103</v>
      </c>
      <c r="AF168" s="1"/>
      <c r="AG168" s="1"/>
    </row>
    <row r="169" spans="1:33" ht="15.75" thickBot="1">
      <c r="A169" s="1"/>
      <c r="B169" s="22" t="s">
        <v>309</v>
      </c>
      <c r="C169" s="85">
        <v>28.724911606495574</v>
      </c>
      <c r="D169" s="85">
        <v>28.890297280949525</v>
      </c>
      <c r="E169" s="85">
        <v>28.952207818333164</v>
      </c>
      <c r="F169" s="85">
        <v>28.962355732644852</v>
      </c>
      <c r="G169" s="85">
        <v>28.897366529262513</v>
      </c>
      <c r="H169" s="85">
        <v>28.827085733712583</v>
      </c>
      <c r="I169" s="85">
        <v>28.854631210269833</v>
      </c>
      <c r="J169" s="85">
        <v>28.910144395304055</v>
      </c>
      <c r="K169" s="85">
        <v>28.838070463875241</v>
      </c>
      <c r="L169" s="85">
        <v>28.825542929393166</v>
      </c>
      <c r="M169" s="85">
        <v>28.859492073290987</v>
      </c>
      <c r="N169" s="85">
        <v>28.90632450124199</v>
      </c>
      <c r="O169" s="85">
        <v>28.979317234638927</v>
      </c>
      <c r="P169" s="85">
        <v>29.06275477185287</v>
      </c>
      <c r="Q169" s="85">
        <v>29.165339675490031</v>
      </c>
      <c r="R169" s="85">
        <v>29.294547614673043</v>
      </c>
      <c r="S169" s="85">
        <v>29.33387595460308</v>
      </c>
      <c r="T169" s="85">
        <v>29.349916055454219</v>
      </c>
      <c r="U169" s="85">
        <v>29.511801942742004</v>
      </c>
      <c r="V169" s="85">
        <v>29.595167303028312</v>
      </c>
      <c r="W169" s="85">
        <v>29.75677879288455</v>
      </c>
      <c r="X169" s="85">
        <v>29.760712116372154</v>
      </c>
      <c r="Y169" s="85">
        <v>29.765110042746223</v>
      </c>
      <c r="Z169" s="85">
        <v>29.929029205584261</v>
      </c>
      <c r="AA169" s="85">
        <v>30.026023799091625</v>
      </c>
      <c r="AB169" s="85">
        <v>30.058700513494017</v>
      </c>
      <c r="AC169" s="85">
        <v>30.150714350653697</v>
      </c>
      <c r="AD169" s="85">
        <v>30.274266832000322</v>
      </c>
      <c r="AE169" s="85">
        <v>30.307330557392277</v>
      </c>
      <c r="AF169" s="1"/>
      <c r="AG169" s="1"/>
    </row>
    <row r="170" spans="1:33" ht="15.75" thickBot="1">
      <c r="A170" s="1"/>
      <c r="B170" s="22" t="s">
        <v>310</v>
      </c>
      <c r="C170" s="86">
        <v>34.003203274521361</v>
      </c>
      <c r="D170" s="86">
        <v>34.198979080003035</v>
      </c>
      <c r="E170" s="86">
        <v>34.272265870797362</v>
      </c>
      <c r="F170" s="86">
        <v>34.284278495862317</v>
      </c>
      <c r="G170" s="86">
        <v>34.207347324636046</v>
      </c>
      <c r="H170" s="86">
        <v>34.124152214756613</v>
      </c>
      <c r="I170" s="86">
        <v>34.156759258130698</v>
      </c>
      <c r="J170" s="86">
        <v>34.222473163224421</v>
      </c>
      <c r="K170" s="86">
        <v>34.137155423182577</v>
      </c>
      <c r="L170" s="86">
        <v>34.122325915354736</v>
      </c>
      <c r="M170" s="86">
        <v>34.162513319819809</v>
      </c>
      <c r="N170" s="86">
        <v>34.217951351771738</v>
      </c>
      <c r="O170" s="86">
        <v>34.30435672649525</v>
      </c>
      <c r="P170" s="86">
        <v>34.403126170157158</v>
      </c>
      <c r="Q170" s="86">
        <v>34.524561368254787</v>
      </c>
      <c r="R170" s="86">
        <v>34.677511667316054</v>
      </c>
      <c r="S170" s="86">
        <v>34.724066711780942</v>
      </c>
      <c r="T170" s="86">
        <v>34.743054230950953</v>
      </c>
      <c r="U170" s="86">
        <v>34.934687152511557</v>
      </c>
      <c r="V170" s="86">
        <v>35.03337115651135</v>
      </c>
      <c r="W170" s="86">
        <v>35.224679259260647</v>
      </c>
      <c r="X170" s="86">
        <v>35.229335343147888</v>
      </c>
      <c r="Y170" s="86">
        <v>35.234541402144082</v>
      </c>
      <c r="Z170" s="86">
        <v>35.428581219948455</v>
      </c>
      <c r="AA170" s="86">
        <v>35.543398871077962</v>
      </c>
      <c r="AB170" s="86">
        <v>35.582080033178279</v>
      </c>
      <c r="AC170" s="86">
        <v>35.691001698521255</v>
      </c>
      <c r="AD170" s="86">
        <v>35.837257331814513</v>
      </c>
      <c r="AE170" s="86">
        <v>35.876396619374979</v>
      </c>
      <c r="AF170" s="1"/>
      <c r="AG170" s="1"/>
    </row>
    <row r="171" spans="1:33" ht="15.75" thickBot="1">
      <c r="A171" s="1"/>
      <c r="B171" s="22" t="s">
        <v>311</v>
      </c>
      <c r="C171" s="87">
        <v>34.003203274521361</v>
      </c>
      <c r="D171" s="87">
        <v>34.198979080003035</v>
      </c>
      <c r="E171" s="87">
        <v>34.272265870797362</v>
      </c>
      <c r="F171" s="87">
        <v>34.284278495862317</v>
      </c>
      <c r="G171" s="87">
        <v>34.207347324636046</v>
      </c>
      <c r="H171" s="87">
        <v>34.124152214756613</v>
      </c>
      <c r="I171" s="87">
        <v>34.156759258130698</v>
      </c>
      <c r="J171" s="87">
        <v>34.222473163224421</v>
      </c>
      <c r="K171" s="87">
        <v>34.137155423182577</v>
      </c>
      <c r="L171" s="87">
        <v>34.122325915354736</v>
      </c>
      <c r="M171" s="87">
        <v>34.162513319819809</v>
      </c>
      <c r="N171" s="87">
        <v>34.217951351771738</v>
      </c>
      <c r="O171" s="87">
        <v>34.30435672649525</v>
      </c>
      <c r="P171" s="87">
        <v>34.403126170157158</v>
      </c>
      <c r="Q171" s="87">
        <v>34.524561368254787</v>
      </c>
      <c r="R171" s="87">
        <v>34.677511667316054</v>
      </c>
      <c r="S171" s="87">
        <v>34.724066711780942</v>
      </c>
      <c r="T171" s="87">
        <v>34.743054230950953</v>
      </c>
      <c r="U171" s="87">
        <v>34.934687152511557</v>
      </c>
      <c r="V171" s="87">
        <v>35.03337115651135</v>
      </c>
      <c r="W171" s="87">
        <v>35.224679259260647</v>
      </c>
      <c r="X171" s="87">
        <v>35.229335343147888</v>
      </c>
      <c r="Y171" s="87">
        <v>35.234541402144082</v>
      </c>
      <c r="Z171" s="87">
        <v>35.428581219948455</v>
      </c>
      <c r="AA171" s="87">
        <v>35.543398871077962</v>
      </c>
      <c r="AB171" s="87">
        <v>35.582080033178279</v>
      </c>
      <c r="AC171" s="87">
        <v>35.691001698521255</v>
      </c>
      <c r="AD171" s="87">
        <v>35.837257331814513</v>
      </c>
      <c r="AE171" s="87">
        <v>35.876396619374979</v>
      </c>
      <c r="AF171" s="1"/>
      <c r="AG171" s="1"/>
    </row>
    <row r="172" spans="1:33" ht="15.75" thickBot="1">
      <c r="A172" s="1"/>
      <c r="B172" s="22" t="s">
        <v>312</v>
      </c>
      <c r="C172" s="86">
        <v>34.003203274521361</v>
      </c>
      <c r="D172" s="86">
        <v>34.198979080003035</v>
      </c>
      <c r="E172" s="86">
        <v>34.272265870797362</v>
      </c>
      <c r="F172" s="86">
        <v>34.284278495862317</v>
      </c>
      <c r="G172" s="86">
        <v>34.207347324636046</v>
      </c>
      <c r="H172" s="86">
        <v>34.124152214756613</v>
      </c>
      <c r="I172" s="86">
        <v>34.156759258130698</v>
      </c>
      <c r="J172" s="86">
        <v>34.222473163224421</v>
      </c>
      <c r="K172" s="86">
        <v>34.137155423182577</v>
      </c>
      <c r="L172" s="86">
        <v>34.122325915354736</v>
      </c>
      <c r="M172" s="86">
        <v>34.162513319819809</v>
      </c>
      <c r="N172" s="86">
        <v>34.217951351771745</v>
      </c>
      <c r="O172" s="86">
        <v>34.304356726495257</v>
      </c>
      <c r="P172" s="86">
        <v>34.403126170157165</v>
      </c>
      <c r="Q172" s="86">
        <v>34.524561368254794</v>
      </c>
      <c r="R172" s="86">
        <v>34.677511667316061</v>
      </c>
      <c r="S172" s="86">
        <v>34.724066711780956</v>
      </c>
      <c r="T172" s="86">
        <v>34.743054230950968</v>
      </c>
      <c r="U172" s="86">
        <v>34.934687152511572</v>
      </c>
      <c r="V172" s="86">
        <v>35.033371156511365</v>
      </c>
      <c r="W172" s="86">
        <v>35.224679259260661</v>
      </c>
      <c r="X172" s="86">
        <v>35.229335343147909</v>
      </c>
      <c r="Y172" s="86">
        <v>35.234541402144103</v>
      </c>
      <c r="Z172" s="86">
        <v>35.428581219948477</v>
      </c>
      <c r="AA172" s="86">
        <v>35.543398871077983</v>
      </c>
      <c r="AB172" s="86">
        <v>35.5820800331783</v>
      </c>
      <c r="AC172" s="86">
        <v>35.691001698521276</v>
      </c>
      <c r="AD172" s="86">
        <v>35.837257331814534</v>
      </c>
      <c r="AE172" s="86">
        <v>35.876396619375001</v>
      </c>
      <c r="AF172" s="1"/>
      <c r="AG172" s="1"/>
    </row>
    <row r="173" spans="1:33">
      <c r="A173" s="1"/>
      <c r="B173" s="82"/>
      <c r="C173" s="88"/>
      <c r="D173" s="88"/>
      <c r="E173" s="88"/>
      <c r="F173" s="88"/>
      <c r="G173" s="88"/>
      <c r="H173" s="88"/>
      <c r="I173" s="88"/>
      <c r="J173" s="88"/>
      <c r="K173" s="88"/>
      <c r="L173" s="88"/>
      <c r="M173" s="88"/>
      <c r="N173" s="88"/>
      <c r="O173" s="88"/>
      <c r="P173" s="88"/>
      <c r="Q173" s="88"/>
      <c r="R173" s="88"/>
      <c r="S173" s="88"/>
      <c r="T173" s="88"/>
      <c r="U173" s="88"/>
      <c r="V173" s="88"/>
      <c r="W173" s="88"/>
      <c r="X173" s="88"/>
      <c r="Y173" s="88"/>
      <c r="Z173" s="88"/>
      <c r="AA173" s="88"/>
      <c r="AB173" s="88"/>
      <c r="AC173" s="88"/>
      <c r="AD173" s="88"/>
      <c r="AE173" s="88"/>
      <c r="AF173" s="1"/>
      <c r="AG173" s="1"/>
    </row>
    <row r="174" spans="1:33" ht="15.75" thickBot="1">
      <c r="A174" s="1"/>
      <c r="B174" s="83" t="s">
        <v>286</v>
      </c>
      <c r="C174" s="88"/>
      <c r="D174" s="88"/>
      <c r="E174" s="88"/>
      <c r="F174" s="88"/>
      <c r="G174" s="88"/>
      <c r="H174" s="88"/>
      <c r="I174" s="88"/>
      <c r="J174" s="88"/>
      <c r="K174" s="88"/>
      <c r="L174" s="88"/>
      <c r="M174" s="88"/>
      <c r="N174" s="88"/>
      <c r="O174" s="88"/>
      <c r="P174" s="88"/>
      <c r="Q174" s="88"/>
      <c r="R174" s="88"/>
      <c r="S174" s="88"/>
      <c r="T174" s="88"/>
      <c r="U174" s="88"/>
      <c r="V174" s="88"/>
      <c r="W174" s="88"/>
      <c r="X174" s="88"/>
      <c r="Y174" s="88"/>
      <c r="Z174" s="88"/>
      <c r="AA174" s="88"/>
      <c r="AB174" s="88"/>
      <c r="AC174" s="88"/>
      <c r="AD174" s="88"/>
      <c r="AE174" s="88"/>
      <c r="AF174" s="1"/>
      <c r="AG174" s="1"/>
    </row>
    <row r="175" spans="1:33" ht="33" customHeight="1" thickBot="1">
      <c r="A175" s="1"/>
      <c r="B175" s="320" t="s">
        <v>307</v>
      </c>
      <c r="C175" s="363">
        <v>2022</v>
      </c>
      <c r="D175" s="363">
        <v>2023</v>
      </c>
      <c r="E175" s="363">
        <v>2024</v>
      </c>
      <c r="F175" s="363">
        <v>2025</v>
      </c>
      <c r="G175" s="363">
        <v>2026</v>
      </c>
      <c r="H175" s="363">
        <v>2027</v>
      </c>
      <c r="I175" s="363">
        <v>2028</v>
      </c>
      <c r="J175" s="363">
        <v>2029</v>
      </c>
      <c r="K175" s="363">
        <v>2030</v>
      </c>
      <c r="L175" s="363">
        <v>2031</v>
      </c>
      <c r="M175" s="363">
        <v>2032</v>
      </c>
      <c r="N175" s="363">
        <v>2033</v>
      </c>
      <c r="O175" s="363">
        <v>2034</v>
      </c>
      <c r="P175" s="363">
        <v>2035</v>
      </c>
      <c r="Q175" s="363">
        <v>2036</v>
      </c>
      <c r="R175" s="363">
        <v>2037</v>
      </c>
      <c r="S175" s="363">
        <v>2038</v>
      </c>
      <c r="T175" s="363">
        <v>2039</v>
      </c>
      <c r="U175" s="363">
        <v>2040</v>
      </c>
      <c r="V175" s="363">
        <v>2041</v>
      </c>
      <c r="W175" s="363">
        <v>2042</v>
      </c>
      <c r="X175" s="363">
        <v>2043</v>
      </c>
      <c r="Y175" s="363">
        <v>2044</v>
      </c>
      <c r="Z175" s="363">
        <v>2045</v>
      </c>
      <c r="AA175" s="363">
        <v>2046</v>
      </c>
      <c r="AB175" s="363">
        <v>2047</v>
      </c>
      <c r="AC175" s="363">
        <v>2048</v>
      </c>
      <c r="AD175" s="363">
        <v>2049</v>
      </c>
      <c r="AE175" s="363">
        <v>2050</v>
      </c>
      <c r="AF175" s="1"/>
      <c r="AG175" s="1"/>
    </row>
    <row r="176" spans="1:33" ht="15.75" thickBot="1">
      <c r="A176" s="1"/>
      <c r="B176" s="22" t="s">
        <v>308</v>
      </c>
      <c r="C176" s="84">
        <v>0.28379064180280522</v>
      </c>
      <c r="D176" s="84">
        <v>0.28764331556042871</v>
      </c>
      <c r="E176" s="84">
        <v>0.29113810642532867</v>
      </c>
      <c r="F176" s="84">
        <v>0.29343864829096827</v>
      </c>
      <c r="G176" s="84">
        <v>0.29623753920185214</v>
      </c>
      <c r="H176" s="84">
        <v>0.2989213776897709</v>
      </c>
      <c r="I176" s="84">
        <v>0.30149286934379826</v>
      </c>
      <c r="J176" s="84">
        <v>0.30434278917360646</v>
      </c>
      <c r="K176" s="84">
        <v>0.3071967669874659</v>
      </c>
      <c r="L176" s="84">
        <v>0.31014849364542735</v>
      </c>
      <c r="M176" s="84">
        <v>0.31315105083037043</v>
      </c>
      <c r="N176" s="84">
        <v>0.3166801860916193</v>
      </c>
      <c r="O176" s="84">
        <v>0.32061693084797155</v>
      </c>
      <c r="P176" s="84">
        <v>0.32409525278850715</v>
      </c>
      <c r="Q176" s="84">
        <v>0.32823175790508513</v>
      </c>
      <c r="R176" s="84">
        <v>0.33244310634506358</v>
      </c>
      <c r="S176" s="84">
        <v>0.3364394893748387</v>
      </c>
      <c r="T176" s="84">
        <v>0.34028336290750422</v>
      </c>
      <c r="U176" s="84">
        <v>0.34456991809131443</v>
      </c>
      <c r="V176" s="84">
        <v>0.34840100266687518</v>
      </c>
      <c r="W176" s="84">
        <v>0.3522342500120908</v>
      </c>
      <c r="X176" s="84">
        <v>0.35579565414382552</v>
      </c>
      <c r="Y176" s="84">
        <v>0.35973861977810179</v>
      </c>
      <c r="Z176" s="84">
        <v>0.36366020953132849</v>
      </c>
      <c r="AA176" s="84">
        <v>0.36726079981331122</v>
      </c>
      <c r="AB176" s="84">
        <v>0.3715607207428247</v>
      </c>
      <c r="AC176" s="84">
        <v>0.37495655778620673</v>
      </c>
      <c r="AD176" s="84">
        <v>0.37904456522115088</v>
      </c>
      <c r="AE176" s="84">
        <v>0.38205349381780046</v>
      </c>
      <c r="AF176" s="1"/>
      <c r="AG176" s="1"/>
    </row>
    <row r="177" spans="1:33" ht="15.75" thickBot="1">
      <c r="A177" s="1"/>
      <c r="B177" s="22" t="s">
        <v>309</v>
      </c>
      <c r="C177" s="85">
        <v>28.571636401503852</v>
      </c>
      <c r="D177" s="85">
        <v>28.959518091601733</v>
      </c>
      <c r="E177" s="85">
        <v>29.311368643321487</v>
      </c>
      <c r="F177" s="85">
        <v>29.542983911865704</v>
      </c>
      <c r="G177" s="85">
        <v>29.824772250357906</v>
      </c>
      <c r="H177" s="85">
        <v>30.094977275266583</v>
      </c>
      <c r="I177" s="85">
        <v>30.353871381434551</v>
      </c>
      <c r="J177" s="85">
        <v>30.640797238585602</v>
      </c>
      <c r="K177" s="85">
        <v>30.928131647773807</v>
      </c>
      <c r="L177" s="85">
        <v>31.225307270944999</v>
      </c>
      <c r="M177" s="85">
        <v>31.527600438957663</v>
      </c>
      <c r="N177" s="85">
        <v>31.882908735438399</v>
      </c>
      <c r="O177" s="85">
        <v>32.279254573586861</v>
      </c>
      <c r="P177" s="85">
        <v>32.629447057528644</v>
      </c>
      <c r="Q177" s="85">
        <v>33.045904483372695</v>
      </c>
      <c r="R177" s="85">
        <v>33.46989702809767</v>
      </c>
      <c r="S177" s="85">
        <v>33.872247162416812</v>
      </c>
      <c r="T177" s="85">
        <v>34.259242858437673</v>
      </c>
      <c r="U177" s="85">
        <v>34.69080711069342</v>
      </c>
      <c r="V177" s="85">
        <v>35.07651523278291</v>
      </c>
      <c r="W177" s="85">
        <v>35.462441099431587</v>
      </c>
      <c r="X177" s="85">
        <v>35.820998179694456</v>
      </c>
      <c r="Y177" s="85">
        <v>36.217970326945341</v>
      </c>
      <c r="Z177" s="85">
        <v>36.612790381029129</v>
      </c>
      <c r="AA177" s="85">
        <v>36.975292666918747</v>
      </c>
      <c r="AB177" s="85">
        <v>37.408202563357975</v>
      </c>
      <c r="AC177" s="85">
        <v>37.750090585689904</v>
      </c>
      <c r="AD177" s="85">
        <v>38.161665334229461</v>
      </c>
      <c r="AE177" s="85">
        <v>38.464599966870715</v>
      </c>
      <c r="AF177" s="1"/>
      <c r="AG177" s="1"/>
    </row>
    <row r="178" spans="1:33" ht="15.75" thickBot="1">
      <c r="A178" s="1"/>
      <c r="B178" s="22" t="s">
        <v>310</v>
      </c>
      <c r="C178" s="86">
        <v>33.821763274855741</v>
      </c>
      <c r="D178" s="86">
        <v>34.280919429469655</v>
      </c>
      <c r="E178" s="86">
        <v>34.697423612190057</v>
      </c>
      <c r="F178" s="86">
        <v>34.971598905248605</v>
      </c>
      <c r="G178" s="86">
        <v>35.305166725592159</v>
      </c>
      <c r="H178" s="86">
        <v>35.62502276252733</v>
      </c>
      <c r="I178" s="86">
        <v>35.931489464294806</v>
      </c>
      <c r="J178" s="86">
        <v>36.271138838297311</v>
      </c>
      <c r="K178" s="86">
        <v>36.611271837041912</v>
      </c>
      <c r="L178" s="86">
        <v>36.963054403385392</v>
      </c>
      <c r="M178" s="86">
        <v>37.320894879319503</v>
      </c>
      <c r="N178" s="86">
        <v>37.741492178133342</v>
      </c>
      <c r="O178" s="86">
        <v>38.210667794274322</v>
      </c>
      <c r="P178" s="86">
        <v>38.625209234116014</v>
      </c>
      <c r="Q178" s="86">
        <v>39.118192004616752</v>
      </c>
      <c r="R178" s="86">
        <v>39.620094495481325</v>
      </c>
      <c r="S178" s="86">
        <v>40.096377715851304</v>
      </c>
      <c r="T178" s="86">
        <v>40.554485072226477</v>
      </c>
      <c r="U178" s="86">
        <v>41.065350595382718</v>
      </c>
      <c r="V178" s="86">
        <v>41.521933782120087</v>
      </c>
      <c r="W178" s="86">
        <v>41.978774724655246</v>
      </c>
      <c r="X178" s="86">
        <v>42.403217781355202</v>
      </c>
      <c r="Y178" s="86">
        <v>42.873134792840197</v>
      </c>
      <c r="Z178" s="86">
        <v>43.340504257358674</v>
      </c>
      <c r="AA178" s="86">
        <v>43.769617463464968</v>
      </c>
      <c r="AB178" s="86">
        <v>44.282075897100199</v>
      </c>
      <c r="AC178" s="86">
        <v>44.686786904734696</v>
      </c>
      <c r="AD178" s="86">
        <v>45.17398979082072</v>
      </c>
      <c r="AE178" s="86">
        <v>45.532589602499989</v>
      </c>
      <c r="AF178" s="1"/>
      <c r="AG178" s="1"/>
    </row>
    <row r="179" spans="1:33" ht="15.75" thickBot="1">
      <c r="A179" s="1"/>
      <c r="B179" s="22" t="s">
        <v>311</v>
      </c>
      <c r="C179" s="87">
        <v>33.821763274855741</v>
      </c>
      <c r="D179" s="87">
        <v>34.280919429469655</v>
      </c>
      <c r="E179" s="87">
        <v>34.697423612190057</v>
      </c>
      <c r="F179" s="87">
        <v>34.971598905248605</v>
      </c>
      <c r="G179" s="87">
        <v>35.305166725592159</v>
      </c>
      <c r="H179" s="87">
        <v>35.62502276252733</v>
      </c>
      <c r="I179" s="87">
        <v>35.931489464294806</v>
      </c>
      <c r="J179" s="87">
        <v>36.271138838297311</v>
      </c>
      <c r="K179" s="87">
        <v>36.611271837041912</v>
      </c>
      <c r="L179" s="87">
        <v>36.963054403385392</v>
      </c>
      <c r="M179" s="87">
        <v>37.320894879319503</v>
      </c>
      <c r="N179" s="87">
        <v>37.741492178133342</v>
      </c>
      <c r="O179" s="87">
        <v>38.210667794274322</v>
      </c>
      <c r="P179" s="87">
        <v>38.625209234116014</v>
      </c>
      <c r="Q179" s="87">
        <v>39.118192004616752</v>
      </c>
      <c r="R179" s="87">
        <v>39.620094495481325</v>
      </c>
      <c r="S179" s="87">
        <v>40.096377715851304</v>
      </c>
      <c r="T179" s="87">
        <v>40.554485072226477</v>
      </c>
      <c r="U179" s="87">
        <v>41.065350595382718</v>
      </c>
      <c r="V179" s="87">
        <v>41.521933782120087</v>
      </c>
      <c r="W179" s="87">
        <v>41.978774724655246</v>
      </c>
      <c r="X179" s="87">
        <v>42.403217781355202</v>
      </c>
      <c r="Y179" s="87">
        <v>42.873134792840197</v>
      </c>
      <c r="Z179" s="87">
        <v>43.340504257358674</v>
      </c>
      <c r="AA179" s="87">
        <v>43.769617463464968</v>
      </c>
      <c r="AB179" s="87">
        <v>44.282075897100199</v>
      </c>
      <c r="AC179" s="87">
        <v>44.686786904734696</v>
      </c>
      <c r="AD179" s="87">
        <v>45.17398979082072</v>
      </c>
      <c r="AE179" s="87">
        <v>45.532589602499989</v>
      </c>
      <c r="AF179" s="1"/>
      <c r="AG179" s="1"/>
    </row>
    <row r="180" spans="1:33" ht="15.75" thickBot="1">
      <c r="A180" s="1"/>
      <c r="B180" s="22" t="s">
        <v>312</v>
      </c>
      <c r="C180" s="86">
        <v>33.821763274855741</v>
      </c>
      <c r="D180" s="86">
        <v>34.280919429469655</v>
      </c>
      <c r="E180" s="86">
        <v>34.697423612190057</v>
      </c>
      <c r="F180" s="86">
        <v>34.971598905248612</v>
      </c>
      <c r="G180" s="86">
        <v>35.305166725592166</v>
      </c>
      <c r="H180" s="86">
        <v>35.625022762527337</v>
      </c>
      <c r="I180" s="86">
        <v>35.931489464294813</v>
      </c>
      <c r="J180" s="86">
        <v>36.271138838297318</v>
      </c>
      <c r="K180" s="86">
        <v>36.611271837041926</v>
      </c>
      <c r="L180" s="86">
        <v>36.963054403385399</v>
      </c>
      <c r="M180" s="86">
        <v>37.320894879319511</v>
      </c>
      <c r="N180" s="86">
        <v>37.741492178133349</v>
      </c>
      <c r="O180" s="86">
        <v>38.210667794274329</v>
      </c>
      <c r="P180" s="86">
        <v>38.625209234116021</v>
      </c>
      <c r="Q180" s="86">
        <v>39.118192004616759</v>
      </c>
      <c r="R180" s="86">
        <v>39.620094495481339</v>
      </c>
      <c r="S180" s="86">
        <v>40.096377715851318</v>
      </c>
      <c r="T180" s="86">
        <v>40.554485072226491</v>
      </c>
      <c r="U180" s="86">
        <v>41.065350595382732</v>
      </c>
      <c r="V180" s="86">
        <v>41.521933782120101</v>
      </c>
      <c r="W180" s="86">
        <v>41.978774724655267</v>
      </c>
      <c r="X180" s="86">
        <v>42.403217781355224</v>
      </c>
      <c r="Y180" s="86">
        <v>42.873134792840219</v>
      </c>
      <c r="Z180" s="86">
        <v>43.340504257358695</v>
      </c>
      <c r="AA180" s="86">
        <v>43.769617463464996</v>
      </c>
      <c r="AB180" s="86">
        <v>44.282075897100221</v>
      </c>
      <c r="AC180" s="86">
        <v>44.68678690473471</v>
      </c>
      <c r="AD180" s="86">
        <v>45.173989790820734</v>
      </c>
      <c r="AE180" s="86">
        <v>45.532589602500003</v>
      </c>
      <c r="AF180" s="1"/>
      <c r="AG180" s="1"/>
    </row>
    <row r="181" spans="1:33">
      <c r="A181" s="1"/>
      <c r="B181" s="82"/>
      <c r="C181" s="88"/>
      <c r="D181" s="88"/>
      <c r="E181" s="88"/>
      <c r="F181" s="88"/>
      <c r="G181" s="88"/>
      <c r="H181" s="88"/>
      <c r="I181" s="88"/>
      <c r="J181" s="88"/>
      <c r="K181" s="88"/>
      <c r="L181" s="88"/>
      <c r="M181" s="88"/>
      <c r="N181" s="88"/>
      <c r="O181" s="88"/>
      <c r="P181" s="88"/>
      <c r="Q181" s="88"/>
      <c r="R181" s="88"/>
      <c r="S181" s="88"/>
      <c r="T181" s="88"/>
      <c r="U181" s="88"/>
      <c r="V181" s="88"/>
      <c r="W181" s="88"/>
      <c r="X181" s="88"/>
      <c r="Y181" s="88"/>
      <c r="Z181" s="88"/>
      <c r="AA181" s="88"/>
      <c r="AB181" s="88"/>
      <c r="AC181" s="88"/>
      <c r="AD181" s="88"/>
      <c r="AE181" s="88"/>
      <c r="AF181" s="1"/>
      <c r="AG181" s="1"/>
    </row>
    <row r="182" spans="1:33" ht="20.25" thickBot="1">
      <c r="A182" s="1"/>
      <c r="B182" s="319" t="s">
        <v>64</v>
      </c>
      <c r="C182" s="88"/>
      <c r="D182" s="88"/>
      <c r="E182" s="88"/>
      <c r="F182" s="88"/>
      <c r="G182" s="88"/>
      <c r="H182" s="88"/>
      <c r="I182" s="88"/>
      <c r="J182" s="88"/>
      <c r="K182" s="88"/>
      <c r="L182" s="88"/>
      <c r="M182" s="88"/>
      <c r="N182" s="88"/>
      <c r="O182" s="88"/>
      <c r="P182" s="88"/>
      <c r="Q182" s="88"/>
      <c r="R182" s="88"/>
      <c r="S182" s="88"/>
      <c r="T182" s="88"/>
      <c r="U182" s="88"/>
      <c r="V182" s="88"/>
      <c r="W182" s="88"/>
      <c r="X182" s="88"/>
      <c r="Y182" s="88"/>
      <c r="Z182" s="88"/>
      <c r="AA182" s="88"/>
      <c r="AB182" s="88"/>
      <c r="AC182" s="88"/>
      <c r="AD182" s="88"/>
      <c r="AE182" s="88"/>
      <c r="AF182" s="1"/>
      <c r="AG182" s="1"/>
    </row>
    <row r="183" spans="1:33" ht="15.75" thickTop="1">
      <c r="A183" s="1"/>
      <c r="B183" s="83" t="s">
        <v>306</v>
      </c>
      <c r="C183" s="88"/>
      <c r="D183" s="88"/>
      <c r="E183" s="88"/>
      <c r="F183" s="88"/>
      <c r="G183" s="88"/>
      <c r="H183" s="88"/>
      <c r="I183" s="88"/>
      <c r="J183" s="88"/>
      <c r="K183" s="88"/>
      <c r="L183" s="88"/>
      <c r="M183" s="88"/>
      <c r="N183" s="88"/>
      <c r="O183" s="88"/>
      <c r="P183" s="88"/>
      <c r="Q183" s="88"/>
      <c r="R183" s="88"/>
      <c r="S183" s="88"/>
      <c r="T183" s="88"/>
      <c r="U183" s="88"/>
      <c r="V183" s="88"/>
      <c r="W183" s="88"/>
      <c r="X183" s="88"/>
      <c r="Y183" s="88"/>
      <c r="Z183" s="88"/>
      <c r="AA183" s="88"/>
      <c r="AB183" s="88"/>
      <c r="AC183" s="88"/>
      <c r="AD183" s="88"/>
      <c r="AE183" s="88"/>
      <c r="AF183" s="1"/>
      <c r="AG183" s="1"/>
    </row>
    <row r="184" spans="1:33" ht="15.75" thickBot="1">
      <c r="A184" s="1"/>
      <c r="B184" s="83" t="s">
        <v>284</v>
      </c>
      <c r="C184" s="88"/>
      <c r="D184" s="88"/>
      <c r="E184" s="88"/>
      <c r="F184" s="88"/>
      <c r="G184" s="88"/>
      <c r="H184" s="88"/>
      <c r="I184" s="88"/>
      <c r="J184" s="88"/>
      <c r="K184" s="88"/>
      <c r="L184" s="88"/>
      <c r="M184" s="88"/>
      <c r="N184" s="88"/>
      <c r="O184" s="88"/>
      <c r="P184" s="88"/>
      <c r="Q184" s="88"/>
      <c r="R184" s="88"/>
      <c r="S184" s="88"/>
      <c r="T184" s="88"/>
      <c r="U184" s="88"/>
      <c r="V184" s="88"/>
      <c r="W184" s="88"/>
      <c r="X184" s="88"/>
      <c r="Y184" s="88"/>
      <c r="Z184" s="88"/>
      <c r="AA184" s="88"/>
      <c r="AB184" s="88"/>
      <c r="AC184" s="88"/>
      <c r="AD184" s="88"/>
      <c r="AE184" s="88"/>
      <c r="AF184" s="1"/>
      <c r="AG184" s="1"/>
    </row>
    <row r="185" spans="1:33" ht="33" customHeight="1" thickBot="1">
      <c r="A185" s="1"/>
      <c r="B185" s="320" t="s">
        <v>307</v>
      </c>
      <c r="C185" s="363" t="s">
        <v>221</v>
      </c>
      <c r="D185" s="363" t="s">
        <v>222</v>
      </c>
      <c r="E185" s="363" t="s">
        <v>223</v>
      </c>
      <c r="F185" s="363" t="s">
        <v>224</v>
      </c>
      <c r="G185" s="363" t="s">
        <v>225</v>
      </c>
      <c r="H185" s="363" t="s">
        <v>226</v>
      </c>
      <c r="I185" s="363" t="s">
        <v>227</v>
      </c>
      <c r="J185" s="363" t="s">
        <v>228</v>
      </c>
      <c r="K185" s="363" t="s">
        <v>229</v>
      </c>
      <c r="L185" s="363" t="s">
        <v>262</v>
      </c>
      <c r="M185" s="363" t="s">
        <v>263</v>
      </c>
      <c r="N185" s="363" t="s">
        <v>264</v>
      </c>
      <c r="O185" s="363" t="s">
        <v>265</v>
      </c>
      <c r="P185" s="363" t="s">
        <v>266</v>
      </c>
      <c r="Q185" s="363" t="s">
        <v>267</v>
      </c>
      <c r="R185" s="363" t="s">
        <v>268</v>
      </c>
      <c r="S185" s="363" t="s">
        <v>269</v>
      </c>
      <c r="T185" s="363" t="s">
        <v>270</v>
      </c>
      <c r="U185" s="363" t="s">
        <v>271</v>
      </c>
      <c r="V185" s="363" t="s">
        <v>272</v>
      </c>
      <c r="W185" s="363" t="s">
        <v>273</v>
      </c>
      <c r="X185" s="363" t="s">
        <v>274</v>
      </c>
      <c r="Y185" s="363" t="s">
        <v>275</v>
      </c>
      <c r="Z185" s="363" t="s">
        <v>276</v>
      </c>
      <c r="AA185" s="363" t="s">
        <v>277</v>
      </c>
      <c r="AB185" s="363" t="s">
        <v>278</v>
      </c>
      <c r="AC185" s="363" t="s">
        <v>279</v>
      </c>
      <c r="AD185" s="363" t="s">
        <v>280</v>
      </c>
      <c r="AE185" s="363" t="s">
        <v>281</v>
      </c>
      <c r="AF185" s="1"/>
      <c r="AG185" s="1"/>
    </row>
    <row r="186" spans="1:33" ht="15.75" thickBot="1">
      <c r="A186" s="1"/>
      <c r="B186" s="22" t="s">
        <v>308</v>
      </c>
      <c r="C186" s="84">
        <v>41.000153630736769</v>
      </c>
      <c r="D186" s="84">
        <v>46.013661055929312</v>
      </c>
      <c r="E186" s="84">
        <v>51.179969678386179</v>
      </c>
      <c r="F186" s="84">
        <v>55.992684789068257</v>
      </c>
      <c r="G186" s="84">
        <v>61.165654234868391</v>
      </c>
      <c r="H186" s="84">
        <v>65.981437359967458</v>
      </c>
      <c r="I186" s="84">
        <v>71.206022537574356</v>
      </c>
      <c r="J186" s="84">
        <v>76.392537321320859</v>
      </c>
      <c r="K186" s="84">
        <v>81.919417186304514</v>
      </c>
      <c r="L186" s="84">
        <v>87.204207435155922</v>
      </c>
      <c r="M186" s="84">
        <v>92.887362476094893</v>
      </c>
      <c r="N186" s="84">
        <v>98.510824022761824</v>
      </c>
      <c r="O186" s="84">
        <v>104.23341308827287</v>
      </c>
      <c r="P186" s="84">
        <v>110.65710671928868</v>
      </c>
      <c r="Q186" s="84">
        <v>117.06638912307133</v>
      </c>
      <c r="R186" s="84">
        <v>123.26753914276836</v>
      </c>
      <c r="S186" s="84">
        <v>129.69282889976881</v>
      </c>
      <c r="T186" s="84">
        <v>135.97993684368203</v>
      </c>
      <c r="U186" s="84">
        <v>142.6844435835028</v>
      </c>
      <c r="V186" s="84">
        <v>149.74384626412746</v>
      </c>
      <c r="W186" s="84">
        <v>156.5541454071905</v>
      </c>
      <c r="X186" s="84">
        <v>162.97603717938</v>
      </c>
      <c r="Y186" s="84">
        <v>170.1235526921275</v>
      </c>
      <c r="Z186" s="84">
        <v>176.30016582058494</v>
      </c>
      <c r="AA186" s="84">
        <v>183.44079040607875</v>
      </c>
      <c r="AB186" s="84">
        <v>190.68095688075405</v>
      </c>
      <c r="AC186" s="84">
        <v>197.61394087583</v>
      </c>
      <c r="AD186" s="84">
        <v>204.24658423417415</v>
      </c>
      <c r="AE186" s="84">
        <v>211.12075985581671</v>
      </c>
      <c r="AF186" s="1"/>
      <c r="AG186" s="1"/>
    </row>
    <row r="187" spans="1:33" ht="15.75" thickBot="1">
      <c r="A187" s="1"/>
      <c r="B187" s="22" t="s">
        <v>309</v>
      </c>
      <c r="C187" s="85">
        <v>42.268319563129019</v>
      </c>
      <c r="D187" s="85">
        <v>47.436898585752317</v>
      </c>
      <c r="E187" s="85">
        <v>52.763005062876552</v>
      </c>
      <c r="F187" s="85">
        <v>57.724581111999136</v>
      </c>
      <c r="G187" s="85">
        <v>63.057554436798199</v>
      </c>
      <c r="H187" s="85">
        <v>68.022293396356915</v>
      </c>
      <c r="I187" s="85">
        <v>73.408478966801255</v>
      </c>
      <c r="J187" s="85">
        <v>78.755416597150585</v>
      </c>
      <c r="K187" s="85">
        <v>84.453247059547195</v>
      </c>
      <c r="L187" s="85">
        <v>89.901499889875566</v>
      </c>
      <c r="M187" s="85">
        <v>95.760439238266969</v>
      </c>
      <c r="N187" s="85">
        <v>101.55783872721162</v>
      </c>
      <c r="O187" s="85">
        <v>107.45743182454466</v>
      </c>
      <c r="P187" s="85">
        <v>114.07981518478316</v>
      </c>
      <c r="Q187" s="85">
        <v>120.68734156757044</v>
      </c>
      <c r="R187" s="85">
        <v>127.08029787334777</v>
      </c>
      <c r="S187" s="85">
        <v>133.70432672896146</v>
      </c>
      <c r="T187" s="85">
        <v>140.18589970292194</v>
      </c>
      <c r="U187" s="85">
        <v>147.09778193497894</v>
      </c>
      <c r="V187" s="85">
        <v>154.37553730918705</v>
      </c>
      <c r="W187" s="85">
        <v>161.39648418397368</v>
      </c>
      <c r="X187" s="85">
        <v>168.01700995252207</v>
      </c>
      <c r="Y187" s="85">
        <v>175.38560355576035</v>
      </c>
      <c r="Z187" s="85">
        <v>181.75326402559176</v>
      </c>
      <c r="AA187" s="85">
        <v>189.11475355995583</v>
      </c>
      <c r="AB187" s="85">
        <v>196.57886388983533</v>
      </c>
      <c r="AC187" s="85">
        <v>203.72629035240939</v>
      </c>
      <c r="AD187" s="85">
        <v>210.56408641394864</v>
      </c>
      <c r="AE187" s="85">
        <v>217.65088551537525</v>
      </c>
      <c r="AF187" s="1"/>
      <c r="AG187" s="1"/>
    </row>
    <row r="188" spans="1:33" ht="15.75" thickBot="1">
      <c r="A188" s="1"/>
      <c r="B188" s="22" t="s">
        <v>310</v>
      </c>
      <c r="C188" s="86">
        <v>43.536485495521276</v>
      </c>
      <c r="D188" s="86">
        <v>48.86013611557533</v>
      </c>
      <c r="E188" s="86">
        <v>54.346040447366931</v>
      </c>
      <c r="F188" s="86">
        <v>59.456477434930022</v>
      </c>
      <c r="G188" s="86">
        <v>64.949454638728014</v>
      </c>
      <c r="H188" s="86">
        <v>70.063149432746371</v>
      </c>
      <c r="I188" s="86">
        <v>75.610935396028154</v>
      </c>
      <c r="J188" s="86">
        <v>81.118295872980312</v>
      </c>
      <c r="K188" s="86">
        <v>86.987076932789861</v>
      </c>
      <c r="L188" s="86">
        <v>92.598792344595196</v>
      </c>
      <c r="M188" s="86">
        <v>98.633516000439016</v>
      </c>
      <c r="N188" s="86">
        <v>104.60485343166138</v>
      </c>
      <c r="O188" s="86">
        <v>110.68145056081642</v>
      </c>
      <c r="P188" s="86">
        <v>117.5025236502776</v>
      </c>
      <c r="Q188" s="86">
        <v>124.30829401206951</v>
      </c>
      <c r="R188" s="86">
        <v>130.89305660392714</v>
      </c>
      <c r="S188" s="86">
        <v>137.71582455815405</v>
      </c>
      <c r="T188" s="86">
        <v>144.39186256216178</v>
      </c>
      <c r="U188" s="86">
        <v>151.511120286455</v>
      </c>
      <c r="V188" s="86">
        <v>159.00722835424656</v>
      </c>
      <c r="W188" s="86">
        <v>166.23882296075678</v>
      </c>
      <c r="X188" s="86">
        <v>173.05798272566403</v>
      </c>
      <c r="Y188" s="86">
        <v>180.64765441939309</v>
      </c>
      <c r="Z188" s="86">
        <v>187.20636223059847</v>
      </c>
      <c r="AA188" s="86">
        <v>194.7887167138328</v>
      </c>
      <c r="AB188" s="86">
        <v>202.4767708989165</v>
      </c>
      <c r="AC188" s="86">
        <v>209.83863982898865</v>
      </c>
      <c r="AD188" s="86">
        <v>216.881588593723</v>
      </c>
      <c r="AE188" s="86">
        <v>224.18101117493367</v>
      </c>
      <c r="AF188" s="1"/>
      <c r="AG188" s="1"/>
    </row>
    <row r="189" spans="1:33" ht="15.75" thickBot="1">
      <c r="A189" s="1"/>
      <c r="B189" s="22" t="s">
        <v>311</v>
      </c>
      <c r="C189" s="87">
        <v>57.346696153774545</v>
      </c>
      <c r="D189" s="87">
        <v>64.359062243097483</v>
      </c>
      <c r="E189" s="87">
        <v>71.585150551863066</v>
      </c>
      <c r="F189" s="87">
        <v>78.316669502076451</v>
      </c>
      <c r="G189" s="87">
        <v>85.552074268917778</v>
      </c>
      <c r="H189" s="87">
        <v>92.28788443452882</v>
      </c>
      <c r="I189" s="87">
        <v>99.595483850086254</v>
      </c>
      <c r="J189" s="87">
        <v>106.84983440885087</v>
      </c>
      <c r="K189" s="87">
        <v>114.58025179094635</v>
      </c>
      <c r="L189" s="87">
        <v>121.97205971846866</v>
      </c>
      <c r="M189" s="87">
        <v>129.92105835546872</v>
      </c>
      <c r="N189" s="87">
        <v>137.78656402048611</v>
      </c>
      <c r="O189" s="87">
        <v>145.79071881728066</v>
      </c>
      <c r="P189" s="87">
        <v>154.7755048295613</v>
      </c>
      <c r="Q189" s="87">
        <v>163.7401339351926</v>
      </c>
      <c r="R189" s="87">
        <v>172.4136493855577</v>
      </c>
      <c r="S189" s="87">
        <v>181.40066789073796</v>
      </c>
      <c r="T189" s="87">
        <v>190.19441223113191</v>
      </c>
      <c r="U189" s="87">
        <v>199.57197004060311</v>
      </c>
      <c r="V189" s="87">
        <v>209.44591890916126</v>
      </c>
      <c r="W189" s="87">
        <v>218.9714479886612</v>
      </c>
      <c r="X189" s="87">
        <v>227.95371375061413</v>
      </c>
      <c r="Y189" s="87">
        <v>237.95090556739407</v>
      </c>
      <c r="Z189" s="87">
        <v>246.59010139888292</v>
      </c>
      <c r="AA189" s="87">
        <v>256.57765491247511</v>
      </c>
      <c r="AB189" s="87">
        <v>266.70443713542477</v>
      </c>
      <c r="AC189" s="87">
        <v>276.40156486293029</v>
      </c>
      <c r="AD189" s="87">
        <v>285.67860774411031</v>
      </c>
      <c r="AE189" s="87">
        <v>295.29348051342816</v>
      </c>
      <c r="AF189" s="1"/>
      <c r="AG189" s="1"/>
    </row>
    <row r="190" spans="1:33" ht="15.75" thickBot="1">
      <c r="A190" s="1"/>
      <c r="B190" s="22" t="s">
        <v>312</v>
      </c>
      <c r="C190" s="86">
        <v>118.31173730731049</v>
      </c>
      <c r="D190" s="86">
        <v>132.77892147495604</v>
      </c>
      <c r="E190" s="86">
        <v>147.68703509066657</v>
      </c>
      <c r="F190" s="86">
        <v>161.5748046594878</v>
      </c>
      <c r="G190" s="86">
        <v>176.50213902224078</v>
      </c>
      <c r="H190" s="86">
        <v>190.39876178022385</v>
      </c>
      <c r="I190" s="86">
        <v>205.47504063126939</v>
      </c>
      <c r="J190" s="86">
        <v>220.44146198084886</v>
      </c>
      <c r="K190" s="86">
        <v>236.39005487160335</v>
      </c>
      <c r="L190" s="86">
        <v>251.6400639637061</v>
      </c>
      <c r="M190" s="86">
        <v>268.03961095896955</v>
      </c>
      <c r="N190" s="86">
        <v>284.26690394082425</v>
      </c>
      <c r="O190" s="86">
        <v>300.78024338667609</v>
      </c>
      <c r="P190" s="86">
        <v>319.31671913406535</v>
      </c>
      <c r="Q190" s="86">
        <v>337.81160924872648</v>
      </c>
      <c r="R190" s="86">
        <v>355.70590395652982</v>
      </c>
      <c r="S190" s="86">
        <v>374.24698555100701</v>
      </c>
      <c r="T190" s="86">
        <v>392.38932399642511</v>
      </c>
      <c r="U190" s="86">
        <v>411.73612565284884</v>
      </c>
      <c r="V190" s="86">
        <v>432.10702969918037</v>
      </c>
      <c r="W190" s="86">
        <v>451.7591102853915</v>
      </c>
      <c r="X190" s="86">
        <v>470.29038651450475</v>
      </c>
      <c r="Y190" s="86">
        <v>490.91555258974017</v>
      </c>
      <c r="Z190" s="86">
        <v>508.73904263039952</v>
      </c>
      <c r="AA190" s="86">
        <v>529.34432396124134</v>
      </c>
      <c r="AB190" s="86">
        <v>550.23684748024618</v>
      </c>
      <c r="AC190" s="86">
        <v>570.24295254435731</v>
      </c>
      <c r="AD190" s="86">
        <v>589.38238225803548</v>
      </c>
      <c r="AE190" s="86">
        <v>609.21878745000004</v>
      </c>
      <c r="AF190" s="1"/>
      <c r="AG190" s="1"/>
    </row>
    <row r="191" spans="1:33">
      <c r="A191" s="1"/>
      <c r="B191" s="82"/>
      <c r="C191" s="88"/>
      <c r="D191" s="88"/>
      <c r="E191" s="88"/>
      <c r="F191" s="88"/>
      <c r="G191" s="88"/>
      <c r="H191" s="88"/>
      <c r="I191" s="88"/>
      <c r="J191" s="88"/>
      <c r="K191" s="88"/>
      <c r="L191" s="88"/>
      <c r="M191" s="88"/>
      <c r="N191" s="88"/>
      <c r="O191" s="88"/>
      <c r="P191" s="88"/>
      <c r="Q191" s="88"/>
      <c r="R191" s="88"/>
      <c r="S191" s="88"/>
      <c r="T191" s="88"/>
      <c r="U191" s="88"/>
      <c r="V191" s="88"/>
      <c r="W191" s="88"/>
      <c r="X191" s="88"/>
      <c r="Y191" s="88"/>
      <c r="Z191" s="88"/>
      <c r="AA191" s="88"/>
      <c r="AB191" s="88"/>
      <c r="AC191" s="88"/>
      <c r="AD191" s="88"/>
      <c r="AE191" s="88"/>
      <c r="AF191" s="1"/>
      <c r="AG191" s="1"/>
    </row>
    <row r="192" spans="1:33" ht="15.75" thickBot="1">
      <c r="A192" s="1"/>
      <c r="B192" s="83" t="s">
        <v>286</v>
      </c>
      <c r="C192" s="88"/>
      <c r="D192" s="88"/>
      <c r="E192" s="88"/>
      <c r="F192" s="88"/>
      <c r="G192" s="88"/>
      <c r="H192" s="88"/>
      <c r="I192" s="88"/>
      <c r="J192" s="88"/>
      <c r="K192" s="88"/>
      <c r="L192" s="88"/>
      <c r="M192" s="88"/>
      <c r="N192" s="88"/>
      <c r="O192" s="88"/>
      <c r="P192" s="88"/>
      <c r="Q192" s="88"/>
      <c r="R192" s="88"/>
      <c r="S192" s="88"/>
      <c r="T192" s="88"/>
      <c r="U192" s="88"/>
      <c r="V192" s="88"/>
      <c r="W192" s="88"/>
      <c r="X192" s="88"/>
      <c r="Y192" s="88"/>
      <c r="Z192" s="88"/>
      <c r="AA192" s="88"/>
      <c r="AB192" s="88"/>
      <c r="AC192" s="88"/>
      <c r="AD192" s="88"/>
      <c r="AE192" s="88"/>
      <c r="AF192" s="1"/>
      <c r="AG192" s="1"/>
    </row>
    <row r="193" spans="1:33" ht="33" customHeight="1" thickBot="1">
      <c r="A193" s="1"/>
      <c r="B193" s="320" t="s">
        <v>307</v>
      </c>
      <c r="C193" s="363">
        <v>2022</v>
      </c>
      <c r="D193" s="363">
        <v>2023</v>
      </c>
      <c r="E193" s="363">
        <v>2024</v>
      </c>
      <c r="F193" s="363">
        <v>2025</v>
      </c>
      <c r="G193" s="363">
        <v>2026</v>
      </c>
      <c r="H193" s="363">
        <v>2027</v>
      </c>
      <c r="I193" s="363">
        <v>2028</v>
      </c>
      <c r="J193" s="363">
        <v>2029</v>
      </c>
      <c r="K193" s="363">
        <v>2030</v>
      </c>
      <c r="L193" s="363">
        <v>2031</v>
      </c>
      <c r="M193" s="363">
        <v>2032</v>
      </c>
      <c r="N193" s="363">
        <v>2033</v>
      </c>
      <c r="O193" s="363">
        <v>2034</v>
      </c>
      <c r="P193" s="363">
        <v>2035</v>
      </c>
      <c r="Q193" s="363">
        <v>2036</v>
      </c>
      <c r="R193" s="363">
        <v>2037</v>
      </c>
      <c r="S193" s="363">
        <v>2038</v>
      </c>
      <c r="T193" s="363">
        <v>2039</v>
      </c>
      <c r="U193" s="363">
        <v>2040</v>
      </c>
      <c r="V193" s="363">
        <v>2041</v>
      </c>
      <c r="W193" s="363">
        <v>2042</v>
      </c>
      <c r="X193" s="363">
        <v>2043</v>
      </c>
      <c r="Y193" s="363">
        <v>2044</v>
      </c>
      <c r="Z193" s="363">
        <v>2045</v>
      </c>
      <c r="AA193" s="363">
        <v>2046</v>
      </c>
      <c r="AB193" s="363">
        <v>2047</v>
      </c>
      <c r="AC193" s="363">
        <v>2048</v>
      </c>
      <c r="AD193" s="363">
        <v>2049</v>
      </c>
      <c r="AE193" s="363">
        <v>2050</v>
      </c>
      <c r="AF193" s="1"/>
      <c r="AG193" s="1"/>
    </row>
    <row r="194" spans="1:33" ht="15.75" thickBot="1">
      <c r="A194" s="1"/>
      <c r="B194" s="22" t="s">
        <v>308</v>
      </c>
      <c r="C194" s="84">
        <v>45.069918657014028</v>
      </c>
      <c r="D194" s="84">
        <v>54.611813205867577</v>
      </c>
      <c r="E194" s="84">
        <v>64.298306761082557</v>
      </c>
      <c r="F194" s="84">
        <v>73.669070209285991</v>
      </c>
      <c r="G194" s="84">
        <v>83.221048473043055</v>
      </c>
      <c r="H194" s="84">
        <v>92.928672962856467</v>
      </c>
      <c r="I194" s="84">
        <v>103.62617828833815</v>
      </c>
      <c r="J194" s="84">
        <v>113.50830369669326</v>
      </c>
      <c r="K194" s="84">
        <v>124.18499245523843</v>
      </c>
      <c r="L194" s="84">
        <v>134.40784250725108</v>
      </c>
      <c r="M194" s="84">
        <v>145.76441505277958</v>
      </c>
      <c r="N194" s="84">
        <v>157.31419300530334</v>
      </c>
      <c r="O194" s="84">
        <v>169.83976733893954</v>
      </c>
      <c r="P194" s="84">
        <v>181.48536409298961</v>
      </c>
      <c r="Q194" s="84">
        <v>194.74716965097642</v>
      </c>
      <c r="R194" s="84">
        <v>206.35058367584455</v>
      </c>
      <c r="S194" s="84">
        <v>219.38093482376027</v>
      </c>
      <c r="T194" s="84">
        <v>232.1774394316862</v>
      </c>
      <c r="U194" s="84">
        <v>244.60621703948505</v>
      </c>
      <c r="V194" s="84">
        <v>257.87952173233032</v>
      </c>
      <c r="W194" s="84">
        <v>270.80471843829645</v>
      </c>
      <c r="X194" s="84">
        <v>284.15621177092567</v>
      </c>
      <c r="Y194" s="84">
        <v>296.43243724358155</v>
      </c>
      <c r="Z194" s="84">
        <v>309.23179364674814</v>
      </c>
      <c r="AA194" s="84">
        <v>322.13456274641453</v>
      </c>
      <c r="AB194" s="84">
        <v>335.45773855432458</v>
      </c>
      <c r="AC194" s="84">
        <v>347.30913398984114</v>
      </c>
      <c r="AD194" s="84">
        <v>360.89659487092689</v>
      </c>
      <c r="AE194" s="84">
        <v>372.13214851682903</v>
      </c>
      <c r="AF194" s="1"/>
      <c r="AG194" s="1"/>
    </row>
    <row r="195" spans="1:33" ht="15.75" thickBot="1">
      <c r="A195" s="1"/>
      <c r="B195" s="22" t="s">
        <v>309</v>
      </c>
      <c r="C195" s="85">
        <v>46.463965516723029</v>
      </c>
      <c r="D195" s="85">
        <v>56.300998120578001</v>
      </c>
      <c r="E195" s="85">
        <v>66.287102288028635</v>
      </c>
      <c r="F195" s="85">
        <v>75.947710576145283</v>
      </c>
      <c r="G195" s="85">
        <v>85.795138791874408</v>
      </c>
      <c r="H195" s="85">
        <v>95.80302748980067</v>
      </c>
      <c r="I195" s="85">
        <v>106.83141479044623</v>
      </c>
      <c r="J195" s="85">
        <v>117.01920185303253</v>
      </c>
      <c r="K195" s="85">
        <v>128.02612871449523</v>
      </c>
      <c r="L195" s="85">
        <v>138.56517929308831</v>
      </c>
      <c r="M195" s="85">
        <v>150.27301926411698</v>
      </c>
      <c r="N195" s="85">
        <v>162.18004063231189</v>
      </c>
      <c r="O195" s="85">
        <v>175.09304050577964</v>
      </c>
      <c r="P195" s="85">
        <v>187.09884442390222</v>
      </c>
      <c r="Q195" s="85">
        <v>200.77084771339318</v>
      </c>
      <c r="R195" s="85">
        <v>212.73316415844027</v>
      </c>
      <c r="S195" s="85">
        <v>226.16655397693569</v>
      </c>
      <c r="T195" s="85">
        <v>239.35886420411927</v>
      </c>
      <c r="U195" s="85">
        <v>252.17207335540567</v>
      </c>
      <c r="V195" s="85">
        <v>265.8559314567413</v>
      </c>
      <c r="W195" s="85">
        <v>279.18091432642774</v>
      </c>
      <c r="X195" s="85">
        <v>292.94537950163829</v>
      </c>
      <c r="Y195" s="85">
        <v>305.60131796422593</v>
      </c>
      <c r="Z195" s="85">
        <v>318.7965681948458</v>
      </c>
      <c r="AA195" s="85">
        <v>332.09842975531348</v>
      </c>
      <c r="AB195" s="85">
        <v>345.83370152322982</v>
      </c>
      <c r="AC195" s="85">
        <v>358.05166963254641</v>
      </c>
      <c r="AD195" s="85">
        <v>372.05940101194039</v>
      </c>
      <c r="AE195" s="85">
        <v>383.64247887674247</v>
      </c>
      <c r="AF195" s="1"/>
      <c r="AG195" s="1"/>
    </row>
    <row r="196" spans="1:33" ht="15.75" thickBot="1">
      <c r="A196" s="1"/>
      <c r="B196" s="22" t="s">
        <v>310</v>
      </c>
      <c r="C196" s="86">
        <v>47.858012376432036</v>
      </c>
      <c r="D196" s="86">
        <v>57.990183035288439</v>
      </c>
      <c r="E196" s="86">
        <v>68.275897814974712</v>
      </c>
      <c r="F196" s="86">
        <v>78.226350943004576</v>
      </c>
      <c r="G196" s="86">
        <v>88.369229110705746</v>
      </c>
      <c r="H196" s="86">
        <v>98.677382016744843</v>
      </c>
      <c r="I196" s="86">
        <v>110.03665129255428</v>
      </c>
      <c r="J196" s="86">
        <v>120.53010000937176</v>
      </c>
      <c r="K196" s="86">
        <v>131.86726497375201</v>
      </c>
      <c r="L196" s="86">
        <v>142.72251607892551</v>
      </c>
      <c r="M196" s="86">
        <v>154.78162347545435</v>
      </c>
      <c r="N196" s="86">
        <v>167.04588825932041</v>
      </c>
      <c r="O196" s="86">
        <v>180.34631367261969</v>
      </c>
      <c r="P196" s="86">
        <v>192.71232475481474</v>
      </c>
      <c r="Q196" s="86">
        <v>206.79452577580983</v>
      </c>
      <c r="R196" s="86">
        <v>219.11574464103589</v>
      </c>
      <c r="S196" s="86">
        <v>232.95217313011096</v>
      </c>
      <c r="T196" s="86">
        <v>246.54028897655218</v>
      </c>
      <c r="U196" s="86">
        <v>259.73792967132613</v>
      </c>
      <c r="V196" s="86">
        <v>273.83234118115217</v>
      </c>
      <c r="W196" s="86">
        <v>287.55711021455892</v>
      </c>
      <c r="X196" s="86">
        <v>301.73454723235079</v>
      </c>
      <c r="Y196" s="86">
        <v>314.77019868487019</v>
      </c>
      <c r="Z196" s="86">
        <v>328.36134274294329</v>
      </c>
      <c r="AA196" s="86">
        <v>342.06229676421219</v>
      </c>
      <c r="AB196" s="86">
        <v>356.20966449213483</v>
      </c>
      <c r="AC196" s="86">
        <v>368.7942052752515</v>
      </c>
      <c r="AD196" s="86">
        <v>383.22220715295379</v>
      </c>
      <c r="AE196" s="86">
        <v>395.15280923665574</v>
      </c>
      <c r="AF196" s="1"/>
      <c r="AG196" s="1"/>
    </row>
    <row r="197" spans="1:33" ht="15.75" thickBot="1">
      <c r="A197" s="1"/>
      <c r="B197" s="22" t="s">
        <v>311</v>
      </c>
      <c r="C197" s="87">
        <v>63.039054784455772</v>
      </c>
      <c r="D197" s="87">
        <v>76.385251785391958</v>
      </c>
      <c r="E197" s="87">
        <v>89.933698645112344</v>
      </c>
      <c r="F197" s="87">
        <v>103.04053548852741</v>
      </c>
      <c r="G197" s="87">
        <v>116.40083652770407</v>
      </c>
      <c r="H197" s="87">
        <v>129.97883911291697</v>
      </c>
      <c r="I197" s="87">
        <v>144.94138274211653</v>
      </c>
      <c r="J197" s="87">
        <v>158.76345883115806</v>
      </c>
      <c r="K197" s="87">
        <v>173.69688643923669</v>
      </c>
      <c r="L197" s="87">
        <v>187.99553226964827</v>
      </c>
      <c r="M197" s="87">
        <v>203.87990970350467</v>
      </c>
      <c r="N197" s="87">
        <v>220.0345225094041</v>
      </c>
      <c r="O197" s="87">
        <v>237.55397650784136</v>
      </c>
      <c r="P197" s="87">
        <v>253.84261056025704</v>
      </c>
      <c r="Q197" s="87">
        <v>272.39182724451274</v>
      </c>
      <c r="R197" s="87">
        <v>288.62146053866002</v>
      </c>
      <c r="S197" s="87">
        <v>306.84694317432303</v>
      </c>
      <c r="T197" s="87">
        <v>324.7453459020378</v>
      </c>
      <c r="U197" s="87">
        <v>342.12941083644205</v>
      </c>
      <c r="V197" s="87">
        <v>360.69471129927814</v>
      </c>
      <c r="W197" s="87">
        <v>378.77311497796916</v>
      </c>
      <c r="X197" s="87">
        <v>397.44777747414662</v>
      </c>
      <c r="Y197" s="87">
        <v>414.61846855096866</v>
      </c>
      <c r="Z197" s="87">
        <v>432.52086006947269</v>
      </c>
      <c r="AA197" s="87">
        <v>450.56789437488004</v>
      </c>
      <c r="AB197" s="87">
        <v>469.20294930030246</v>
      </c>
      <c r="AC197" s="87">
        <v>485.77943287058088</v>
      </c>
      <c r="AD197" s="87">
        <v>504.78414191793377</v>
      </c>
      <c r="AE197" s="87">
        <v>520.49925086250005</v>
      </c>
      <c r="AF197" s="1"/>
      <c r="AG197" s="1"/>
    </row>
    <row r="198" spans="1:33" ht="15.75" thickBot="1">
      <c r="A198" s="1"/>
      <c r="B198" s="22" t="s">
        <v>312</v>
      </c>
      <c r="C198" s="86">
        <v>63.039054784455772</v>
      </c>
      <c r="D198" s="86">
        <v>76.385251785391958</v>
      </c>
      <c r="E198" s="86">
        <v>89.933698645112344</v>
      </c>
      <c r="F198" s="86">
        <v>103.04053548852742</v>
      </c>
      <c r="G198" s="86">
        <v>116.40083652770409</v>
      </c>
      <c r="H198" s="86">
        <v>129.978839112917</v>
      </c>
      <c r="I198" s="86">
        <v>144.94138274211656</v>
      </c>
      <c r="J198" s="86">
        <v>158.76345883115809</v>
      </c>
      <c r="K198" s="86">
        <v>173.69688643923675</v>
      </c>
      <c r="L198" s="86">
        <v>187.99553226964832</v>
      </c>
      <c r="M198" s="86">
        <v>203.87990970350472</v>
      </c>
      <c r="N198" s="86">
        <v>220.03452250940418</v>
      </c>
      <c r="O198" s="86">
        <v>237.55397650784144</v>
      </c>
      <c r="P198" s="86">
        <v>253.8426105602571</v>
      </c>
      <c r="Q198" s="86">
        <v>272.3918272445128</v>
      </c>
      <c r="R198" s="86">
        <v>288.62146053866007</v>
      </c>
      <c r="S198" s="86">
        <v>306.84694317432314</v>
      </c>
      <c r="T198" s="86">
        <v>324.74534590203791</v>
      </c>
      <c r="U198" s="86">
        <v>342.12941083644216</v>
      </c>
      <c r="V198" s="86">
        <v>360.6947112992782</v>
      </c>
      <c r="W198" s="86">
        <v>378.77311497796921</v>
      </c>
      <c r="X198" s="86">
        <v>397.44777747414673</v>
      </c>
      <c r="Y198" s="86">
        <v>414.61846855096877</v>
      </c>
      <c r="Z198" s="86">
        <v>432.5208600694728</v>
      </c>
      <c r="AA198" s="86">
        <v>450.56789437488015</v>
      </c>
      <c r="AB198" s="86">
        <v>469.20294930030258</v>
      </c>
      <c r="AC198" s="86">
        <v>485.77943287058099</v>
      </c>
      <c r="AD198" s="86">
        <v>504.78414191793382</v>
      </c>
      <c r="AE198" s="86">
        <v>520.49925086250005</v>
      </c>
      <c r="AF198" s="1"/>
      <c r="AG198" s="1"/>
    </row>
    <row r="199" spans="1:33">
      <c r="A199" s="1"/>
      <c r="B199" s="82"/>
      <c r="C199" s="88"/>
      <c r="D199" s="88"/>
      <c r="E199" s="88"/>
      <c r="F199" s="88"/>
      <c r="G199" s="88"/>
      <c r="H199" s="88"/>
      <c r="I199" s="88"/>
      <c r="J199" s="88"/>
      <c r="K199" s="88"/>
      <c r="L199" s="88"/>
      <c r="M199" s="88"/>
      <c r="N199" s="88"/>
      <c r="O199" s="88"/>
      <c r="P199" s="88"/>
      <c r="Q199" s="88"/>
      <c r="R199" s="88"/>
      <c r="S199" s="88"/>
      <c r="T199" s="88"/>
      <c r="U199" s="88"/>
      <c r="V199" s="88"/>
      <c r="W199" s="88"/>
      <c r="X199" s="88"/>
      <c r="Y199" s="88"/>
      <c r="Z199" s="88"/>
      <c r="AA199" s="88"/>
      <c r="AB199" s="88"/>
      <c r="AC199" s="88"/>
      <c r="AD199" s="88"/>
      <c r="AE199" s="88"/>
      <c r="AF199" s="1"/>
      <c r="AG199" s="1"/>
    </row>
    <row r="200" spans="1:33">
      <c r="A200" s="1"/>
      <c r="B200" s="83" t="s">
        <v>313</v>
      </c>
      <c r="C200" s="88"/>
      <c r="D200" s="88"/>
      <c r="E200" s="88"/>
      <c r="F200" s="88"/>
      <c r="G200" s="88"/>
      <c r="H200" s="88"/>
      <c r="I200" s="88"/>
      <c r="J200" s="88"/>
      <c r="K200" s="88"/>
      <c r="L200" s="88"/>
      <c r="M200" s="88"/>
      <c r="N200" s="88"/>
      <c r="O200" s="88"/>
      <c r="P200" s="88"/>
      <c r="Q200" s="88"/>
      <c r="R200" s="88"/>
      <c r="S200" s="88"/>
      <c r="T200" s="88"/>
      <c r="U200" s="88"/>
      <c r="V200" s="88"/>
      <c r="W200" s="88"/>
      <c r="X200" s="88"/>
      <c r="Y200" s="88"/>
      <c r="Z200" s="88"/>
      <c r="AA200" s="88"/>
      <c r="AB200" s="88"/>
      <c r="AC200" s="88"/>
      <c r="AD200" s="88"/>
      <c r="AE200" s="88"/>
      <c r="AF200" s="1"/>
      <c r="AG200" s="1"/>
    </row>
    <row r="201" spans="1:33" ht="15.75" thickBot="1">
      <c r="A201" s="1"/>
      <c r="B201" s="83" t="s">
        <v>284</v>
      </c>
      <c r="C201" s="88"/>
      <c r="D201" s="88"/>
      <c r="E201" s="88"/>
      <c r="F201" s="88"/>
      <c r="G201" s="88"/>
      <c r="H201" s="88"/>
      <c r="I201" s="88"/>
      <c r="J201" s="88"/>
      <c r="K201" s="88"/>
      <c r="L201" s="88"/>
      <c r="M201" s="88"/>
      <c r="N201" s="88"/>
      <c r="O201" s="88"/>
      <c r="P201" s="88"/>
      <c r="Q201" s="88"/>
      <c r="R201" s="88"/>
      <c r="S201" s="88"/>
      <c r="T201" s="88"/>
      <c r="U201" s="88"/>
      <c r="V201" s="88"/>
      <c r="W201" s="88"/>
      <c r="X201" s="88"/>
      <c r="Y201" s="88"/>
      <c r="Z201" s="88"/>
      <c r="AA201" s="88"/>
      <c r="AB201" s="88"/>
      <c r="AC201" s="88"/>
      <c r="AD201" s="88"/>
      <c r="AE201" s="88"/>
      <c r="AF201" s="1"/>
      <c r="AG201" s="1"/>
    </row>
    <row r="202" spans="1:33" ht="33" customHeight="1" thickBot="1">
      <c r="A202" s="1"/>
      <c r="B202" s="320" t="s">
        <v>307</v>
      </c>
      <c r="C202" s="363" t="s">
        <v>221</v>
      </c>
      <c r="D202" s="363" t="s">
        <v>222</v>
      </c>
      <c r="E202" s="363" t="s">
        <v>223</v>
      </c>
      <c r="F202" s="363" t="s">
        <v>224</v>
      </c>
      <c r="G202" s="363" t="s">
        <v>225</v>
      </c>
      <c r="H202" s="363" t="s">
        <v>226</v>
      </c>
      <c r="I202" s="363" t="s">
        <v>227</v>
      </c>
      <c r="J202" s="363" t="s">
        <v>228</v>
      </c>
      <c r="K202" s="363" t="s">
        <v>229</v>
      </c>
      <c r="L202" s="363" t="s">
        <v>262</v>
      </c>
      <c r="M202" s="363" t="s">
        <v>263</v>
      </c>
      <c r="N202" s="363" t="s">
        <v>264</v>
      </c>
      <c r="O202" s="363" t="s">
        <v>265</v>
      </c>
      <c r="P202" s="363" t="s">
        <v>266</v>
      </c>
      <c r="Q202" s="363" t="s">
        <v>267</v>
      </c>
      <c r="R202" s="363" t="s">
        <v>268</v>
      </c>
      <c r="S202" s="363" t="s">
        <v>269</v>
      </c>
      <c r="T202" s="363" t="s">
        <v>270</v>
      </c>
      <c r="U202" s="363" t="s">
        <v>271</v>
      </c>
      <c r="V202" s="363" t="s">
        <v>272</v>
      </c>
      <c r="W202" s="363" t="s">
        <v>273</v>
      </c>
      <c r="X202" s="363" t="s">
        <v>274</v>
      </c>
      <c r="Y202" s="363" t="s">
        <v>275</v>
      </c>
      <c r="Z202" s="363" t="s">
        <v>276</v>
      </c>
      <c r="AA202" s="363" t="s">
        <v>277</v>
      </c>
      <c r="AB202" s="363" t="s">
        <v>278</v>
      </c>
      <c r="AC202" s="363" t="s">
        <v>279</v>
      </c>
      <c r="AD202" s="363" t="s">
        <v>280</v>
      </c>
      <c r="AE202" s="363" t="s">
        <v>281</v>
      </c>
      <c r="AF202" s="1"/>
      <c r="AG202" s="1"/>
    </row>
    <row r="203" spans="1:33" ht="15.75" thickBot="1">
      <c r="A203" s="1"/>
      <c r="B203" s="22" t="s">
        <v>308</v>
      </c>
      <c r="C203" s="84">
        <v>31.918076710609526</v>
      </c>
      <c r="D203" s="84">
        <v>33.593081763047799</v>
      </c>
      <c r="E203" s="84">
        <v>35.331858362119526</v>
      </c>
      <c r="F203" s="84">
        <v>36.699666469844281</v>
      </c>
      <c r="G203" s="84">
        <v>38.160948248589513</v>
      </c>
      <c r="H203" s="84">
        <v>39.60288966048855</v>
      </c>
      <c r="I203" s="84">
        <v>40.988215189162226</v>
      </c>
      <c r="J203" s="84">
        <v>42.681283588501827</v>
      </c>
      <c r="K203" s="84">
        <v>44.312065578794261</v>
      </c>
      <c r="L203" s="84">
        <v>45.820018109469224</v>
      </c>
      <c r="M203" s="84">
        <v>47.546182013881207</v>
      </c>
      <c r="N203" s="84">
        <v>49.372018074745043</v>
      </c>
      <c r="O203" s="84">
        <v>51.469615395894934</v>
      </c>
      <c r="P203" s="84">
        <v>53.586347793927331</v>
      </c>
      <c r="Q203" s="84">
        <v>55.735817037724189</v>
      </c>
      <c r="R203" s="84">
        <v>57.567257123784962</v>
      </c>
      <c r="S203" s="84">
        <v>59.941243229236264</v>
      </c>
      <c r="T203" s="84">
        <v>61.797752797321991</v>
      </c>
      <c r="U203" s="84">
        <v>64.069613698794583</v>
      </c>
      <c r="V203" s="84">
        <v>66.410025811681621</v>
      </c>
      <c r="W203" s="84">
        <v>68.547679014153204</v>
      </c>
      <c r="X203" s="84">
        <v>70.385915686016162</v>
      </c>
      <c r="Y203" s="84">
        <v>72.848105857435939</v>
      </c>
      <c r="Z203" s="84">
        <v>74.868643476330803</v>
      </c>
      <c r="AA203" s="84">
        <v>77.319958312361507</v>
      </c>
      <c r="AB203" s="84">
        <v>79.432357385895344</v>
      </c>
      <c r="AC203" s="84">
        <v>81.272563956499596</v>
      </c>
      <c r="AD203" s="84">
        <v>84.086239273668127</v>
      </c>
      <c r="AE203" s="84">
        <v>85.876476063726471</v>
      </c>
      <c r="AF203" s="1"/>
      <c r="AG203" s="1"/>
    </row>
    <row r="204" spans="1:33" ht="15.75" thickBot="1">
      <c r="A204" s="1"/>
      <c r="B204" s="22" t="s">
        <v>309</v>
      </c>
      <c r="C204" s="85">
        <v>37.818444389116934</v>
      </c>
      <c r="D204" s="85">
        <v>39.803090456656165</v>
      </c>
      <c r="E204" s="85">
        <v>41.863296862991234</v>
      </c>
      <c r="F204" s="85">
        <v>43.483957635442394</v>
      </c>
      <c r="G204" s="85">
        <v>45.215371598362566</v>
      </c>
      <c r="H204" s="85">
        <v>46.923869939058079</v>
      </c>
      <c r="I204" s="85">
        <v>48.56528639851394</v>
      </c>
      <c r="J204" s="85">
        <v>50.571334998745314</v>
      </c>
      <c r="K204" s="85">
        <v>52.503582939929927</v>
      </c>
      <c r="L204" s="85">
        <v>54.290295198309927</v>
      </c>
      <c r="M204" s="85">
        <v>56.33555733040469</v>
      </c>
      <c r="N204" s="85">
        <v>58.498916988866533</v>
      </c>
      <c r="O204" s="85">
        <v>60.984275626227635</v>
      </c>
      <c r="P204" s="85">
        <v>63.492306645998362</v>
      </c>
      <c r="Q204" s="85">
        <v>66.039126236654582</v>
      </c>
      <c r="R204" s="85">
        <v>68.20912587900979</v>
      </c>
      <c r="S204" s="85">
        <v>71.021966462217719</v>
      </c>
      <c r="T204" s="85">
        <v>73.221669924775526</v>
      </c>
      <c r="U204" s="85">
        <v>75.913506464337175</v>
      </c>
      <c r="V204" s="85">
        <v>78.68656657511174</v>
      </c>
      <c r="W204" s="85">
        <v>81.219385813998315</v>
      </c>
      <c r="X204" s="85">
        <v>83.397438457307388</v>
      </c>
      <c r="Y204" s="85">
        <v>86.314788488060259</v>
      </c>
      <c r="Z204" s="85">
        <v>88.708842185878922</v>
      </c>
      <c r="AA204" s="85">
        <v>91.613306469462444</v>
      </c>
      <c r="AB204" s="85">
        <v>94.116203107451497</v>
      </c>
      <c r="AC204" s="85">
        <v>96.296589804490523</v>
      </c>
      <c r="AD204" s="85">
        <v>99.630400437134284</v>
      </c>
      <c r="AE204" s="85">
        <v>101.75157995249236</v>
      </c>
      <c r="AF204" s="1"/>
      <c r="AG204" s="1"/>
    </row>
    <row r="205" spans="1:33" ht="15.75" thickBot="1">
      <c r="A205" s="1"/>
      <c r="B205" s="22" t="s">
        <v>310</v>
      </c>
      <c r="C205" s="86">
        <v>41.388867975197279</v>
      </c>
      <c r="D205" s="86">
        <v>43.560883651508753</v>
      </c>
      <c r="E205" s="86">
        <v>45.815593286736267</v>
      </c>
      <c r="F205" s="86">
        <v>47.589259967824432</v>
      </c>
      <c r="G205" s="86">
        <v>49.484136001972949</v>
      </c>
      <c r="H205" s="86">
        <v>51.353932959545311</v>
      </c>
      <c r="I205" s="86">
        <v>53.150314863405022</v>
      </c>
      <c r="J205" s="86">
        <v>55.345753676607472</v>
      </c>
      <c r="K205" s="86">
        <v>57.460424341275292</v>
      </c>
      <c r="L205" s="86">
        <v>59.415819359930182</v>
      </c>
      <c r="M205" s="86">
        <v>61.654173838209594</v>
      </c>
      <c r="N205" s="86">
        <v>64.021775381141168</v>
      </c>
      <c r="O205" s="86">
        <v>66.741775692480175</v>
      </c>
      <c r="P205" s="86">
        <v>69.486588876410664</v>
      </c>
      <c r="Q205" s="86">
        <v>72.27385264405126</v>
      </c>
      <c r="R205" s="86">
        <v>74.648721048990495</v>
      </c>
      <c r="S205" s="86">
        <v>77.727120740310752</v>
      </c>
      <c r="T205" s="86">
        <v>80.134497290748371</v>
      </c>
      <c r="U205" s="86">
        <v>83.080468997051284</v>
      </c>
      <c r="V205" s="86">
        <v>86.115332558101485</v>
      </c>
      <c r="W205" s="86">
        <v>88.887274206592011</v>
      </c>
      <c r="X205" s="86">
        <v>91.270955892951662</v>
      </c>
      <c r="Y205" s="86">
        <v>94.463731725238816</v>
      </c>
      <c r="Z205" s="86">
        <v>97.083807035715196</v>
      </c>
      <c r="AA205" s="86">
        <v>100.26248058280875</v>
      </c>
      <c r="AB205" s="86">
        <v>103.00167465011165</v>
      </c>
      <c r="AC205" s="86">
        <v>105.38791074724193</v>
      </c>
      <c r="AD205" s="86">
        <v>109.03646505341823</v>
      </c>
      <c r="AE205" s="86">
        <v>111.35790424350064</v>
      </c>
      <c r="AF205" s="1"/>
      <c r="AG205" s="1"/>
    </row>
    <row r="206" spans="1:33" ht="15.75" thickBot="1">
      <c r="A206" s="1"/>
      <c r="B206" s="22" t="s">
        <v>311</v>
      </c>
      <c r="C206" s="87">
        <v>46.350785949810458</v>
      </c>
      <c r="D206" s="87">
        <v>48.78319443589605</v>
      </c>
      <c r="E206" s="87">
        <v>51.308210673209743</v>
      </c>
      <c r="F206" s="87">
        <v>53.294513964488303</v>
      </c>
      <c r="G206" s="87">
        <v>55.416557831763825</v>
      </c>
      <c r="H206" s="87">
        <v>57.51051600916503</v>
      </c>
      <c r="I206" s="87">
        <v>59.522257745126765</v>
      </c>
      <c r="J206" s="87">
        <v>61.980897458530706</v>
      </c>
      <c r="K206" s="87">
        <v>64.349086107495424</v>
      </c>
      <c r="L206" s="87">
        <v>66.538904297529328</v>
      </c>
      <c r="M206" s="87">
        <v>69.045604634554778</v>
      </c>
      <c r="N206" s="87">
        <v>71.697046862852147</v>
      </c>
      <c r="O206" s="87">
        <v>74.743135301169502</v>
      </c>
      <c r="P206" s="87">
        <v>77.817011311424721</v>
      </c>
      <c r="Q206" s="87">
        <v>80.938427107502818</v>
      </c>
      <c r="R206" s="87">
        <v>83.598007387936462</v>
      </c>
      <c r="S206" s="87">
        <v>87.045462033128842</v>
      </c>
      <c r="T206" s="87">
        <v>89.741447708716663</v>
      </c>
      <c r="U206" s="87">
        <v>93.04059819659355</v>
      </c>
      <c r="V206" s="87">
        <v>96.43929736829871</v>
      </c>
      <c r="W206" s="87">
        <v>99.54355414796089</v>
      </c>
      <c r="X206" s="87">
        <v>102.21300429294067</v>
      </c>
      <c r="Y206" s="87">
        <v>105.78854710016972</v>
      </c>
      <c r="Z206" s="87">
        <v>108.72273099621273</v>
      </c>
      <c r="AA206" s="87">
        <v>112.2824808611752</v>
      </c>
      <c r="AB206" s="87">
        <v>115.35006410516806</v>
      </c>
      <c r="AC206" s="87">
        <v>118.0223748972892</v>
      </c>
      <c r="AD206" s="87">
        <v>122.10833732982492</v>
      </c>
      <c r="AE206" s="87">
        <v>124.7080830165031</v>
      </c>
      <c r="AF206" s="1"/>
      <c r="AG206" s="1"/>
    </row>
    <row r="207" spans="1:33" ht="15.75" thickBot="1">
      <c r="A207" s="1"/>
      <c r="B207" s="22" t="s">
        <v>312</v>
      </c>
      <c r="C207" s="86">
        <v>307.39081852728617</v>
      </c>
      <c r="D207" s="86">
        <v>323.52215309279256</v>
      </c>
      <c r="E207" s="86">
        <v>340.26764709203115</v>
      </c>
      <c r="F207" s="86">
        <v>353.44048509332629</v>
      </c>
      <c r="G207" s="86">
        <v>367.51353235554427</v>
      </c>
      <c r="H207" s="86">
        <v>381.40031992394131</v>
      </c>
      <c r="I207" s="86">
        <v>394.74186152266174</v>
      </c>
      <c r="J207" s="86">
        <v>411.04715729014418</v>
      </c>
      <c r="K207" s="86">
        <v>426.75259641733697</v>
      </c>
      <c r="L207" s="86">
        <v>441.27511188426649</v>
      </c>
      <c r="M207" s="86">
        <v>457.89913783358321</v>
      </c>
      <c r="N207" s="86">
        <v>475.48306829199373</v>
      </c>
      <c r="O207" s="86">
        <v>495.68422775830271</v>
      </c>
      <c r="P207" s="86">
        <v>516.06966984912026</v>
      </c>
      <c r="Q207" s="86">
        <v>536.77038801082324</v>
      </c>
      <c r="R207" s="86">
        <v>554.40828869770189</v>
      </c>
      <c r="S207" s="86">
        <v>577.27124309007968</v>
      </c>
      <c r="T207" s="86">
        <v>595.15057839313442</v>
      </c>
      <c r="U207" s="86">
        <v>617.03000391164221</v>
      </c>
      <c r="V207" s="86">
        <v>639.5696199917171</v>
      </c>
      <c r="W207" s="86">
        <v>660.15654236780108</v>
      </c>
      <c r="X207" s="86">
        <v>677.85989837931811</v>
      </c>
      <c r="Y207" s="86">
        <v>701.57231247696905</v>
      </c>
      <c r="Z207" s="86">
        <v>721.03133935282142</v>
      </c>
      <c r="AA207" s="86">
        <v>744.63901724480081</v>
      </c>
      <c r="AB207" s="86">
        <v>764.98272674074326</v>
      </c>
      <c r="AC207" s="86">
        <v>782.70505409542693</v>
      </c>
      <c r="AD207" s="86">
        <v>809.80248752339298</v>
      </c>
      <c r="AE207" s="86">
        <v>827.04357498750005</v>
      </c>
      <c r="AF207" s="1"/>
      <c r="AG207" s="1"/>
    </row>
    <row r="208" spans="1:33">
      <c r="A208" s="1"/>
      <c r="B208" s="82"/>
      <c r="C208" s="88"/>
      <c r="D208" s="88"/>
      <c r="E208" s="88"/>
      <c r="F208" s="88"/>
      <c r="G208" s="88"/>
      <c r="H208" s="88"/>
      <c r="I208" s="88"/>
      <c r="J208" s="88"/>
      <c r="K208" s="88"/>
      <c r="L208" s="88"/>
      <c r="M208" s="88"/>
      <c r="N208" s="88"/>
      <c r="O208" s="88"/>
      <c r="P208" s="88"/>
      <c r="Q208" s="88"/>
      <c r="R208" s="88"/>
      <c r="S208" s="88"/>
      <c r="T208" s="88"/>
      <c r="U208" s="88"/>
      <c r="V208" s="88"/>
      <c r="W208" s="88"/>
      <c r="X208" s="88"/>
      <c r="Y208" s="88"/>
      <c r="Z208" s="88"/>
      <c r="AA208" s="88"/>
      <c r="AB208" s="88"/>
      <c r="AC208" s="88"/>
      <c r="AD208" s="88"/>
      <c r="AE208" s="88"/>
      <c r="AF208" s="1"/>
      <c r="AG208" s="1"/>
    </row>
    <row r="209" spans="1:33" ht="15.75" thickBot="1">
      <c r="A209" s="1"/>
      <c r="B209" s="83" t="s">
        <v>286</v>
      </c>
      <c r="C209" s="88"/>
      <c r="D209" s="88"/>
      <c r="E209" s="88"/>
      <c r="F209" s="88"/>
      <c r="G209" s="88"/>
      <c r="H209" s="88"/>
      <c r="I209" s="88"/>
      <c r="J209" s="88"/>
      <c r="K209" s="88"/>
      <c r="L209" s="88"/>
      <c r="M209" s="88"/>
      <c r="N209" s="88"/>
      <c r="O209" s="88"/>
      <c r="P209" s="88"/>
      <c r="Q209" s="88"/>
      <c r="R209" s="88"/>
      <c r="S209" s="88"/>
      <c r="T209" s="88"/>
      <c r="U209" s="88"/>
      <c r="V209" s="88"/>
      <c r="W209" s="88"/>
      <c r="X209" s="88"/>
      <c r="Y209" s="88"/>
      <c r="Z209" s="88"/>
      <c r="AA209" s="88"/>
      <c r="AB209" s="88"/>
      <c r="AC209" s="88"/>
      <c r="AD209" s="88"/>
      <c r="AE209" s="88"/>
      <c r="AF209" s="1"/>
      <c r="AG209" s="1"/>
    </row>
    <row r="210" spans="1:33" ht="33" customHeight="1" thickBot="1">
      <c r="A210" s="1"/>
      <c r="B210" s="320" t="s">
        <v>307</v>
      </c>
      <c r="C210" s="363">
        <v>2022</v>
      </c>
      <c r="D210" s="363">
        <v>2023</v>
      </c>
      <c r="E210" s="363">
        <v>2024</v>
      </c>
      <c r="F210" s="363">
        <v>2025</v>
      </c>
      <c r="G210" s="363">
        <v>2026</v>
      </c>
      <c r="H210" s="363">
        <v>2027</v>
      </c>
      <c r="I210" s="363">
        <v>2028</v>
      </c>
      <c r="J210" s="363">
        <v>2029</v>
      </c>
      <c r="K210" s="363">
        <v>2030</v>
      </c>
      <c r="L210" s="363">
        <v>2031</v>
      </c>
      <c r="M210" s="363">
        <v>2032</v>
      </c>
      <c r="N210" s="363">
        <v>2033</v>
      </c>
      <c r="O210" s="363">
        <v>2034</v>
      </c>
      <c r="P210" s="363">
        <v>2035</v>
      </c>
      <c r="Q210" s="363">
        <v>2036</v>
      </c>
      <c r="R210" s="363">
        <v>2037</v>
      </c>
      <c r="S210" s="363">
        <v>2038</v>
      </c>
      <c r="T210" s="363">
        <v>2039</v>
      </c>
      <c r="U210" s="363">
        <v>2040</v>
      </c>
      <c r="V210" s="363">
        <v>2041</v>
      </c>
      <c r="W210" s="363">
        <v>2042</v>
      </c>
      <c r="X210" s="363">
        <v>2043</v>
      </c>
      <c r="Y210" s="363">
        <v>2044</v>
      </c>
      <c r="Z210" s="363">
        <v>2045</v>
      </c>
      <c r="AA210" s="363">
        <v>2046</v>
      </c>
      <c r="AB210" s="363">
        <v>2047</v>
      </c>
      <c r="AC210" s="363">
        <v>2048</v>
      </c>
      <c r="AD210" s="363">
        <v>2049</v>
      </c>
      <c r="AE210" s="363">
        <v>2050</v>
      </c>
      <c r="AF210" s="1"/>
      <c r="AG210" s="1"/>
    </row>
    <row r="211" spans="1:33" ht="15.75" thickBot="1">
      <c r="A211" s="1"/>
      <c r="B211" s="22" t="s">
        <v>308</v>
      </c>
      <c r="C211" s="84">
        <v>31.497587011872429</v>
      </c>
      <c r="D211" s="84">
        <v>32.948877310892939</v>
      </c>
      <c r="E211" s="84">
        <v>34.327655418676294</v>
      </c>
      <c r="F211" s="84">
        <v>35.538512710940701</v>
      </c>
      <c r="G211" s="84">
        <v>36.782953596996094</v>
      </c>
      <c r="H211" s="84">
        <v>38.030234130984418</v>
      </c>
      <c r="I211" s="84">
        <v>39.440541974116599</v>
      </c>
      <c r="J211" s="84">
        <v>40.728763499709984</v>
      </c>
      <c r="K211" s="84">
        <v>42.11060251405349</v>
      </c>
      <c r="L211" s="84">
        <v>43.514153606663179</v>
      </c>
      <c r="M211" s="84">
        <v>45.164723955159864</v>
      </c>
      <c r="N211" s="84">
        <v>46.654235385914468</v>
      </c>
      <c r="O211" s="84">
        <v>48.492888674651908</v>
      </c>
      <c r="P211" s="84">
        <v>50.2896898101422</v>
      </c>
      <c r="Q211" s="84">
        <v>52.37112868388374</v>
      </c>
      <c r="R211" s="84">
        <v>54.163202982538685</v>
      </c>
      <c r="S211" s="84">
        <v>56.070474035564082</v>
      </c>
      <c r="T211" s="84">
        <v>57.98462300242911</v>
      </c>
      <c r="U211" s="84">
        <v>59.825689841267675</v>
      </c>
      <c r="V211" s="84">
        <v>61.599583663565149</v>
      </c>
      <c r="W211" s="84">
        <v>63.514220975779672</v>
      </c>
      <c r="X211" s="84">
        <v>65.282363810779088</v>
      </c>
      <c r="Y211" s="84">
        <v>67.04838402947091</v>
      </c>
      <c r="Z211" s="84">
        <v>68.844754949640915</v>
      </c>
      <c r="AA211" s="84">
        <v>70.645270696936834</v>
      </c>
      <c r="AB211" s="84">
        <v>72.615493770729685</v>
      </c>
      <c r="AC211" s="84">
        <v>74.323653110119082</v>
      </c>
      <c r="AD211" s="84">
        <v>76.271314451770451</v>
      </c>
      <c r="AE211" s="84">
        <v>77.711826308579816</v>
      </c>
      <c r="AF211" s="1"/>
      <c r="AG211" s="1"/>
    </row>
    <row r="212" spans="1:33" ht="15.75" thickBot="1">
      <c r="A212" s="1"/>
      <c r="B212" s="22" t="s">
        <v>309</v>
      </c>
      <c r="C212" s="85">
        <v>37.320223069829247</v>
      </c>
      <c r="D212" s="85">
        <v>39.0397985305815</v>
      </c>
      <c r="E212" s="85">
        <v>40.673457214558667</v>
      </c>
      <c r="F212" s="85">
        <v>42.108153283054449</v>
      </c>
      <c r="G212" s="85">
        <v>43.582641200090677</v>
      </c>
      <c r="H212" s="85">
        <v>45.060493701666566</v>
      </c>
      <c r="I212" s="85">
        <v>46.731510699984042</v>
      </c>
      <c r="J212" s="85">
        <v>48.257872534634394</v>
      </c>
      <c r="K212" s="85">
        <v>49.895157963592936</v>
      </c>
      <c r="L212" s="85">
        <v>51.558169160176099</v>
      </c>
      <c r="M212" s="85">
        <v>53.513863530513838</v>
      </c>
      <c r="N212" s="85">
        <v>55.278725671854033</v>
      </c>
      <c r="O212" s="85">
        <v>57.457271947728813</v>
      </c>
      <c r="P212" s="85">
        <v>59.586229291773748</v>
      </c>
      <c r="Q212" s="85">
        <v>62.052442435179572</v>
      </c>
      <c r="R212" s="85">
        <v>64.175799140513888</v>
      </c>
      <c r="S212" s="85">
        <v>66.435647843422657</v>
      </c>
      <c r="T212" s="85">
        <v>68.703645909603395</v>
      </c>
      <c r="U212" s="85">
        <v>70.885051903847398</v>
      </c>
      <c r="V212" s="85">
        <v>72.986867294511455</v>
      </c>
      <c r="W212" s="85">
        <v>75.255443981440862</v>
      </c>
      <c r="X212" s="85">
        <v>77.350445258733174</v>
      </c>
      <c r="Y212" s="85">
        <v>79.442931533398095</v>
      </c>
      <c r="Z212" s="85">
        <v>81.571379132626234</v>
      </c>
      <c r="AA212" s="85">
        <v>83.704737770686222</v>
      </c>
      <c r="AB212" s="85">
        <v>86.039175789178188</v>
      </c>
      <c r="AC212" s="85">
        <v>88.063105036862964</v>
      </c>
      <c r="AD212" s="85">
        <v>90.370810567052118</v>
      </c>
      <c r="AE212" s="85">
        <v>92.077615085461602</v>
      </c>
      <c r="AF212" s="1"/>
      <c r="AG212" s="1"/>
    </row>
    <row r="213" spans="1:33" ht="15.75" thickBot="1">
      <c r="A213" s="1"/>
      <c r="B213" s="22" t="s">
        <v>310</v>
      </c>
      <c r="C213" s="86">
        <v>40.843609788629436</v>
      </c>
      <c r="D213" s="86">
        <v>42.72552965255025</v>
      </c>
      <c r="E213" s="86">
        <v>44.51342137257889</v>
      </c>
      <c r="F213" s="86">
        <v>46.083566499452338</v>
      </c>
      <c r="G213" s="86">
        <v>47.697260206716457</v>
      </c>
      <c r="H213" s="86">
        <v>49.314636147545521</v>
      </c>
      <c r="I213" s="86">
        <v>51.143413164814248</v>
      </c>
      <c r="J213" s="86">
        <v>52.813878184652644</v>
      </c>
      <c r="K213" s="86">
        <v>54.605739049146059</v>
      </c>
      <c r="L213" s="86">
        <v>56.425754440272584</v>
      </c>
      <c r="M213" s="86">
        <v>58.566085101706101</v>
      </c>
      <c r="N213" s="86">
        <v>60.497567142870487</v>
      </c>
      <c r="O213" s="86">
        <v>62.881789065440799</v>
      </c>
      <c r="P213" s="86">
        <v>65.211740385777489</v>
      </c>
      <c r="Q213" s="86">
        <v>67.910787685049641</v>
      </c>
      <c r="R213" s="86">
        <v>70.234609612707303</v>
      </c>
      <c r="S213" s="86">
        <v>72.707809690591205</v>
      </c>
      <c r="T213" s="86">
        <v>75.189928509739943</v>
      </c>
      <c r="U213" s="86">
        <v>77.577280135499848</v>
      </c>
      <c r="V213" s="86">
        <v>79.877527041939658</v>
      </c>
      <c r="W213" s="86">
        <v>82.360279109181008</v>
      </c>
      <c r="X213" s="86">
        <v>84.65306858464325</v>
      </c>
      <c r="Y213" s="86">
        <v>86.943105617127372</v>
      </c>
      <c r="Z213" s="86">
        <v>89.272499067851385</v>
      </c>
      <c r="AA213" s="86">
        <v>91.607267206538253</v>
      </c>
      <c r="AB213" s="86">
        <v>94.162098546228407</v>
      </c>
      <c r="AC213" s="86">
        <v>96.377106111364313</v>
      </c>
      <c r="AD213" s="86">
        <v>98.90268115966316</v>
      </c>
      <c r="AE213" s="86">
        <v>100.77062438189282</v>
      </c>
      <c r="AF213" s="1"/>
      <c r="AG213" s="1"/>
    </row>
    <row r="214" spans="1:33" ht="15.75" thickBot="1">
      <c r="A214" s="1"/>
      <c r="B214" s="22" t="s">
        <v>311</v>
      </c>
      <c r="C214" s="87">
        <v>45.740159307203726</v>
      </c>
      <c r="D214" s="87">
        <v>47.847693749546117</v>
      </c>
      <c r="E214" s="87">
        <v>49.849927453211237</v>
      </c>
      <c r="F214" s="87">
        <v>51.60830994218054</v>
      </c>
      <c r="G214" s="87">
        <v>53.415461847344453</v>
      </c>
      <c r="H214" s="87">
        <v>55.226737431848619</v>
      </c>
      <c r="I214" s="87">
        <v>57.274757979986155</v>
      </c>
      <c r="J214" s="87">
        <v>59.145487245100981</v>
      </c>
      <c r="K214" s="87">
        <v>61.152165935413258</v>
      </c>
      <c r="L214" s="87">
        <v>63.190374466992793</v>
      </c>
      <c r="M214" s="87">
        <v>65.587299369828301</v>
      </c>
      <c r="N214" s="87">
        <v>67.750337767243821</v>
      </c>
      <c r="O214" s="87">
        <v>70.42039291482908</v>
      </c>
      <c r="P214" s="87">
        <v>73.029671211281183</v>
      </c>
      <c r="Q214" s="87">
        <v>76.052294678826769</v>
      </c>
      <c r="R214" s="87">
        <v>78.654708758353735</v>
      </c>
      <c r="S214" s="87">
        <v>81.424409236505184</v>
      </c>
      <c r="T214" s="87">
        <v>84.204097682135142</v>
      </c>
      <c r="U214" s="87">
        <v>86.877657738400529</v>
      </c>
      <c r="V214" s="87">
        <v>89.453670497580063</v>
      </c>
      <c r="W214" s="87">
        <v>92.234068108457322</v>
      </c>
      <c r="X214" s="87">
        <v>94.801729400107362</v>
      </c>
      <c r="Y214" s="87">
        <v>97.366308271252592</v>
      </c>
      <c r="Z214" s="87">
        <v>99.974961817711034</v>
      </c>
      <c r="AA214" s="87">
        <v>102.58963439835671</v>
      </c>
      <c r="AB214" s="87">
        <v>105.45075252883588</v>
      </c>
      <c r="AC214" s="87">
        <v>107.93130700039933</v>
      </c>
      <c r="AD214" s="87">
        <v>110.75966143942465</v>
      </c>
      <c r="AE214" s="87">
        <v>112.85154364581527</v>
      </c>
      <c r="AF214" s="1"/>
      <c r="AG214" s="1"/>
    </row>
    <row r="215" spans="1:33" ht="15.75" thickBot="1">
      <c r="A215" s="1"/>
      <c r="B215" s="22" t="s">
        <v>312</v>
      </c>
      <c r="C215" s="86">
        <v>303.34124267567717</v>
      </c>
      <c r="D215" s="86">
        <v>317.31806580889361</v>
      </c>
      <c r="E215" s="86">
        <v>330.59655169517356</v>
      </c>
      <c r="F215" s="86">
        <v>342.25785627701168</v>
      </c>
      <c r="G215" s="86">
        <v>354.24259163690368</v>
      </c>
      <c r="H215" s="86">
        <v>366.25467456257627</v>
      </c>
      <c r="I215" s="86">
        <v>379.8368112998989</v>
      </c>
      <c r="J215" s="86">
        <v>392.24318129477376</v>
      </c>
      <c r="K215" s="86">
        <v>405.55114560425221</v>
      </c>
      <c r="L215" s="86">
        <v>419.06821065531619</v>
      </c>
      <c r="M215" s="86">
        <v>434.96422391016915</v>
      </c>
      <c r="N215" s="86">
        <v>449.30914017992717</v>
      </c>
      <c r="O215" s="86">
        <v>467.01650846960302</v>
      </c>
      <c r="P215" s="86">
        <v>484.32081463995348</v>
      </c>
      <c r="Q215" s="86">
        <v>504.3663582644931</v>
      </c>
      <c r="R215" s="86">
        <v>521.62514207279662</v>
      </c>
      <c r="S215" s="86">
        <v>539.99334186937142</v>
      </c>
      <c r="T215" s="86">
        <v>558.42778022988261</v>
      </c>
      <c r="U215" s="86">
        <v>576.15839249969758</v>
      </c>
      <c r="V215" s="86">
        <v>593.24208707692344</v>
      </c>
      <c r="W215" s="86">
        <v>611.68122850516863</v>
      </c>
      <c r="X215" s="86">
        <v>628.70953751800346</v>
      </c>
      <c r="Y215" s="86">
        <v>645.71740442305952</v>
      </c>
      <c r="Z215" s="86">
        <v>663.01756735380809</v>
      </c>
      <c r="AA215" s="86">
        <v>680.35764753315641</v>
      </c>
      <c r="AB215" s="86">
        <v>699.33211422253623</v>
      </c>
      <c r="AC215" s="86">
        <v>715.78274507572303</v>
      </c>
      <c r="AD215" s="86">
        <v>734.53992833122788</v>
      </c>
      <c r="AE215" s="86">
        <v>748.4129484</v>
      </c>
      <c r="AF215" s="1"/>
      <c r="AG215" s="1"/>
    </row>
    <row r="216" spans="1:33">
      <c r="A216" s="1"/>
      <c r="B216" s="82"/>
      <c r="C216" s="88"/>
      <c r="D216" s="88"/>
      <c r="E216" s="88"/>
      <c r="F216" s="88"/>
      <c r="G216" s="88"/>
      <c r="H216" s="88"/>
      <c r="I216" s="88"/>
      <c r="J216" s="88"/>
      <c r="K216" s="88"/>
      <c r="L216" s="88"/>
      <c r="M216" s="88"/>
      <c r="N216" s="88"/>
      <c r="O216" s="88"/>
      <c r="P216" s="88"/>
      <c r="Q216" s="88"/>
      <c r="R216" s="88"/>
      <c r="S216" s="88"/>
      <c r="T216" s="88"/>
      <c r="U216" s="88"/>
      <c r="V216" s="88"/>
      <c r="W216" s="88"/>
      <c r="X216" s="88"/>
      <c r="Y216" s="88"/>
      <c r="Z216" s="88"/>
      <c r="AA216" s="88"/>
      <c r="AB216" s="88"/>
      <c r="AC216" s="88"/>
      <c r="AD216" s="88"/>
      <c r="AE216" s="88"/>
      <c r="AF216" s="1"/>
      <c r="AG216" s="1"/>
    </row>
    <row r="217" spans="1:33">
      <c r="A217" s="1"/>
      <c r="B217" s="83" t="s">
        <v>314</v>
      </c>
      <c r="C217" s="88"/>
      <c r="D217" s="88"/>
      <c r="E217" s="88"/>
      <c r="F217" s="88"/>
      <c r="G217" s="88"/>
      <c r="H217" s="88"/>
      <c r="I217" s="88"/>
      <c r="J217" s="88"/>
      <c r="K217" s="88"/>
      <c r="L217" s="88"/>
      <c r="M217" s="88"/>
      <c r="N217" s="88"/>
      <c r="O217" s="88"/>
      <c r="P217" s="88"/>
      <c r="Q217" s="88"/>
      <c r="R217" s="88"/>
      <c r="S217" s="88"/>
      <c r="T217" s="88"/>
      <c r="U217" s="88"/>
      <c r="V217" s="88"/>
      <c r="W217" s="88"/>
      <c r="X217" s="88"/>
      <c r="Y217" s="88"/>
      <c r="Z217" s="88"/>
      <c r="AA217" s="88"/>
      <c r="AB217" s="88"/>
      <c r="AC217" s="88"/>
      <c r="AD217" s="88"/>
      <c r="AE217" s="88"/>
      <c r="AF217" s="1"/>
      <c r="AG217" s="1"/>
    </row>
    <row r="218" spans="1:33" ht="15.75" thickBot="1">
      <c r="A218" s="1"/>
      <c r="B218" s="83" t="s">
        <v>284</v>
      </c>
      <c r="C218" s="88"/>
      <c r="D218" s="88"/>
      <c r="E218" s="88"/>
      <c r="F218" s="88"/>
      <c r="G218" s="88"/>
      <c r="H218" s="88"/>
      <c r="I218" s="88"/>
      <c r="J218" s="88"/>
      <c r="K218" s="88"/>
      <c r="L218" s="88"/>
      <c r="M218" s="88"/>
      <c r="N218" s="88"/>
      <c r="O218" s="88"/>
      <c r="P218" s="88"/>
      <c r="Q218" s="88"/>
      <c r="R218" s="88"/>
      <c r="S218" s="88"/>
      <c r="T218" s="88"/>
      <c r="U218" s="88"/>
      <c r="V218" s="88"/>
      <c r="W218" s="88"/>
      <c r="X218" s="88"/>
      <c r="Y218" s="88"/>
      <c r="Z218" s="88"/>
      <c r="AA218" s="88"/>
      <c r="AB218" s="88"/>
      <c r="AC218" s="88"/>
      <c r="AD218" s="88"/>
      <c r="AE218" s="88"/>
      <c r="AF218" s="1"/>
      <c r="AG218" s="1"/>
    </row>
    <row r="219" spans="1:33" ht="33" customHeight="1" thickBot="1">
      <c r="A219" s="1"/>
      <c r="B219" s="320" t="s">
        <v>307</v>
      </c>
      <c r="C219" s="363" t="s">
        <v>221</v>
      </c>
      <c r="D219" s="363" t="s">
        <v>222</v>
      </c>
      <c r="E219" s="363" t="s">
        <v>223</v>
      </c>
      <c r="F219" s="363" t="s">
        <v>224</v>
      </c>
      <c r="G219" s="363" t="s">
        <v>225</v>
      </c>
      <c r="H219" s="363" t="s">
        <v>226</v>
      </c>
      <c r="I219" s="363" t="s">
        <v>227</v>
      </c>
      <c r="J219" s="363" t="s">
        <v>228</v>
      </c>
      <c r="K219" s="363" t="s">
        <v>229</v>
      </c>
      <c r="L219" s="363" t="s">
        <v>262</v>
      </c>
      <c r="M219" s="363" t="s">
        <v>263</v>
      </c>
      <c r="N219" s="363" t="s">
        <v>264</v>
      </c>
      <c r="O219" s="363" t="s">
        <v>265</v>
      </c>
      <c r="P219" s="363" t="s">
        <v>266</v>
      </c>
      <c r="Q219" s="363" t="s">
        <v>267</v>
      </c>
      <c r="R219" s="363" t="s">
        <v>268</v>
      </c>
      <c r="S219" s="363" t="s">
        <v>269</v>
      </c>
      <c r="T219" s="363" t="s">
        <v>270</v>
      </c>
      <c r="U219" s="363" t="s">
        <v>271</v>
      </c>
      <c r="V219" s="363" t="s">
        <v>272</v>
      </c>
      <c r="W219" s="363" t="s">
        <v>273</v>
      </c>
      <c r="X219" s="363" t="s">
        <v>274</v>
      </c>
      <c r="Y219" s="363" t="s">
        <v>275</v>
      </c>
      <c r="Z219" s="363" t="s">
        <v>276</v>
      </c>
      <c r="AA219" s="363" t="s">
        <v>277</v>
      </c>
      <c r="AB219" s="363" t="s">
        <v>278</v>
      </c>
      <c r="AC219" s="363" t="s">
        <v>279</v>
      </c>
      <c r="AD219" s="363" t="s">
        <v>280</v>
      </c>
      <c r="AE219" s="363" t="s">
        <v>281</v>
      </c>
      <c r="AF219" s="1"/>
      <c r="AG219" s="1"/>
    </row>
    <row r="220" spans="1:33" ht="15.75" thickBot="1">
      <c r="A220" s="1"/>
      <c r="B220" s="22" t="s">
        <v>308</v>
      </c>
      <c r="C220" s="84">
        <v>0.70413349115813872</v>
      </c>
      <c r="D220" s="84">
        <v>0.73395556251564775</v>
      </c>
      <c r="E220" s="84">
        <v>0.76276012266422355</v>
      </c>
      <c r="F220" s="84">
        <v>0.79058346230342025</v>
      </c>
      <c r="G220" s="84">
        <v>0.82461004668333859</v>
      </c>
      <c r="H220" s="84">
        <v>0.86246153229805123</v>
      </c>
      <c r="I220" s="84">
        <v>0.89890208613904821</v>
      </c>
      <c r="J220" s="84">
        <v>0.94226372207580333</v>
      </c>
      <c r="K220" s="84">
        <v>0.98374551353882134</v>
      </c>
      <c r="L220" s="84">
        <v>1.0230864889109215</v>
      </c>
      <c r="M220" s="84">
        <v>1.0644021462388791</v>
      </c>
      <c r="N220" s="84">
        <v>1.1139912159680989</v>
      </c>
      <c r="O220" s="84">
        <v>1.1659326454588903</v>
      </c>
      <c r="P220" s="84">
        <v>1.2042376861491169</v>
      </c>
      <c r="Q220" s="84">
        <v>1.2652765147718323</v>
      </c>
      <c r="R220" s="84">
        <v>1.3212045935196226</v>
      </c>
      <c r="S220" s="84">
        <v>1.3804059716205428</v>
      </c>
      <c r="T220" s="84">
        <v>1.4294626156477153</v>
      </c>
      <c r="U220" s="84">
        <v>1.4829001270830566</v>
      </c>
      <c r="V220" s="84">
        <v>1.5424709288326746</v>
      </c>
      <c r="W220" s="84">
        <v>1.6029423316036704</v>
      </c>
      <c r="X220" s="84">
        <v>1.6533623565432249</v>
      </c>
      <c r="Y220" s="84">
        <v>1.714843833612536</v>
      </c>
      <c r="Z220" s="84">
        <v>1.7749526797925776</v>
      </c>
      <c r="AA220" s="84">
        <v>1.8343687772703519</v>
      </c>
      <c r="AB220" s="84">
        <v>1.8926519205891419</v>
      </c>
      <c r="AC220" s="84">
        <v>1.9499618892668249</v>
      </c>
      <c r="AD220" s="84">
        <v>2.0152840442220885</v>
      </c>
      <c r="AE220" s="84">
        <v>2.0791023643253359</v>
      </c>
      <c r="AF220" s="1"/>
      <c r="AG220" s="1"/>
    </row>
    <row r="221" spans="1:33" ht="15.75" thickBot="1">
      <c r="A221" s="1"/>
      <c r="B221" s="22" t="s">
        <v>309</v>
      </c>
      <c r="C221" s="85">
        <v>27.160913930997026</v>
      </c>
      <c r="D221" s="85">
        <v>28.311256477625648</v>
      </c>
      <c r="E221" s="85">
        <v>29.422350025709679</v>
      </c>
      <c r="F221" s="85">
        <v>30.495594435615754</v>
      </c>
      <c r="G221" s="85">
        <v>31.808119888976428</v>
      </c>
      <c r="H221" s="85">
        <v>33.268185282614532</v>
      </c>
      <c r="I221" s="85">
        <v>34.673826057981223</v>
      </c>
      <c r="J221" s="85">
        <v>36.346437397129883</v>
      </c>
      <c r="K221" s="85">
        <v>37.946536500181296</v>
      </c>
      <c r="L221" s="85">
        <v>39.464056770784516</v>
      </c>
      <c r="M221" s="85">
        <v>41.057747493890879</v>
      </c>
      <c r="N221" s="85">
        <v>42.97057293359299</v>
      </c>
      <c r="O221" s="85">
        <v>44.974137191745129</v>
      </c>
      <c r="P221" s="85">
        <v>46.451697805428431</v>
      </c>
      <c r="Q221" s="85">
        <v>48.806180856566414</v>
      </c>
      <c r="R221" s="85">
        <v>50.963524247087797</v>
      </c>
      <c r="S221" s="85">
        <v>53.247130346480645</v>
      </c>
      <c r="T221" s="85">
        <v>55.139418247705251</v>
      </c>
      <c r="U221" s="85">
        <v>57.200691666747908</v>
      </c>
      <c r="V221" s="85">
        <v>59.4985477401192</v>
      </c>
      <c r="W221" s="85">
        <v>61.831143173476875</v>
      </c>
      <c r="X221" s="85">
        <v>63.776021488424689</v>
      </c>
      <c r="Y221" s="85">
        <v>66.147579052436498</v>
      </c>
      <c r="Z221" s="85">
        <v>68.466189398469581</v>
      </c>
      <c r="AA221" s="85">
        <v>70.758077982060783</v>
      </c>
      <c r="AB221" s="85">
        <v>73.006264525078223</v>
      </c>
      <c r="AC221" s="85">
        <v>75.216912287454136</v>
      </c>
      <c r="AD221" s="85">
        <v>77.736618352860845</v>
      </c>
      <c r="AE221" s="85">
        <v>80.198316200372872</v>
      </c>
      <c r="AF221" s="1"/>
      <c r="AG221" s="1"/>
    </row>
    <row r="222" spans="1:33" ht="15.75" thickBot="1">
      <c r="A222" s="1"/>
      <c r="B222" s="22" t="s">
        <v>310</v>
      </c>
      <c r="C222" s="86">
        <v>30.754065716759882</v>
      </c>
      <c r="D222" s="86">
        <v>32.056588539286381</v>
      </c>
      <c r="E222" s="86">
        <v>33.314670063422703</v>
      </c>
      <c r="F222" s="86">
        <v>34.529895338840561</v>
      </c>
      <c r="G222" s="86">
        <v>36.016056450728172</v>
      </c>
      <c r="H222" s="86">
        <v>37.669275748900176</v>
      </c>
      <c r="I222" s="86">
        <v>39.260870526955486</v>
      </c>
      <c r="J222" s="86">
        <v>41.154753743604942</v>
      </c>
      <c r="K222" s="86">
        <v>42.966531988386755</v>
      </c>
      <c r="L222" s="86">
        <v>44.684806942138778</v>
      </c>
      <c r="M222" s="86">
        <v>46.489329034256919</v>
      </c>
      <c r="N222" s="86">
        <v>48.655204579783138</v>
      </c>
      <c r="O222" s="86">
        <v>50.923822897248584</v>
      </c>
      <c r="P222" s="86">
        <v>52.596851880336423</v>
      </c>
      <c r="Q222" s="86">
        <v>55.262812483416788</v>
      </c>
      <c r="R222" s="86">
        <v>57.705553569901156</v>
      </c>
      <c r="S222" s="86">
        <v>60.291260819308988</v>
      </c>
      <c r="T222" s="86">
        <v>62.433881889319309</v>
      </c>
      <c r="U222" s="86">
        <v>64.767843785833477</v>
      </c>
      <c r="V222" s="86">
        <v>67.36968615636826</v>
      </c>
      <c r="W222" s="86">
        <v>70.010863600924992</v>
      </c>
      <c r="X222" s="86">
        <v>72.213032337255527</v>
      </c>
      <c r="Y222" s="86">
        <v>74.898326262194558</v>
      </c>
      <c r="Z222" s="86">
        <v>77.523668514469904</v>
      </c>
      <c r="AA222" s="86">
        <v>80.118753948425621</v>
      </c>
      <c r="AB222" s="86">
        <v>82.664355943378652</v>
      </c>
      <c r="AC222" s="86">
        <v>85.167453104742165</v>
      </c>
      <c r="AD222" s="86">
        <v>88.020494284405885</v>
      </c>
      <c r="AE222" s="86">
        <v>90.807853265385958</v>
      </c>
      <c r="AF222" s="1"/>
      <c r="AG222" s="1"/>
    </row>
    <row r="223" spans="1:33" ht="15.75" thickBot="1">
      <c r="A223" s="1"/>
      <c r="B223" s="22" t="s">
        <v>311</v>
      </c>
      <c r="C223" s="87">
        <v>54.984541736025243</v>
      </c>
      <c r="D223" s="87">
        <v>57.313294661148376</v>
      </c>
      <c r="E223" s="87">
        <v>59.562591931573927</v>
      </c>
      <c r="F223" s="87">
        <v>61.735267423987672</v>
      </c>
      <c r="G223" s="87">
        <v>64.392343351301889</v>
      </c>
      <c r="H223" s="87">
        <v>67.348099066215468</v>
      </c>
      <c r="I223" s="87">
        <v>70.193677608799206</v>
      </c>
      <c r="J223" s="87">
        <v>73.579711238566418</v>
      </c>
      <c r="K223" s="87">
        <v>76.818951130752083</v>
      </c>
      <c r="L223" s="87">
        <v>79.89101847230873</v>
      </c>
      <c r="M223" s="87">
        <v>83.11728524306541</v>
      </c>
      <c r="N223" s="87">
        <v>86.989608188097137</v>
      </c>
      <c r="O223" s="87">
        <v>91.045622755686864</v>
      </c>
      <c r="P223" s="87">
        <v>94.036795786056032</v>
      </c>
      <c r="Q223" s="87">
        <v>98.803210197623955</v>
      </c>
      <c r="R223" s="87">
        <v>103.17053517042935</v>
      </c>
      <c r="S223" s="87">
        <v>107.79346631331002</v>
      </c>
      <c r="T223" s="87">
        <v>111.62421307484362</v>
      </c>
      <c r="U223" s="87">
        <v>115.79705404133867</v>
      </c>
      <c r="V223" s="87">
        <v>120.44883282502207</v>
      </c>
      <c r="W223" s="87">
        <v>125.17093795316895</v>
      </c>
      <c r="X223" s="87">
        <v>129.10814872418416</v>
      </c>
      <c r="Y223" s="87">
        <v>133.90912877180241</v>
      </c>
      <c r="Z223" s="87">
        <v>138.60292249556744</v>
      </c>
      <c r="AA223" s="87">
        <v>143.2426206956701</v>
      </c>
      <c r="AB223" s="87">
        <v>147.79384850482856</v>
      </c>
      <c r="AC223" s="87">
        <v>152.26908282362999</v>
      </c>
      <c r="AD223" s="87">
        <v>157.36997462969543</v>
      </c>
      <c r="AE223" s="87">
        <v>162.35343462599315</v>
      </c>
      <c r="AF223" s="1"/>
      <c r="AG223" s="1"/>
    </row>
    <row r="224" spans="1:33" ht="15.75" thickBot="1">
      <c r="A224" s="1"/>
      <c r="B224" s="22" t="s">
        <v>312</v>
      </c>
      <c r="C224" s="86">
        <v>207.20163467756404</v>
      </c>
      <c r="D224" s="86">
        <v>215.977217734384</v>
      </c>
      <c r="E224" s="86">
        <v>224.45338315457519</v>
      </c>
      <c r="F224" s="86">
        <v>232.64081001016822</v>
      </c>
      <c r="G224" s="86">
        <v>242.65363285490599</v>
      </c>
      <c r="H224" s="86">
        <v>253.79198913652948</v>
      </c>
      <c r="I224" s="86">
        <v>264.51515799474049</v>
      </c>
      <c r="J224" s="86">
        <v>277.27495704024744</v>
      </c>
      <c r="K224" s="86">
        <v>289.48158420458554</v>
      </c>
      <c r="L224" s="86">
        <v>301.05824475158153</v>
      </c>
      <c r="M224" s="86">
        <v>313.215984503529</v>
      </c>
      <c r="N224" s="86">
        <v>327.80829752237736</v>
      </c>
      <c r="O224" s="86">
        <v>343.09282699459402</v>
      </c>
      <c r="P224" s="86">
        <v>354.36464852711515</v>
      </c>
      <c r="Q224" s="86">
        <v>372.32622147918187</v>
      </c>
      <c r="R224" s="86">
        <v>388.78388112246546</v>
      </c>
      <c r="S224" s="86">
        <v>406.20475723716271</v>
      </c>
      <c r="T224" s="86">
        <v>420.64039616339392</v>
      </c>
      <c r="U224" s="86">
        <v>436.36516974899951</v>
      </c>
      <c r="V224" s="86">
        <v>453.8947542050268</v>
      </c>
      <c r="W224" s="86">
        <v>471.68935375572721</v>
      </c>
      <c r="X224" s="86">
        <v>486.52618756514613</v>
      </c>
      <c r="Y224" s="86">
        <v>504.61801633215958</v>
      </c>
      <c r="Z224" s="86">
        <v>522.30592827425721</v>
      </c>
      <c r="AA224" s="86">
        <v>539.78998872323166</v>
      </c>
      <c r="AB224" s="86">
        <v>556.94066074983448</v>
      </c>
      <c r="AC224" s="86">
        <v>573.80496182689978</v>
      </c>
      <c r="AD224" s="86">
        <v>593.02696654241197</v>
      </c>
      <c r="AE224" s="86">
        <v>611.80644573749998</v>
      </c>
      <c r="AF224" s="1"/>
      <c r="AG224" s="1"/>
    </row>
    <row r="225" spans="1:33">
      <c r="A225" s="1"/>
      <c r="B225" s="82"/>
      <c r="C225" s="88"/>
      <c r="D225" s="88"/>
      <c r="E225" s="88"/>
      <c r="F225" s="88"/>
      <c r="G225" s="88"/>
      <c r="H225" s="88"/>
      <c r="I225" s="88"/>
      <c r="J225" s="88"/>
      <c r="K225" s="88"/>
      <c r="L225" s="88"/>
      <c r="M225" s="88"/>
      <c r="N225" s="88"/>
      <c r="O225" s="88"/>
      <c r="P225" s="88"/>
      <c r="Q225" s="88"/>
      <c r="R225" s="88"/>
      <c r="S225" s="88"/>
      <c r="T225" s="88"/>
      <c r="U225" s="88"/>
      <c r="V225" s="88"/>
      <c r="W225" s="88"/>
      <c r="X225" s="88"/>
      <c r="Y225" s="88"/>
      <c r="Z225" s="88"/>
      <c r="AA225" s="88"/>
      <c r="AB225" s="88"/>
      <c r="AC225" s="88"/>
      <c r="AD225" s="88"/>
      <c r="AE225" s="88"/>
      <c r="AF225" s="1"/>
      <c r="AG225" s="1"/>
    </row>
    <row r="226" spans="1:33" ht="15.75" thickBot="1">
      <c r="A226" s="1"/>
      <c r="B226" s="83" t="s">
        <v>286</v>
      </c>
      <c r="C226" s="88"/>
      <c r="D226" s="88"/>
      <c r="E226" s="88"/>
      <c r="F226" s="88"/>
      <c r="G226" s="88"/>
      <c r="H226" s="88"/>
      <c r="I226" s="88"/>
      <c r="J226" s="88"/>
      <c r="K226" s="88"/>
      <c r="L226" s="88"/>
      <c r="M226" s="88"/>
      <c r="N226" s="88"/>
      <c r="O226" s="88"/>
      <c r="P226" s="88"/>
      <c r="Q226" s="88"/>
      <c r="R226" s="88"/>
      <c r="S226" s="88"/>
      <c r="T226" s="88"/>
      <c r="U226" s="88"/>
      <c r="V226" s="88"/>
      <c r="W226" s="88"/>
      <c r="X226" s="88"/>
      <c r="Y226" s="88"/>
      <c r="Z226" s="88"/>
      <c r="AA226" s="88"/>
      <c r="AB226" s="88"/>
      <c r="AC226" s="88"/>
      <c r="AD226" s="88"/>
      <c r="AE226" s="88"/>
      <c r="AF226" s="1"/>
      <c r="AG226" s="1"/>
    </row>
    <row r="227" spans="1:33" ht="33" customHeight="1" thickBot="1">
      <c r="A227" s="1"/>
      <c r="B227" s="320" t="s">
        <v>307</v>
      </c>
      <c r="C227" s="363">
        <v>2022</v>
      </c>
      <c r="D227" s="363">
        <v>2023</v>
      </c>
      <c r="E227" s="363">
        <v>2024</v>
      </c>
      <c r="F227" s="363">
        <v>2025</v>
      </c>
      <c r="G227" s="363">
        <v>2026</v>
      </c>
      <c r="H227" s="363">
        <v>2027</v>
      </c>
      <c r="I227" s="363">
        <v>2028</v>
      </c>
      <c r="J227" s="363">
        <v>2029</v>
      </c>
      <c r="K227" s="363">
        <v>2030</v>
      </c>
      <c r="L227" s="363">
        <v>2031</v>
      </c>
      <c r="M227" s="363">
        <v>2032</v>
      </c>
      <c r="N227" s="363">
        <v>2033</v>
      </c>
      <c r="O227" s="363">
        <v>2034</v>
      </c>
      <c r="P227" s="363">
        <v>2035</v>
      </c>
      <c r="Q227" s="363">
        <v>2036</v>
      </c>
      <c r="R227" s="363">
        <v>2037</v>
      </c>
      <c r="S227" s="363">
        <v>2038</v>
      </c>
      <c r="T227" s="363">
        <v>2039</v>
      </c>
      <c r="U227" s="363">
        <v>2040</v>
      </c>
      <c r="V227" s="363">
        <v>2041</v>
      </c>
      <c r="W227" s="363">
        <v>2042</v>
      </c>
      <c r="X227" s="363">
        <v>2043</v>
      </c>
      <c r="Y227" s="363">
        <v>2044</v>
      </c>
      <c r="Z227" s="363">
        <v>2045</v>
      </c>
      <c r="AA227" s="363">
        <v>2046</v>
      </c>
      <c r="AB227" s="363">
        <v>2047</v>
      </c>
      <c r="AC227" s="363">
        <v>2048</v>
      </c>
      <c r="AD227" s="363">
        <v>2049</v>
      </c>
      <c r="AE227" s="363">
        <v>2050</v>
      </c>
      <c r="AF227" s="1"/>
      <c r="AG227" s="1"/>
    </row>
    <row r="228" spans="1:33" ht="15.75" thickBot="1">
      <c r="A228" s="1"/>
      <c r="B228" s="22" t="s">
        <v>308</v>
      </c>
      <c r="C228" s="84">
        <v>0.69610060333712009</v>
      </c>
      <c r="D228" s="84">
        <v>0.719032044021227</v>
      </c>
      <c r="E228" s="84">
        <v>0.74233705985520049</v>
      </c>
      <c r="F228" s="84">
        <v>0.76566268434488016</v>
      </c>
      <c r="G228" s="84">
        <v>0.79414266910180054</v>
      </c>
      <c r="H228" s="84">
        <v>0.82568946436893143</v>
      </c>
      <c r="I228" s="84">
        <v>0.85868228717781925</v>
      </c>
      <c r="J228" s="84">
        <v>0.89295520834856013</v>
      </c>
      <c r="K228" s="84">
        <v>0.9291744541126129</v>
      </c>
      <c r="L228" s="84">
        <v>0.96250603377343757</v>
      </c>
      <c r="M228" s="84">
        <v>0.99760513579831134</v>
      </c>
      <c r="N228" s="84">
        <v>1.0383751569593003</v>
      </c>
      <c r="O228" s="84">
        <v>1.0800616612041685</v>
      </c>
      <c r="P228" s="84">
        <v>1.1295558616595323</v>
      </c>
      <c r="Q228" s="84">
        <v>1.1781291807406971</v>
      </c>
      <c r="R228" s="84">
        <v>1.2312564800654999</v>
      </c>
      <c r="S228" s="84">
        <v>1.2834291358864531</v>
      </c>
      <c r="T228" s="84">
        <v>1.332967654615081</v>
      </c>
      <c r="U228" s="84">
        <v>1.3813085748597396</v>
      </c>
      <c r="V228" s="84">
        <v>1.4277234833785131</v>
      </c>
      <c r="W228" s="84">
        <v>1.4749323061783974</v>
      </c>
      <c r="X228" s="84">
        <v>1.5232145121064491</v>
      </c>
      <c r="Y228" s="84">
        <v>1.567246627686864</v>
      </c>
      <c r="Z228" s="84">
        <v>1.6148511625507762</v>
      </c>
      <c r="AA228" s="84">
        <v>1.6605912097784952</v>
      </c>
      <c r="AB228" s="84">
        <v>1.7071339848387195</v>
      </c>
      <c r="AC228" s="84">
        <v>1.7486063682421311</v>
      </c>
      <c r="AD228" s="84">
        <v>1.7969676795975242</v>
      </c>
      <c r="AE228" s="84">
        <v>1.8293350950291252</v>
      </c>
      <c r="AF228" s="1"/>
      <c r="AG228" s="1"/>
    </row>
    <row r="229" spans="1:33" ht="15.75" thickBot="1">
      <c r="A229" s="1"/>
      <c r="B229" s="22" t="s">
        <v>309</v>
      </c>
      <c r="C229" s="85">
        <v>26.851057096371559</v>
      </c>
      <c r="D229" s="85">
        <v>27.735603698054092</v>
      </c>
      <c r="E229" s="85">
        <v>28.634560411767513</v>
      </c>
      <c r="F229" s="85">
        <v>29.534312074067952</v>
      </c>
      <c r="G229" s="85">
        <v>30.63288560373563</v>
      </c>
      <c r="H229" s="85">
        <v>31.849756838819221</v>
      </c>
      <c r="I229" s="85">
        <v>33.122406459814997</v>
      </c>
      <c r="J229" s="85">
        <v>34.444433992621661</v>
      </c>
      <c r="K229" s="85">
        <v>35.84153813437328</v>
      </c>
      <c r="L229" s="85">
        <v>37.127254802760675</v>
      </c>
      <c r="M229" s="85">
        <v>38.481151047043674</v>
      </c>
      <c r="N229" s="85">
        <v>40.053794657415352</v>
      </c>
      <c r="O229" s="85">
        <v>41.661790254978428</v>
      </c>
      <c r="P229" s="85">
        <v>43.570956251955181</v>
      </c>
      <c r="Q229" s="85">
        <v>45.444600604159525</v>
      </c>
      <c r="R229" s="85">
        <v>47.493908047232438</v>
      </c>
      <c r="S229" s="85">
        <v>49.506391521031851</v>
      </c>
      <c r="T229" s="85">
        <v>51.417267030225837</v>
      </c>
      <c r="U229" s="85">
        <v>53.281946939074942</v>
      </c>
      <c r="V229" s="85">
        <v>55.072333777968218</v>
      </c>
      <c r="W229" s="85">
        <v>56.893344692734345</v>
      </c>
      <c r="X229" s="85">
        <v>58.755759783164926</v>
      </c>
      <c r="Y229" s="85">
        <v>60.454233888568282</v>
      </c>
      <c r="Z229" s="85">
        <v>62.29050881427478</v>
      </c>
      <c r="AA229" s="85">
        <v>64.054863871308697</v>
      </c>
      <c r="AB229" s="85">
        <v>65.850182973999409</v>
      </c>
      <c r="AC229" s="85">
        <v>67.449919174986888</v>
      </c>
      <c r="AD229" s="85">
        <v>69.315385640945649</v>
      </c>
      <c r="AE229" s="85">
        <v>70.563911092079309</v>
      </c>
      <c r="AF229" s="1"/>
      <c r="AG229" s="1"/>
    </row>
    <row r="230" spans="1:33" ht="15.75" thickBot="1">
      <c r="A230" s="1"/>
      <c r="B230" s="22" t="s">
        <v>310</v>
      </c>
      <c r="C230" s="86">
        <v>30.403217528106566</v>
      </c>
      <c r="D230" s="86">
        <v>31.404781922691821</v>
      </c>
      <c r="E230" s="86">
        <v>32.422662761322727</v>
      </c>
      <c r="F230" s="86">
        <v>33.44144371329844</v>
      </c>
      <c r="G230" s="86">
        <v>34.685348929887461</v>
      </c>
      <c r="H230" s="86">
        <v>36.063201605525379</v>
      </c>
      <c r="I230" s="86">
        <v>37.504211660560628</v>
      </c>
      <c r="J230" s="86">
        <v>39.001131894047397</v>
      </c>
      <c r="K230" s="86">
        <v>40.583060716389113</v>
      </c>
      <c r="L230" s="86">
        <v>42.038866475104541</v>
      </c>
      <c r="M230" s="86">
        <v>43.571871372367411</v>
      </c>
      <c r="N230" s="86">
        <v>45.352562002487076</v>
      </c>
      <c r="O230" s="86">
        <v>47.173281379064406</v>
      </c>
      <c r="P230" s="86">
        <v>49.335013369541322</v>
      </c>
      <c r="Q230" s="86">
        <v>51.456524511762787</v>
      </c>
      <c r="R230" s="86">
        <v>53.77693743815491</v>
      </c>
      <c r="S230" s="86">
        <v>56.055654905628892</v>
      </c>
      <c r="T230" s="86">
        <v>58.219322561864551</v>
      </c>
      <c r="U230" s="86">
        <v>60.330683343138602</v>
      </c>
      <c r="V230" s="86">
        <v>62.357922729914449</v>
      </c>
      <c r="W230" s="86">
        <v>64.419837490438809</v>
      </c>
      <c r="X230" s="86">
        <v>66.528633837590476</v>
      </c>
      <c r="Y230" s="86">
        <v>68.451801238676239</v>
      </c>
      <c r="Z230" s="86">
        <v>70.530999305526521</v>
      </c>
      <c r="AA230" s="86">
        <v>72.528763132972486</v>
      </c>
      <c r="AB230" s="86">
        <v>74.561587278985215</v>
      </c>
      <c r="AC230" s="86">
        <v>76.372954612928339</v>
      </c>
      <c r="AD230" s="86">
        <v>78.485206005950658</v>
      </c>
      <c r="AE230" s="86">
        <v>79.898900474066167</v>
      </c>
      <c r="AF230" s="1"/>
      <c r="AG230" s="1"/>
    </row>
    <row r="231" spans="1:33" ht="15.75" thickBot="1">
      <c r="A231" s="1"/>
      <c r="B231" s="22" t="s">
        <v>311</v>
      </c>
      <c r="C231" s="87">
        <v>54.35726770176629</v>
      </c>
      <c r="D231" s="87">
        <v>56.147943437539929</v>
      </c>
      <c r="E231" s="87">
        <v>57.967790997516396</v>
      </c>
      <c r="F231" s="87">
        <v>59.789247851048735</v>
      </c>
      <c r="G231" s="87">
        <v>62.013199601920014</v>
      </c>
      <c r="H231" s="87">
        <v>64.476633173515083</v>
      </c>
      <c r="I231" s="87">
        <v>67.052984484032649</v>
      </c>
      <c r="J231" s="87">
        <v>69.729296416630206</v>
      </c>
      <c r="K231" s="87">
        <v>72.557593402029028</v>
      </c>
      <c r="L231" s="87">
        <v>75.160397637308122</v>
      </c>
      <c r="M231" s="87">
        <v>77.901224574838707</v>
      </c>
      <c r="N231" s="87">
        <v>81.084883580204178</v>
      </c>
      <c r="O231" s="87">
        <v>84.340109132266676</v>
      </c>
      <c r="P231" s="87">
        <v>88.205023903119354</v>
      </c>
      <c r="Q231" s="87">
        <v>91.998028672545615</v>
      </c>
      <c r="R231" s="87">
        <v>96.146645722761832</v>
      </c>
      <c r="S231" s="87">
        <v>100.22071634642744</v>
      </c>
      <c r="T231" s="87">
        <v>104.0890918530306</v>
      </c>
      <c r="U231" s="87">
        <v>107.86394900742965</v>
      </c>
      <c r="V231" s="87">
        <v>111.48840730499859</v>
      </c>
      <c r="W231" s="87">
        <v>115.17486096775427</v>
      </c>
      <c r="X231" s="87">
        <v>118.94513322478302</v>
      </c>
      <c r="Y231" s="87">
        <v>122.38352342672424</v>
      </c>
      <c r="Z231" s="87">
        <v>126.10087754624443</v>
      </c>
      <c r="AA231" s="87">
        <v>129.6726371165266</v>
      </c>
      <c r="AB231" s="87">
        <v>133.30708028667058</v>
      </c>
      <c r="AC231" s="87">
        <v>136.54558552008405</v>
      </c>
      <c r="AD231" s="87">
        <v>140.32203498033607</v>
      </c>
      <c r="AE231" s="87">
        <v>142.84954933242136</v>
      </c>
      <c r="AF231" s="1"/>
      <c r="AG231" s="1"/>
    </row>
    <row r="232" spans="1:33" ht="15.75" thickBot="1">
      <c r="A232" s="1"/>
      <c r="B232" s="22" t="s">
        <v>312</v>
      </c>
      <c r="C232" s="86">
        <v>179.24590535930841</v>
      </c>
      <c r="D232" s="86">
        <v>185.15075133546594</v>
      </c>
      <c r="E232" s="86">
        <v>191.15179291271414</v>
      </c>
      <c r="F232" s="86">
        <v>197.15814121880666</v>
      </c>
      <c r="G232" s="86">
        <v>204.49173729371367</v>
      </c>
      <c r="H232" s="86">
        <v>212.61503707499986</v>
      </c>
      <c r="I232" s="86">
        <v>221.11068894828847</v>
      </c>
      <c r="J232" s="86">
        <v>229.93596614975425</v>
      </c>
      <c r="K232" s="86">
        <v>239.26242193399784</v>
      </c>
      <c r="L232" s="86">
        <v>247.84530369666021</v>
      </c>
      <c r="M232" s="86">
        <v>256.88332246806522</v>
      </c>
      <c r="N232" s="86">
        <v>267.3816029170199</v>
      </c>
      <c r="O232" s="86">
        <v>278.11587776007343</v>
      </c>
      <c r="P232" s="86">
        <v>290.86063437732963</v>
      </c>
      <c r="Q232" s="86">
        <v>303.36826404072957</v>
      </c>
      <c r="R232" s="86">
        <v>317.04854361686631</v>
      </c>
      <c r="S232" s="86">
        <v>330.48300249076175</v>
      </c>
      <c r="T232" s="86">
        <v>343.23917106338342</v>
      </c>
      <c r="U232" s="86">
        <v>355.68695802638297</v>
      </c>
      <c r="V232" s="86">
        <v>367.63879696996719</v>
      </c>
      <c r="W232" s="86">
        <v>379.79506884093746</v>
      </c>
      <c r="X232" s="86">
        <v>392.22773686741078</v>
      </c>
      <c r="Y232" s="86">
        <v>403.56600662936762</v>
      </c>
      <c r="Z232" s="86">
        <v>415.82417435682504</v>
      </c>
      <c r="AA232" s="86">
        <v>427.60223651796269</v>
      </c>
      <c r="AB232" s="86">
        <v>439.58700109597044</v>
      </c>
      <c r="AC232" s="86">
        <v>450.26613982234898</v>
      </c>
      <c r="AD232" s="86">
        <v>462.7191774963627</v>
      </c>
      <c r="AE232" s="86">
        <v>471.05378696999998</v>
      </c>
      <c r="AF232" s="1"/>
      <c r="AG232" s="1"/>
    </row>
    <row r="233" spans="1:33">
      <c r="A233" s="1"/>
      <c r="B233" s="82"/>
      <c r="C233" s="88"/>
      <c r="D233" s="88"/>
      <c r="E233" s="88"/>
      <c r="F233" s="88"/>
      <c r="G233" s="88"/>
      <c r="H233" s="88"/>
      <c r="I233" s="88"/>
      <c r="J233" s="88"/>
      <c r="K233" s="88"/>
      <c r="L233" s="88"/>
      <c r="M233" s="88"/>
      <c r="N233" s="88"/>
      <c r="O233" s="88"/>
      <c r="P233" s="88"/>
      <c r="Q233" s="88"/>
      <c r="R233" s="88"/>
      <c r="S233" s="88"/>
      <c r="T233" s="88"/>
      <c r="U233" s="88"/>
      <c r="V233" s="88"/>
      <c r="W233" s="88"/>
      <c r="X233" s="88"/>
      <c r="Y233" s="88"/>
      <c r="Z233" s="88"/>
      <c r="AA233" s="88"/>
      <c r="AB233" s="88"/>
      <c r="AC233" s="88"/>
      <c r="AD233" s="88"/>
      <c r="AE233" s="88"/>
      <c r="AF233" s="1"/>
      <c r="AG233" s="1"/>
    </row>
    <row r="234" spans="1:33">
      <c r="A234" s="1"/>
      <c r="B234" s="83" t="s">
        <v>315</v>
      </c>
      <c r="C234" s="88"/>
      <c r="D234" s="88"/>
      <c r="E234" s="88"/>
      <c r="F234" s="88"/>
      <c r="G234" s="88"/>
      <c r="H234" s="88"/>
      <c r="I234" s="88"/>
      <c r="J234" s="88"/>
      <c r="K234" s="88"/>
      <c r="L234" s="88"/>
      <c r="M234" s="88"/>
      <c r="N234" s="88"/>
      <c r="O234" s="88"/>
      <c r="P234" s="88"/>
      <c r="Q234" s="88"/>
      <c r="R234" s="88"/>
      <c r="S234" s="88"/>
      <c r="T234" s="88"/>
      <c r="U234" s="88"/>
      <c r="V234" s="88"/>
      <c r="W234" s="88"/>
      <c r="X234" s="88"/>
      <c r="Y234" s="88"/>
      <c r="Z234" s="88"/>
      <c r="AA234" s="88"/>
      <c r="AB234" s="88"/>
      <c r="AC234" s="88"/>
      <c r="AD234" s="88"/>
      <c r="AE234" s="88"/>
      <c r="AF234" s="1"/>
      <c r="AG234" s="1"/>
    </row>
    <row r="235" spans="1:33" ht="15.75" thickBot="1">
      <c r="A235" s="1"/>
      <c r="B235" s="83" t="s">
        <v>284</v>
      </c>
      <c r="C235" s="88"/>
      <c r="D235" s="88"/>
      <c r="E235" s="88"/>
      <c r="F235" s="88"/>
      <c r="G235" s="88"/>
      <c r="H235" s="88"/>
      <c r="I235" s="88"/>
      <c r="J235" s="88"/>
      <c r="K235" s="88"/>
      <c r="L235" s="88"/>
      <c r="M235" s="88"/>
      <c r="N235" s="88"/>
      <c r="O235" s="88"/>
      <c r="P235" s="88"/>
      <c r="Q235" s="88"/>
      <c r="R235" s="88"/>
      <c r="S235" s="88"/>
      <c r="T235" s="88"/>
      <c r="U235" s="88"/>
      <c r="V235" s="88"/>
      <c r="W235" s="88"/>
      <c r="X235" s="88"/>
      <c r="Y235" s="88"/>
      <c r="Z235" s="88"/>
      <c r="AA235" s="88"/>
      <c r="AB235" s="88"/>
      <c r="AC235" s="88"/>
      <c r="AD235" s="88"/>
      <c r="AE235" s="88"/>
      <c r="AF235" s="1"/>
      <c r="AG235" s="1"/>
    </row>
    <row r="236" spans="1:33" ht="33" customHeight="1" thickBot="1">
      <c r="A236" s="1"/>
      <c r="B236" s="320" t="s">
        <v>307</v>
      </c>
      <c r="C236" s="363" t="s">
        <v>221</v>
      </c>
      <c r="D236" s="363" t="s">
        <v>222</v>
      </c>
      <c r="E236" s="363" t="s">
        <v>223</v>
      </c>
      <c r="F236" s="363" t="s">
        <v>224</v>
      </c>
      <c r="G236" s="363" t="s">
        <v>225</v>
      </c>
      <c r="H236" s="363" t="s">
        <v>226</v>
      </c>
      <c r="I236" s="363" t="s">
        <v>227</v>
      </c>
      <c r="J236" s="363" t="s">
        <v>228</v>
      </c>
      <c r="K236" s="363" t="s">
        <v>229</v>
      </c>
      <c r="L236" s="363" t="s">
        <v>262</v>
      </c>
      <c r="M236" s="363" t="s">
        <v>263</v>
      </c>
      <c r="N236" s="363" t="s">
        <v>264</v>
      </c>
      <c r="O236" s="363" t="s">
        <v>265</v>
      </c>
      <c r="P236" s="363" t="s">
        <v>266</v>
      </c>
      <c r="Q236" s="363" t="s">
        <v>267</v>
      </c>
      <c r="R236" s="363" t="s">
        <v>268</v>
      </c>
      <c r="S236" s="363" t="s">
        <v>269</v>
      </c>
      <c r="T236" s="363" t="s">
        <v>270</v>
      </c>
      <c r="U236" s="363" t="s">
        <v>271</v>
      </c>
      <c r="V236" s="363" t="s">
        <v>272</v>
      </c>
      <c r="W236" s="363" t="s">
        <v>273</v>
      </c>
      <c r="X236" s="363" t="s">
        <v>274</v>
      </c>
      <c r="Y236" s="363" t="s">
        <v>275</v>
      </c>
      <c r="Z236" s="363" t="s">
        <v>276</v>
      </c>
      <c r="AA236" s="363" t="s">
        <v>277</v>
      </c>
      <c r="AB236" s="363" t="s">
        <v>278</v>
      </c>
      <c r="AC236" s="363" t="s">
        <v>279</v>
      </c>
      <c r="AD236" s="363" t="s">
        <v>280</v>
      </c>
      <c r="AE236" s="363" t="s">
        <v>281</v>
      </c>
      <c r="AF236" s="1"/>
      <c r="AG236" s="1"/>
    </row>
    <row r="237" spans="1:33" ht="15.75" thickBot="1">
      <c r="A237" s="1"/>
      <c r="B237" s="22" t="s">
        <v>308</v>
      </c>
      <c r="C237" s="84">
        <v>12.894076198996364</v>
      </c>
      <c r="D237" s="84">
        <v>13.676942828270294</v>
      </c>
      <c r="E237" s="84">
        <v>14.522458442293832</v>
      </c>
      <c r="F237" s="84">
        <v>15.209397725727495</v>
      </c>
      <c r="G237" s="84">
        <v>15.842366660920719</v>
      </c>
      <c r="H237" s="84">
        <v>16.6056139840064</v>
      </c>
      <c r="I237" s="84">
        <v>17.235655431084883</v>
      </c>
      <c r="J237" s="84">
        <v>18.028926913218672</v>
      </c>
      <c r="K237" s="84">
        <v>18.792402592393564</v>
      </c>
      <c r="L237" s="84">
        <v>19.613889167014872</v>
      </c>
      <c r="M237" s="84">
        <v>20.41661649486668</v>
      </c>
      <c r="N237" s="84">
        <v>21.25342691150102</v>
      </c>
      <c r="O237" s="84">
        <v>22.207010746301023</v>
      </c>
      <c r="P237" s="84">
        <v>23.021794665706235</v>
      </c>
      <c r="Q237" s="84">
        <v>24.090495839425472</v>
      </c>
      <c r="R237" s="84">
        <v>25.080251427877968</v>
      </c>
      <c r="S237" s="84">
        <v>26.147239928107723</v>
      </c>
      <c r="T237" s="84">
        <v>27.043379370882327</v>
      </c>
      <c r="U237" s="84">
        <v>28.004574103484003</v>
      </c>
      <c r="V237" s="84">
        <v>28.868349362119098</v>
      </c>
      <c r="W237" s="84">
        <v>29.852964641020996</v>
      </c>
      <c r="X237" s="84">
        <v>30.908351547385944</v>
      </c>
      <c r="Y237" s="84">
        <v>31.695939239672626</v>
      </c>
      <c r="Z237" s="84">
        <v>32.595431179655748</v>
      </c>
      <c r="AA237" s="84">
        <v>33.569152570877726</v>
      </c>
      <c r="AB237" s="84">
        <v>34.519002824669151</v>
      </c>
      <c r="AC237" s="84">
        <v>35.579528932760923</v>
      </c>
      <c r="AD237" s="84">
        <v>36.497648674677336</v>
      </c>
      <c r="AE237" s="84">
        <v>37.456426171463804</v>
      </c>
      <c r="AF237" s="1"/>
      <c r="AG237" s="1"/>
    </row>
    <row r="238" spans="1:33" ht="15.75" thickBot="1">
      <c r="A238" s="1"/>
      <c r="B238" s="22" t="s">
        <v>309</v>
      </c>
      <c r="C238" s="85">
        <v>28.614686343092913</v>
      </c>
      <c r="D238" s="85">
        <v>30.352033222343678</v>
      </c>
      <c r="E238" s="85">
        <v>32.228411469228426</v>
      </c>
      <c r="F238" s="85">
        <v>33.752875248474069</v>
      </c>
      <c r="G238" s="85">
        <v>35.157567392831446</v>
      </c>
      <c r="H238" s="85">
        <v>36.851374875836861</v>
      </c>
      <c r="I238" s="85">
        <v>38.249570303959302</v>
      </c>
      <c r="J238" s="85">
        <v>40.010007755689706</v>
      </c>
      <c r="K238" s="85">
        <v>41.704322009228079</v>
      </c>
      <c r="L238" s="85">
        <v>43.527374727784228</v>
      </c>
      <c r="M238" s="85">
        <v>45.308796704125307</v>
      </c>
      <c r="N238" s="85">
        <v>47.165856274045353</v>
      </c>
      <c r="O238" s="85">
        <v>49.28206079413107</v>
      </c>
      <c r="P238" s="85">
        <v>51.090238900988446</v>
      </c>
      <c r="Q238" s="85">
        <v>53.461913180596895</v>
      </c>
      <c r="R238" s="85">
        <v>55.658390484034577</v>
      </c>
      <c r="S238" s="85">
        <v>58.026263978386815</v>
      </c>
      <c r="T238" s="85">
        <v>60.01498722454425</v>
      </c>
      <c r="U238" s="85">
        <v>62.148081939012499</v>
      </c>
      <c r="V238" s="85">
        <v>64.064982205096783</v>
      </c>
      <c r="W238" s="85">
        <v>66.250052072807648</v>
      </c>
      <c r="X238" s="85">
        <v>68.59217917289341</v>
      </c>
      <c r="Y238" s="85">
        <v>70.340003090997598</v>
      </c>
      <c r="Z238" s="85">
        <v>72.336166238595609</v>
      </c>
      <c r="AA238" s="85">
        <v>74.497060261972464</v>
      </c>
      <c r="AB238" s="85">
        <v>76.604979174943082</v>
      </c>
      <c r="AC238" s="85">
        <v>78.958511252260038</v>
      </c>
      <c r="AD238" s="85">
        <v>80.996013438138576</v>
      </c>
      <c r="AE238" s="85">
        <v>83.123743794307543</v>
      </c>
      <c r="AF238" s="1"/>
      <c r="AG238" s="1"/>
    </row>
    <row r="239" spans="1:33" ht="15.75" thickBot="1">
      <c r="A239" s="1"/>
      <c r="B239" s="22" t="s">
        <v>310</v>
      </c>
      <c r="C239" s="86">
        <v>34.966448017475358</v>
      </c>
      <c r="D239" s="86">
        <v>37.089443482575348</v>
      </c>
      <c r="E239" s="86">
        <v>39.382331884151498</v>
      </c>
      <c r="F239" s="86">
        <v>41.245189399078747</v>
      </c>
      <c r="G239" s="86">
        <v>42.961688900674162</v>
      </c>
      <c r="H239" s="86">
        <v>45.03148028667745</v>
      </c>
      <c r="I239" s="86">
        <v>46.740040959666139</v>
      </c>
      <c r="J239" s="86">
        <v>48.891252540526487</v>
      </c>
      <c r="K239" s="86">
        <v>50.961663187747071</v>
      </c>
      <c r="L239" s="86">
        <v>53.189389095771844</v>
      </c>
      <c r="M239" s="86">
        <v>55.366243253320711</v>
      </c>
      <c r="N239" s="86">
        <v>57.635524703356197</v>
      </c>
      <c r="O239" s="86">
        <v>60.221474954870487</v>
      </c>
      <c r="P239" s="86">
        <v>62.431024450597427</v>
      </c>
      <c r="Q239" s="86">
        <v>65.329152510363144</v>
      </c>
      <c r="R239" s="86">
        <v>68.013194143087773</v>
      </c>
      <c r="S239" s="86">
        <v>70.906677736075366</v>
      </c>
      <c r="T239" s="86">
        <v>73.336848983599609</v>
      </c>
      <c r="U239" s="86">
        <v>75.943438640236167</v>
      </c>
      <c r="V239" s="86">
        <v>78.285843959835276</v>
      </c>
      <c r="W239" s="86">
        <v>80.955945984640678</v>
      </c>
      <c r="X239" s="86">
        <v>83.817968112492423</v>
      </c>
      <c r="Y239" s="86">
        <v>85.953766263250145</v>
      </c>
      <c r="Z239" s="86">
        <v>88.393028888672347</v>
      </c>
      <c r="AA239" s="86">
        <v>91.033588622010782</v>
      </c>
      <c r="AB239" s="86">
        <v>93.609414063942694</v>
      </c>
      <c r="AC239" s="86">
        <v>96.485372795492054</v>
      </c>
      <c r="AD239" s="86">
        <v>98.975150716304782</v>
      </c>
      <c r="AE239" s="86">
        <v>101.57518525808285</v>
      </c>
      <c r="AF239" s="1"/>
      <c r="AG239" s="1"/>
    </row>
    <row r="240" spans="1:33" ht="15.75" thickBot="1">
      <c r="A240" s="1"/>
      <c r="B240" s="22" t="s">
        <v>311</v>
      </c>
      <c r="C240" s="87">
        <v>64.438622186609891</v>
      </c>
      <c r="D240" s="87">
        <v>68.351027090050295</v>
      </c>
      <c r="E240" s="87">
        <v>72.57652260939453</v>
      </c>
      <c r="F240" s="87">
        <v>76.009527057884441</v>
      </c>
      <c r="G240" s="87">
        <v>79.172812697064373</v>
      </c>
      <c r="H240" s="87">
        <v>82.98716939297779</v>
      </c>
      <c r="I240" s="87">
        <v>86.135824802145862</v>
      </c>
      <c r="J240" s="87">
        <v>90.100228342169146</v>
      </c>
      <c r="K240" s="87">
        <v>93.915726256075203</v>
      </c>
      <c r="L240" s="87">
        <v>98.021135763234383</v>
      </c>
      <c r="M240" s="87">
        <v>102.03279524158738</v>
      </c>
      <c r="N240" s="87">
        <v>106.2147862153585</v>
      </c>
      <c r="O240" s="87">
        <v>110.98035666070136</v>
      </c>
      <c r="P240" s="87">
        <v>115.05226940078308</v>
      </c>
      <c r="Q240" s="87">
        <v>120.39314300047846</v>
      </c>
      <c r="R240" s="87">
        <v>125.3394831210945</v>
      </c>
      <c r="S240" s="87">
        <v>130.67179757175009</v>
      </c>
      <c r="T240" s="87">
        <v>135.15028754561627</v>
      </c>
      <c r="U240" s="87">
        <v>139.95389373391379</v>
      </c>
      <c r="V240" s="87">
        <v>144.27064250182167</v>
      </c>
      <c r="W240" s="87">
        <v>149.19129373554568</v>
      </c>
      <c r="X240" s="87">
        <v>154.46562879223157</v>
      </c>
      <c r="Y240" s="87">
        <v>158.40162738250172</v>
      </c>
      <c r="Z240" s="87">
        <v>162.89687158502818</v>
      </c>
      <c r="AA240" s="87">
        <v>167.76308021258828</v>
      </c>
      <c r="AB240" s="87">
        <v>172.50999194890056</v>
      </c>
      <c r="AC240" s="87">
        <v>177.81001035608824</v>
      </c>
      <c r="AD240" s="87">
        <v>182.39834768699561</v>
      </c>
      <c r="AE240" s="87">
        <v>187.18987364999987</v>
      </c>
      <c r="AF240" s="1"/>
      <c r="AG240" s="1"/>
    </row>
    <row r="241" spans="1:33" ht="15.75" thickBot="1">
      <c r="A241" s="1"/>
      <c r="B241" s="22" t="s">
        <v>312</v>
      </c>
      <c r="C241" s="86">
        <v>64.438622186609891</v>
      </c>
      <c r="D241" s="86">
        <v>68.351027090050295</v>
      </c>
      <c r="E241" s="86">
        <v>72.57652260939453</v>
      </c>
      <c r="F241" s="86">
        <v>76.009527057884426</v>
      </c>
      <c r="G241" s="86">
        <v>79.172812697064359</v>
      </c>
      <c r="H241" s="86">
        <v>82.987169392977776</v>
      </c>
      <c r="I241" s="86">
        <v>86.135824802145848</v>
      </c>
      <c r="J241" s="86">
        <v>90.100228342169146</v>
      </c>
      <c r="K241" s="86">
        <v>93.915726256075189</v>
      </c>
      <c r="L241" s="86">
        <v>98.021135763234383</v>
      </c>
      <c r="M241" s="86">
        <v>102.03279524158739</v>
      </c>
      <c r="N241" s="86">
        <v>106.2147862153585</v>
      </c>
      <c r="O241" s="86">
        <v>110.98035666070137</v>
      </c>
      <c r="P241" s="86">
        <v>115.05226940078309</v>
      </c>
      <c r="Q241" s="86">
        <v>120.39314300047849</v>
      </c>
      <c r="R241" s="86">
        <v>125.33948312109455</v>
      </c>
      <c r="S241" s="86">
        <v>130.67179757175015</v>
      </c>
      <c r="T241" s="86">
        <v>135.15028754561635</v>
      </c>
      <c r="U241" s="86">
        <v>139.95389373391387</v>
      </c>
      <c r="V241" s="86">
        <v>144.27064250182175</v>
      </c>
      <c r="W241" s="86">
        <v>149.19129373554577</v>
      </c>
      <c r="X241" s="86">
        <v>154.46562879223166</v>
      </c>
      <c r="Y241" s="86">
        <v>158.4016273825018</v>
      </c>
      <c r="Z241" s="86">
        <v>162.89687158502829</v>
      </c>
      <c r="AA241" s="86">
        <v>167.76308021258839</v>
      </c>
      <c r="AB241" s="86">
        <v>172.50999194890068</v>
      </c>
      <c r="AC241" s="86">
        <v>177.81001035608836</v>
      </c>
      <c r="AD241" s="86">
        <v>182.39834768699572</v>
      </c>
      <c r="AE241" s="86">
        <v>187.18987365000001</v>
      </c>
      <c r="AF241" s="1"/>
      <c r="AG241" s="1"/>
    </row>
    <row r="242" spans="1:33">
      <c r="A242" s="1"/>
      <c r="B242" s="82"/>
      <c r="C242" s="88"/>
      <c r="D242" s="88"/>
      <c r="E242" s="88"/>
      <c r="F242" s="88"/>
      <c r="G242" s="88"/>
      <c r="H242" s="88"/>
      <c r="I242" s="88"/>
      <c r="J242" s="88"/>
      <c r="K242" s="88"/>
      <c r="L242" s="88"/>
      <c r="M242" s="88"/>
      <c r="N242" s="88"/>
      <c r="O242" s="88"/>
      <c r="P242" s="88"/>
      <c r="Q242" s="88"/>
      <c r="R242" s="88"/>
      <c r="S242" s="88"/>
      <c r="T242" s="88"/>
      <c r="U242" s="88"/>
      <c r="V242" s="88"/>
      <c r="W242" s="88"/>
      <c r="X242" s="88"/>
      <c r="Y242" s="88"/>
      <c r="Z242" s="88"/>
      <c r="AA242" s="88"/>
      <c r="AB242" s="88"/>
      <c r="AC242" s="88"/>
      <c r="AD242" s="88"/>
      <c r="AE242" s="88"/>
      <c r="AF242" s="1"/>
      <c r="AG242" s="1"/>
    </row>
    <row r="243" spans="1:33" ht="15.75" thickBot="1">
      <c r="A243" s="1"/>
      <c r="B243" s="83" t="s">
        <v>286</v>
      </c>
      <c r="C243" s="88"/>
      <c r="D243" s="88"/>
      <c r="E243" s="88"/>
      <c r="F243" s="88"/>
      <c r="G243" s="88"/>
      <c r="H243" s="88"/>
      <c r="I243" s="88"/>
      <c r="J243" s="88"/>
      <c r="K243" s="88"/>
      <c r="L243" s="88"/>
      <c r="M243" s="88"/>
      <c r="N243" s="88"/>
      <c r="O243" s="88"/>
      <c r="P243" s="88"/>
      <c r="Q243" s="88"/>
      <c r="R243" s="88"/>
      <c r="S243" s="88"/>
      <c r="T243" s="88"/>
      <c r="U243" s="88"/>
      <c r="V243" s="88"/>
      <c r="W243" s="88"/>
      <c r="X243" s="88"/>
      <c r="Y243" s="88"/>
      <c r="Z243" s="88"/>
      <c r="AA243" s="88"/>
      <c r="AB243" s="88"/>
      <c r="AC243" s="88"/>
      <c r="AD243" s="88"/>
      <c r="AE243" s="88"/>
      <c r="AF243" s="1"/>
      <c r="AG243" s="1"/>
    </row>
    <row r="244" spans="1:33" ht="33" customHeight="1" thickBot="1">
      <c r="A244" s="1"/>
      <c r="B244" s="320" t="s">
        <v>307</v>
      </c>
      <c r="C244" s="363">
        <v>2022</v>
      </c>
      <c r="D244" s="363">
        <v>2023</v>
      </c>
      <c r="E244" s="363">
        <v>2024</v>
      </c>
      <c r="F244" s="363">
        <v>2025</v>
      </c>
      <c r="G244" s="363">
        <v>2026</v>
      </c>
      <c r="H244" s="363">
        <v>2027</v>
      </c>
      <c r="I244" s="363">
        <v>2028</v>
      </c>
      <c r="J244" s="363">
        <v>2029</v>
      </c>
      <c r="K244" s="363">
        <v>2030</v>
      </c>
      <c r="L244" s="363">
        <v>2031</v>
      </c>
      <c r="M244" s="363">
        <v>2032</v>
      </c>
      <c r="N244" s="363">
        <v>2033</v>
      </c>
      <c r="O244" s="363">
        <v>2034</v>
      </c>
      <c r="P244" s="363">
        <v>2035</v>
      </c>
      <c r="Q244" s="363">
        <v>2036</v>
      </c>
      <c r="R244" s="363">
        <v>2037</v>
      </c>
      <c r="S244" s="363">
        <v>2038</v>
      </c>
      <c r="T244" s="363">
        <v>2039</v>
      </c>
      <c r="U244" s="363">
        <v>2040</v>
      </c>
      <c r="V244" s="363">
        <v>2041</v>
      </c>
      <c r="W244" s="363">
        <v>2042</v>
      </c>
      <c r="X244" s="363">
        <v>2043</v>
      </c>
      <c r="Y244" s="363">
        <v>2044</v>
      </c>
      <c r="Z244" s="363">
        <v>2045</v>
      </c>
      <c r="AA244" s="363">
        <v>2046</v>
      </c>
      <c r="AB244" s="363">
        <v>2047</v>
      </c>
      <c r="AC244" s="363">
        <v>2048</v>
      </c>
      <c r="AD244" s="363">
        <v>2049</v>
      </c>
      <c r="AE244" s="363">
        <v>2050</v>
      </c>
      <c r="AF244" s="1"/>
      <c r="AG244" s="1"/>
    </row>
    <row r="245" spans="1:33" ht="15.75" thickBot="1">
      <c r="A245" s="1"/>
      <c r="B245" s="22" t="s">
        <v>308</v>
      </c>
      <c r="C245" s="84">
        <v>12.529073058553132</v>
      </c>
      <c r="D245" s="84">
        <v>13.013353814867074</v>
      </c>
      <c r="E245" s="84">
        <v>13.490090235579652</v>
      </c>
      <c r="F245" s="84">
        <v>13.849562520158941</v>
      </c>
      <c r="G245" s="84">
        <v>14.274349842768414</v>
      </c>
      <c r="H245" s="84">
        <v>14.677947144379972</v>
      </c>
      <c r="I245" s="84">
        <v>15.138342806322191</v>
      </c>
      <c r="J245" s="84">
        <v>15.594507365763929</v>
      </c>
      <c r="K245" s="84">
        <v>16.099573468664257</v>
      </c>
      <c r="L245" s="84">
        <v>16.603111817754048</v>
      </c>
      <c r="M245" s="84">
        <v>17.100511020190556</v>
      </c>
      <c r="N245" s="84">
        <v>17.653599328118354</v>
      </c>
      <c r="O245" s="84">
        <v>18.267761771074259</v>
      </c>
      <c r="P245" s="84">
        <v>18.965655990991475</v>
      </c>
      <c r="Q245" s="84">
        <v>19.691474067003874</v>
      </c>
      <c r="R245" s="84">
        <v>20.294840050428185</v>
      </c>
      <c r="S245" s="84">
        <v>20.995015976370997</v>
      </c>
      <c r="T245" s="84">
        <v>21.596104254485265</v>
      </c>
      <c r="U245" s="84">
        <v>22.219974196319534</v>
      </c>
      <c r="V245" s="84">
        <v>22.828306339224397</v>
      </c>
      <c r="W245" s="84">
        <v>23.375360129758594</v>
      </c>
      <c r="X245" s="84">
        <v>23.989492297588669</v>
      </c>
      <c r="Y245" s="84">
        <v>24.479541317301937</v>
      </c>
      <c r="Z245" s="84">
        <v>25.075434380788099</v>
      </c>
      <c r="AA245" s="84">
        <v>25.625968855561787</v>
      </c>
      <c r="AB245" s="84">
        <v>26.177671195904281</v>
      </c>
      <c r="AC245" s="84">
        <v>26.709332251050185</v>
      </c>
      <c r="AD245" s="84">
        <v>27.221741788434613</v>
      </c>
      <c r="AE245" s="84">
        <v>27.687932544887875</v>
      </c>
      <c r="AF245" s="1"/>
      <c r="AG245" s="1"/>
    </row>
    <row r="246" spans="1:33" ht="15.75" thickBot="1">
      <c r="A246" s="1"/>
      <c r="B246" s="22" t="s">
        <v>309</v>
      </c>
      <c r="C246" s="85">
        <v>27.804667058513232</v>
      </c>
      <c r="D246" s="85">
        <v>28.879388638411907</v>
      </c>
      <c r="E246" s="85">
        <v>29.93736773954992</v>
      </c>
      <c r="F246" s="85">
        <v>30.735112883406913</v>
      </c>
      <c r="G246" s="85">
        <v>31.677805931857986</v>
      </c>
      <c r="H246" s="85">
        <v>32.573473835188068</v>
      </c>
      <c r="I246" s="85">
        <v>33.595189331271662</v>
      </c>
      <c r="J246" s="85">
        <v>34.607515114663308</v>
      </c>
      <c r="K246" s="85">
        <v>35.728363781444578</v>
      </c>
      <c r="L246" s="85">
        <v>36.845822038907393</v>
      </c>
      <c r="M246" s="85">
        <v>37.949656229536195</v>
      </c>
      <c r="N246" s="85">
        <v>39.177076341464634</v>
      </c>
      <c r="O246" s="85">
        <v>40.540032895906187</v>
      </c>
      <c r="P246" s="85">
        <v>42.088807999712621</v>
      </c>
      <c r="Q246" s="85">
        <v>43.699552055099744</v>
      </c>
      <c r="R246" s="85">
        <v>45.038548978905908</v>
      </c>
      <c r="S246" s="85">
        <v>46.592387671700173</v>
      </c>
      <c r="T246" s="85">
        <v>47.926329884953759</v>
      </c>
      <c r="U246" s="85">
        <v>49.310829435674634</v>
      </c>
      <c r="V246" s="85">
        <v>50.660847319313262</v>
      </c>
      <c r="W246" s="85">
        <v>51.874875558897777</v>
      </c>
      <c r="X246" s="85">
        <v>53.237764926422159</v>
      </c>
      <c r="Y246" s="85">
        <v>54.325287504652835</v>
      </c>
      <c r="Z246" s="85">
        <v>55.647700436182475</v>
      </c>
      <c r="AA246" s="85">
        <v>56.869453051382209</v>
      </c>
      <c r="AB246" s="85">
        <v>58.093797407659515</v>
      </c>
      <c r="AC246" s="85">
        <v>59.273665906887246</v>
      </c>
      <c r="AD246" s="85">
        <v>60.410811210294561</v>
      </c>
      <c r="AE246" s="85">
        <v>61.445387248630496</v>
      </c>
      <c r="AF246" s="1"/>
      <c r="AG246" s="1"/>
    </row>
    <row r="247" spans="1:33" ht="15.75" thickBot="1">
      <c r="A247" s="1"/>
      <c r="B247" s="22" t="s">
        <v>310</v>
      </c>
      <c r="C247" s="86">
        <v>33.976624230214277</v>
      </c>
      <c r="D247" s="86">
        <v>35.289907759036076</v>
      </c>
      <c r="E247" s="86">
        <v>36.582732387618712</v>
      </c>
      <c r="F247" s="86">
        <v>37.557557474618214</v>
      </c>
      <c r="G247" s="86">
        <v>38.70950536179317</v>
      </c>
      <c r="H247" s="86">
        <v>39.803989669858012</v>
      </c>
      <c r="I247" s="86">
        <v>41.05250105852398</v>
      </c>
      <c r="J247" s="86">
        <v>42.289538447551948</v>
      </c>
      <c r="K247" s="86">
        <v>43.659188150244709</v>
      </c>
      <c r="L247" s="86">
        <v>45.02469485553501</v>
      </c>
      <c r="M247" s="86">
        <v>46.373553283817266</v>
      </c>
      <c r="N247" s="86">
        <v>47.873430690291421</v>
      </c>
      <c r="O247" s="86">
        <v>49.538930320080716</v>
      </c>
      <c r="P247" s="86">
        <v>51.431495680004005</v>
      </c>
      <c r="Q247" s="86">
        <v>53.399785585643542</v>
      </c>
      <c r="R247" s="86">
        <v>55.036007131826217</v>
      </c>
      <c r="S247" s="86">
        <v>56.934760073853397</v>
      </c>
      <c r="T247" s="86">
        <v>58.564804887163277</v>
      </c>
      <c r="U247" s="86">
        <v>60.256629532383798</v>
      </c>
      <c r="V247" s="86">
        <v>61.906318422379499</v>
      </c>
      <c r="W247" s="86">
        <v>63.389831287842924</v>
      </c>
      <c r="X247" s="86">
        <v>65.055248816859958</v>
      </c>
      <c r="Y247" s="86">
        <v>66.384174853077468</v>
      </c>
      <c r="Z247" s="86">
        <v>68.00013116563477</v>
      </c>
      <c r="AA247" s="86">
        <v>69.493083029491487</v>
      </c>
      <c r="AB247" s="86">
        <v>70.989201937661647</v>
      </c>
      <c r="AC247" s="86">
        <v>72.430972434498202</v>
      </c>
      <c r="AD247" s="86">
        <v>73.820536229227898</v>
      </c>
      <c r="AE247" s="86">
        <v>75.084762886506326</v>
      </c>
      <c r="AF247" s="1"/>
      <c r="AG247" s="1"/>
    </row>
    <row r="248" spans="1:33" ht="15.75" thickBot="1">
      <c r="A248" s="1"/>
      <c r="B248" s="22" t="s">
        <v>311</v>
      </c>
      <c r="C248" s="87">
        <v>62.61450550690715</v>
      </c>
      <c r="D248" s="87">
        <v>65.03471647873225</v>
      </c>
      <c r="E248" s="87">
        <v>67.417224354657918</v>
      </c>
      <c r="F248" s="87">
        <v>69.213700377838649</v>
      </c>
      <c r="G248" s="87">
        <v>71.336590716692399</v>
      </c>
      <c r="H248" s="87">
        <v>73.353583142726521</v>
      </c>
      <c r="I248" s="87">
        <v>75.654427472974703</v>
      </c>
      <c r="J248" s="87">
        <v>77.934126712155219</v>
      </c>
      <c r="K248" s="87">
        <v>80.458213221477308</v>
      </c>
      <c r="L248" s="87">
        <v>82.974664724687131</v>
      </c>
      <c r="M248" s="87">
        <v>85.460435615681405</v>
      </c>
      <c r="N248" s="87">
        <v>88.224514868847663</v>
      </c>
      <c r="O248" s="87">
        <v>91.293814368250452</v>
      </c>
      <c r="P248" s="87">
        <v>94.781566516555941</v>
      </c>
      <c r="Q248" s="87">
        <v>98.408869167366674</v>
      </c>
      <c r="R248" s="87">
        <v>101.42421296137634</v>
      </c>
      <c r="S248" s="87">
        <v>104.92336801984423</v>
      </c>
      <c r="T248" s="87">
        <v>107.92732889741531</v>
      </c>
      <c r="U248" s="87">
        <v>111.04514198111416</v>
      </c>
      <c r="V248" s="87">
        <v>114.0853043406067</v>
      </c>
      <c r="W248" s="87">
        <v>116.81922587014829</v>
      </c>
      <c r="X248" s="87">
        <v>119.8883740684912</v>
      </c>
      <c r="Y248" s="87">
        <v>122.33741214976762</v>
      </c>
      <c r="Z248" s="87">
        <v>125.3154097502933</v>
      </c>
      <c r="AA248" s="87">
        <v>128.06672612791846</v>
      </c>
      <c r="AB248" s="87">
        <v>130.82387895687145</v>
      </c>
      <c r="AC248" s="87">
        <v>133.48087472261292</v>
      </c>
      <c r="AD248" s="87">
        <v>136.04166031707845</v>
      </c>
      <c r="AE248" s="87">
        <v>138.37146584625006</v>
      </c>
      <c r="AF248" s="1"/>
      <c r="AG248" s="1"/>
    </row>
    <row r="249" spans="1:33" ht="15.75" thickBot="1">
      <c r="A249" s="1"/>
      <c r="B249" s="22" t="s">
        <v>312</v>
      </c>
      <c r="C249" s="86">
        <v>62.614505506907143</v>
      </c>
      <c r="D249" s="86">
        <v>65.034716478732236</v>
      </c>
      <c r="E249" s="86">
        <v>67.417224354657904</v>
      </c>
      <c r="F249" s="86">
        <v>69.213700377838634</v>
      </c>
      <c r="G249" s="86">
        <v>71.336590716692385</v>
      </c>
      <c r="H249" s="86">
        <v>73.353583142726492</v>
      </c>
      <c r="I249" s="86">
        <v>75.654427472974675</v>
      </c>
      <c r="J249" s="86">
        <v>77.934126712155191</v>
      </c>
      <c r="K249" s="86">
        <v>80.45821322147728</v>
      </c>
      <c r="L249" s="86">
        <v>82.974664724687102</v>
      </c>
      <c r="M249" s="86">
        <v>85.460435615681376</v>
      </c>
      <c r="N249" s="86">
        <v>88.224514868847635</v>
      </c>
      <c r="O249" s="86">
        <v>91.293814368250423</v>
      </c>
      <c r="P249" s="86">
        <v>94.781566516555927</v>
      </c>
      <c r="Q249" s="86">
        <v>98.40886916736666</v>
      </c>
      <c r="R249" s="86">
        <v>101.42421296137633</v>
      </c>
      <c r="S249" s="86">
        <v>104.92336801984422</v>
      </c>
      <c r="T249" s="86">
        <v>107.92732889741529</v>
      </c>
      <c r="U249" s="86">
        <v>111.04514198111413</v>
      </c>
      <c r="V249" s="86">
        <v>114.08530434060667</v>
      </c>
      <c r="W249" s="86">
        <v>116.81922587014826</v>
      </c>
      <c r="X249" s="86">
        <v>119.88837406849117</v>
      </c>
      <c r="Y249" s="86">
        <v>122.33741214976757</v>
      </c>
      <c r="Z249" s="86">
        <v>125.31540975029326</v>
      </c>
      <c r="AA249" s="86">
        <v>128.0667261279184</v>
      </c>
      <c r="AB249" s="86">
        <v>130.8238789568714</v>
      </c>
      <c r="AC249" s="86">
        <v>133.48087472261287</v>
      </c>
      <c r="AD249" s="86">
        <v>136.0416603170784</v>
      </c>
      <c r="AE249" s="86">
        <v>138.37146584625</v>
      </c>
      <c r="AF249" s="1"/>
      <c r="AG249" s="1"/>
    </row>
    <row r="250" spans="1:33">
      <c r="A250" s="1"/>
      <c r="B250" s="82"/>
      <c r="C250" s="88"/>
      <c r="D250" s="88"/>
      <c r="E250" s="88"/>
      <c r="F250" s="88"/>
      <c r="G250" s="88"/>
      <c r="H250" s="88"/>
      <c r="I250" s="88"/>
      <c r="J250" s="88"/>
      <c r="K250" s="88"/>
      <c r="L250" s="88"/>
      <c r="M250" s="88"/>
      <c r="N250" s="88"/>
      <c r="O250" s="88"/>
      <c r="P250" s="88"/>
      <c r="Q250" s="88"/>
      <c r="R250" s="88"/>
      <c r="S250" s="88"/>
      <c r="T250" s="88"/>
      <c r="U250" s="88"/>
      <c r="V250" s="88"/>
      <c r="W250" s="88"/>
      <c r="X250" s="88"/>
      <c r="Y250" s="88"/>
      <c r="Z250" s="88"/>
      <c r="AA250" s="88"/>
      <c r="AB250" s="88"/>
      <c r="AC250" s="88"/>
      <c r="AD250" s="88"/>
      <c r="AE250" s="88"/>
      <c r="AF250" s="1"/>
      <c r="AG250" s="1"/>
    </row>
    <row r="251" spans="1:33">
      <c r="A251" s="1"/>
      <c r="B251" s="83" t="s">
        <v>316</v>
      </c>
      <c r="C251" s="88"/>
      <c r="D251" s="88"/>
      <c r="E251" s="88"/>
      <c r="F251" s="88"/>
      <c r="G251" s="88"/>
      <c r="H251" s="88"/>
      <c r="I251" s="88"/>
      <c r="J251" s="88"/>
      <c r="K251" s="88"/>
      <c r="L251" s="88"/>
      <c r="M251" s="88"/>
      <c r="N251" s="88"/>
      <c r="O251" s="88"/>
      <c r="P251" s="88"/>
      <c r="Q251" s="88"/>
      <c r="R251" s="88"/>
      <c r="S251" s="88"/>
      <c r="T251" s="88"/>
      <c r="U251" s="88"/>
      <c r="V251" s="88"/>
      <c r="W251" s="88"/>
      <c r="X251" s="88"/>
      <c r="Y251" s="88"/>
      <c r="Z251" s="88"/>
      <c r="AA251" s="88"/>
      <c r="AB251" s="88"/>
      <c r="AC251" s="88"/>
      <c r="AD251" s="88"/>
      <c r="AE251" s="88"/>
      <c r="AF251" s="1"/>
      <c r="AG251" s="1"/>
    </row>
    <row r="252" spans="1:33" ht="15.75" thickBot="1">
      <c r="A252" s="1"/>
      <c r="B252" s="83" t="s">
        <v>284</v>
      </c>
      <c r="C252" s="88"/>
      <c r="D252" s="88"/>
      <c r="E252" s="88"/>
      <c r="F252" s="88"/>
      <c r="G252" s="88"/>
      <c r="H252" s="88"/>
      <c r="I252" s="88"/>
      <c r="J252" s="88"/>
      <c r="K252" s="88"/>
      <c r="L252" s="88"/>
      <c r="M252" s="88"/>
      <c r="N252" s="88"/>
      <c r="O252" s="88"/>
      <c r="P252" s="88"/>
      <c r="Q252" s="88"/>
      <c r="R252" s="88"/>
      <c r="S252" s="88"/>
      <c r="T252" s="88"/>
      <c r="U252" s="88"/>
      <c r="V252" s="88"/>
      <c r="W252" s="88"/>
      <c r="X252" s="88"/>
      <c r="Y252" s="88"/>
      <c r="Z252" s="88"/>
      <c r="AA252" s="88"/>
      <c r="AB252" s="88"/>
      <c r="AC252" s="88"/>
      <c r="AD252" s="88"/>
      <c r="AE252" s="88"/>
      <c r="AF252" s="1"/>
      <c r="AG252" s="1"/>
    </row>
    <row r="253" spans="1:33" ht="33" customHeight="1" thickBot="1">
      <c r="A253" s="1"/>
      <c r="B253" s="320" t="s">
        <v>307</v>
      </c>
      <c r="C253" s="363" t="s">
        <v>221</v>
      </c>
      <c r="D253" s="363" t="s">
        <v>222</v>
      </c>
      <c r="E253" s="363" t="s">
        <v>223</v>
      </c>
      <c r="F253" s="363" t="s">
        <v>224</v>
      </c>
      <c r="G253" s="363" t="s">
        <v>225</v>
      </c>
      <c r="H253" s="363" t="s">
        <v>226</v>
      </c>
      <c r="I253" s="363" t="s">
        <v>227</v>
      </c>
      <c r="J253" s="363" t="s">
        <v>228</v>
      </c>
      <c r="K253" s="363" t="s">
        <v>229</v>
      </c>
      <c r="L253" s="363" t="s">
        <v>262</v>
      </c>
      <c r="M253" s="363" t="s">
        <v>263</v>
      </c>
      <c r="N253" s="363" t="s">
        <v>264</v>
      </c>
      <c r="O253" s="363" t="s">
        <v>265</v>
      </c>
      <c r="P253" s="363" t="s">
        <v>266</v>
      </c>
      <c r="Q253" s="363" t="s">
        <v>267</v>
      </c>
      <c r="R253" s="363" t="s">
        <v>268</v>
      </c>
      <c r="S253" s="363" t="s">
        <v>269</v>
      </c>
      <c r="T253" s="363" t="s">
        <v>270</v>
      </c>
      <c r="U253" s="363" t="s">
        <v>271</v>
      </c>
      <c r="V253" s="363" t="s">
        <v>272</v>
      </c>
      <c r="W253" s="363" t="s">
        <v>273</v>
      </c>
      <c r="X253" s="363" t="s">
        <v>274</v>
      </c>
      <c r="Y253" s="363" t="s">
        <v>275</v>
      </c>
      <c r="Z253" s="363" t="s">
        <v>276</v>
      </c>
      <c r="AA253" s="363" t="s">
        <v>277</v>
      </c>
      <c r="AB253" s="363" t="s">
        <v>278</v>
      </c>
      <c r="AC253" s="363" t="s">
        <v>279</v>
      </c>
      <c r="AD253" s="363" t="s">
        <v>280</v>
      </c>
      <c r="AE253" s="363" t="s">
        <v>281</v>
      </c>
      <c r="AF253" s="1"/>
      <c r="AG253" s="1"/>
    </row>
    <row r="254" spans="1:33" ht="15.75" thickBot="1">
      <c r="A254" s="1"/>
      <c r="B254" s="22" t="s">
        <v>308</v>
      </c>
      <c r="C254" s="84">
        <v>0.28531306313652932</v>
      </c>
      <c r="D254" s="84">
        <v>0.28695577292181157</v>
      </c>
      <c r="E254" s="84">
        <v>0.28757070553860542</v>
      </c>
      <c r="F254" s="84">
        <v>0.28767150071445757</v>
      </c>
      <c r="G254" s="84">
        <v>0.28702598893910974</v>
      </c>
      <c r="H254" s="84">
        <v>0.28632791789427181</v>
      </c>
      <c r="I254" s="84">
        <v>0.28660151610058715</v>
      </c>
      <c r="J254" s="84">
        <v>0.28715290637407359</v>
      </c>
      <c r="K254" s="84">
        <v>0.28643702482742345</v>
      </c>
      <c r="L254" s="84">
        <v>0.28631259383576041</v>
      </c>
      <c r="M254" s="84">
        <v>0.2866497971096657</v>
      </c>
      <c r="N254" s="84">
        <v>0.28711496489349975</v>
      </c>
      <c r="O254" s="84">
        <v>0.28783997253277405</v>
      </c>
      <c r="P254" s="84">
        <v>0.28866872423266421</v>
      </c>
      <c r="Q254" s="84">
        <v>0.28968765906836502</v>
      </c>
      <c r="R254" s="84">
        <v>0.29097102987259499</v>
      </c>
      <c r="S254" s="84">
        <v>0.29136166255015478</v>
      </c>
      <c r="T254" s="84">
        <v>0.29152098245928282</v>
      </c>
      <c r="U254" s="84">
        <v>0.2931289302578135</v>
      </c>
      <c r="V254" s="84">
        <v>0.2939569650531369</v>
      </c>
      <c r="W254" s="84">
        <v>0.29556218737168061</v>
      </c>
      <c r="X254" s="84">
        <v>0.29560125550139077</v>
      </c>
      <c r="Y254" s="84">
        <v>0.29564493834582989</v>
      </c>
      <c r="Z254" s="84">
        <v>0.29727308185752377</v>
      </c>
      <c r="AA254" s="84">
        <v>0.2982364903776395</v>
      </c>
      <c r="AB254" s="84">
        <v>0.29856105511806769</v>
      </c>
      <c r="AC254" s="84">
        <v>0.29947499177662429</v>
      </c>
      <c r="AD254" s="84">
        <v>0.30070218917914487</v>
      </c>
      <c r="AE254" s="84">
        <v>0.3010305979450103</v>
      </c>
      <c r="AF254" s="1"/>
      <c r="AG254" s="1"/>
    </row>
    <row r="255" spans="1:33" ht="15.75" thickBot="1">
      <c r="A255" s="1"/>
      <c r="B255" s="22" t="s">
        <v>309</v>
      </c>
      <c r="C255" s="85">
        <v>28.724911606495574</v>
      </c>
      <c r="D255" s="85">
        <v>28.890297280949525</v>
      </c>
      <c r="E255" s="85">
        <v>28.952207818333164</v>
      </c>
      <c r="F255" s="85">
        <v>28.962355732644852</v>
      </c>
      <c r="G255" s="85">
        <v>28.897366529262513</v>
      </c>
      <c r="H255" s="85">
        <v>28.827085733712583</v>
      </c>
      <c r="I255" s="85">
        <v>28.854631210269833</v>
      </c>
      <c r="J255" s="85">
        <v>28.910144395304055</v>
      </c>
      <c r="K255" s="85">
        <v>28.838070463875241</v>
      </c>
      <c r="L255" s="85">
        <v>28.825542929393166</v>
      </c>
      <c r="M255" s="85">
        <v>28.859492073290987</v>
      </c>
      <c r="N255" s="85">
        <v>28.90632450124199</v>
      </c>
      <c r="O255" s="85">
        <v>28.979317234638927</v>
      </c>
      <c r="P255" s="85">
        <v>29.06275477185287</v>
      </c>
      <c r="Q255" s="85">
        <v>29.165339675490031</v>
      </c>
      <c r="R255" s="85">
        <v>29.294547614673043</v>
      </c>
      <c r="S255" s="85">
        <v>29.33387595460308</v>
      </c>
      <c r="T255" s="85">
        <v>29.349916055454219</v>
      </c>
      <c r="U255" s="85">
        <v>29.511801942742004</v>
      </c>
      <c r="V255" s="85">
        <v>29.595167303028312</v>
      </c>
      <c r="W255" s="85">
        <v>29.75677879288455</v>
      </c>
      <c r="X255" s="85">
        <v>29.760712116372154</v>
      </c>
      <c r="Y255" s="85">
        <v>29.765110042746223</v>
      </c>
      <c r="Z255" s="85">
        <v>29.929029205584261</v>
      </c>
      <c r="AA255" s="85">
        <v>30.026023799091625</v>
      </c>
      <c r="AB255" s="85">
        <v>30.058700513494017</v>
      </c>
      <c r="AC255" s="85">
        <v>30.150714350653697</v>
      </c>
      <c r="AD255" s="85">
        <v>30.274266832000322</v>
      </c>
      <c r="AE255" s="85">
        <v>30.307330557392277</v>
      </c>
      <c r="AF255" s="1"/>
      <c r="AG255" s="1"/>
    </row>
    <row r="256" spans="1:33" ht="15.75" thickBot="1">
      <c r="A256" s="1"/>
      <c r="B256" s="22" t="s">
        <v>310</v>
      </c>
      <c r="C256" s="86">
        <v>34.003203274521361</v>
      </c>
      <c r="D256" s="86">
        <v>34.198979080003035</v>
      </c>
      <c r="E256" s="86">
        <v>34.272265870797362</v>
      </c>
      <c r="F256" s="86">
        <v>34.284278495862317</v>
      </c>
      <c r="G256" s="86">
        <v>34.207347324636046</v>
      </c>
      <c r="H256" s="86">
        <v>34.124152214756613</v>
      </c>
      <c r="I256" s="86">
        <v>34.156759258130698</v>
      </c>
      <c r="J256" s="86">
        <v>34.222473163224421</v>
      </c>
      <c r="K256" s="86">
        <v>34.137155423182577</v>
      </c>
      <c r="L256" s="86">
        <v>34.122325915354736</v>
      </c>
      <c r="M256" s="86">
        <v>34.162513319819809</v>
      </c>
      <c r="N256" s="86">
        <v>34.217951351771738</v>
      </c>
      <c r="O256" s="86">
        <v>34.30435672649525</v>
      </c>
      <c r="P256" s="86">
        <v>34.403126170157158</v>
      </c>
      <c r="Q256" s="86">
        <v>34.524561368254787</v>
      </c>
      <c r="R256" s="86">
        <v>34.677511667316054</v>
      </c>
      <c r="S256" s="86">
        <v>34.724066711780942</v>
      </c>
      <c r="T256" s="86">
        <v>34.743054230950953</v>
      </c>
      <c r="U256" s="86">
        <v>34.934687152511557</v>
      </c>
      <c r="V256" s="86">
        <v>35.03337115651135</v>
      </c>
      <c r="W256" s="86">
        <v>35.224679259260647</v>
      </c>
      <c r="X256" s="86">
        <v>35.229335343147888</v>
      </c>
      <c r="Y256" s="86">
        <v>35.234541402144082</v>
      </c>
      <c r="Z256" s="86">
        <v>35.428581219948455</v>
      </c>
      <c r="AA256" s="86">
        <v>35.543398871077962</v>
      </c>
      <c r="AB256" s="86">
        <v>35.582080033178279</v>
      </c>
      <c r="AC256" s="86">
        <v>35.691001698521255</v>
      </c>
      <c r="AD256" s="86">
        <v>35.837257331814513</v>
      </c>
      <c r="AE256" s="86">
        <v>35.876396619374979</v>
      </c>
      <c r="AF256" s="1"/>
      <c r="AG256" s="1"/>
    </row>
    <row r="257" spans="1:33" ht="15.75" thickBot="1">
      <c r="A257" s="1"/>
      <c r="B257" s="22" t="s">
        <v>311</v>
      </c>
      <c r="C257" s="87">
        <v>34.003203274521361</v>
      </c>
      <c r="D257" s="87">
        <v>34.198979080003035</v>
      </c>
      <c r="E257" s="87">
        <v>34.272265870797362</v>
      </c>
      <c r="F257" s="87">
        <v>34.284278495862317</v>
      </c>
      <c r="G257" s="87">
        <v>34.207347324636046</v>
      </c>
      <c r="H257" s="87">
        <v>34.124152214756613</v>
      </c>
      <c r="I257" s="87">
        <v>34.156759258130698</v>
      </c>
      <c r="J257" s="87">
        <v>34.222473163224421</v>
      </c>
      <c r="K257" s="87">
        <v>34.137155423182577</v>
      </c>
      <c r="L257" s="87">
        <v>34.122325915354736</v>
      </c>
      <c r="M257" s="87">
        <v>34.162513319819809</v>
      </c>
      <c r="N257" s="87">
        <v>34.217951351771738</v>
      </c>
      <c r="O257" s="87">
        <v>34.30435672649525</v>
      </c>
      <c r="P257" s="87">
        <v>34.403126170157158</v>
      </c>
      <c r="Q257" s="87">
        <v>34.524561368254787</v>
      </c>
      <c r="R257" s="87">
        <v>34.677511667316054</v>
      </c>
      <c r="S257" s="87">
        <v>34.724066711780942</v>
      </c>
      <c r="T257" s="87">
        <v>34.743054230950953</v>
      </c>
      <c r="U257" s="87">
        <v>34.934687152511557</v>
      </c>
      <c r="V257" s="87">
        <v>35.03337115651135</v>
      </c>
      <c r="W257" s="87">
        <v>35.224679259260647</v>
      </c>
      <c r="X257" s="87">
        <v>35.229335343147888</v>
      </c>
      <c r="Y257" s="87">
        <v>35.234541402144082</v>
      </c>
      <c r="Z257" s="87">
        <v>35.428581219948455</v>
      </c>
      <c r="AA257" s="87">
        <v>35.543398871077962</v>
      </c>
      <c r="AB257" s="87">
        <v>35.582080033178279</v>
      </c>
      <c r="AC257" s="87">
        <v>35.691001698521255</v>
      </c>
      <c r="AD257" s="87">
        <v>35.837257331814513</v>
      </c>
      <c r="AE257" s="87">
        <v>35.876396619374979</v>
      </c>
      <c r="AF257" s="1"/>
      <c r="AG257" s="1"/>
    </row>
    <row r="258" spans="1:33" ht="15.75" thickBot="1">
      <c r="A258" s="1"/>
      <c r="B258" s="22" t="s">
        <v>312</v>
      </c>
      <c r="C258" s="86">
        <v>34.003203274521361</v>
      </c>
      <c r="D258" s="86">
        <v>34.198979080003035</v>
      </c>
      <c r="E258" s="86">
        <v>34.272265870797362</v>
      </c>
      <c r="F258" s="86">
        <v>34.284278495862317</v>
      </c>
      <c r="G258" s="86">
        <v>34.207347324636046</v>
      </c>
      <c r="H258" s="86">
        <v>34.124152214756613</v>
      </c>
      <c r="I258" s="86">
        <v>34.156759258130698</v>
      </c>
      <c r="J258" s="86">
        <v>34.222473163224421</v>
      </c>
      <c r="K258" s="86">
        <v>34.137155423182577</v>
      </c>
      <c r="L258" s="86">
        <v>34.122325915354736</v>
      </c>
      <c r="M258" s="86">
        <v>34.162513319819809</v>
      </c>
      <c r="N258" s="86">
        <v>34.217951351771745</v>
      </c>
      <c r="O258" s="86">
        <v>34.304356726495257</v>
      </c>
      <c r="P258" s="86">
        <v>34.403126170157165</v>
      </c>
      <c r="Q258" s="86">
        <v>34.524561368254794</v>
      </c>
      <c r="R258" s="86">
        <v>34.677511667316061</v>
      </c>
      <c r="S258" s="86">
        <v>34.724066711780956</v>
      </c>
      <c r="T258" s="86">
        <v>34.743054230950968</v>
      </c>
      <c r="U258" s="86">
        <v>34.934687152511572</v>
      </c>
      <c r="V258" s="86">
        <v>35.033371156511365</v>
      </c>
      <c r="W258" s="86">
        <v>35.224679259260661</v>
      </c>
      <c r="X258" s="86">
        <v>35.229335343147909</v>
      </c>
      <c r="Y258" s="86">
        <v>35.234541402144103</v>
      </c>
      <c r="Z258" s="86">
        <v>35.428581219948477</v>
      </c>
      <c r="AA258" s="86">
        <v>35.543398871077983</v>
      </c>
      <c r="AB258" s="86">
        <v>35.5820800331783</v>
      </c>
      <c r="AC258" s="86">
        <v>35.691001698521276</v>
      </c>
      <c r="AD258" s="86">
        <v>35.837257331814534</v>
      </c>
      <c r="AE258" s="86">
        <v>35.876396619375001</v>
      </c>
      <c r="AF258" s="1"/>
      <c r="AG258" s="1"/>
    </row>
    <row r="259" spans="1:33">
      <c r="A259" s="1"/>
      <c r="B259" s="82"/>
      <c r="C259" s="88"/>
      <c r="D259" s="88"/>
      <c r="E259" s="88"/>
      <c r="F259" s="88"/>
      <c r="G259" s="88"/>
      <c r="H259" s="88"/>
      <c r="I259" s="88"/>
      <c r="J259" s="88"/>
      <c r="K259" s="88"/>
      <c r="L259" s="88"/>
      <c r="M259" s="88"/>
      <c r="N259" s="88"/>
      <c r="O259" s="88"/>
      <c r="P259" s="88"/>
      <c r="Q259" s="88"/>
      <c r="R259" s="88"/>
      <c r="S259" s="88"/>
      <c r="T259" s="88"/>
      <c r="U259" s="88"/>
      <c r="V259" s="88"/>
      <c r="W259" s="88"/>
      <c r="X259" s="88"/>
      <c r="Y259" s="88"/>
      <c r="Z259" s="88"/>
      <c r="AA259" s="88"/>
      <c r="AB259" s="88"/>
      <c r="AC259" s="88"/>
      <c r="AD259" s="88"/>
      <c r="AE259" s="88"/>
      <c r="AF259" s="1"/>
      <c r="AG259" s="1"/>
    </row>
    <row r="260" spans="1:33" ht="15.75" thickBot="1">
      <c r="A260" s="1"/>
      <c r="B260" s="83" t="s">
        <v>286</v>
      </c>
      <c r="C260" s="88"/>
      <c r="D260" s="88"/>
      <c r="E260" s="88"/>
      <c r="F260" s="88"/>
      <c r="G260" s="88"/>
      <c r="H260" s="88"/>
      <c r="I260" s="88"/>
      <c r="J260" s="88"/>
      <c r="K260" s="88"/>
      <c r="L260" s="88"/>
      <c r="M260" s="88"/>
      <c r="N260" s="88"/>
      <c r="O260" s="88"/>
      <c r="P260" s="88"/>
      <c r="Q260" s="88"/>
      <c r="R260" s="88"/>
      <c r="S260" s="88"/>
      <c r="T260" s="88"/>
      <c r="U260" s="88"/>
      <c r="V260" s="88"/>
      <c r="W260" s="88"/>
      <c r="X260" s="88"/>
      <c r="Y260" s="88"/>
      <c r="Z260" s="88"/>
      <c r="AA260" s="88"/>
      <c r="AB260" s="88"/>
      <c r="AC260" s="88"/>
      <c r="AD260" s="88"/>
      <c r="AE260" s="88"/>
      <c r="AF260" s="1"/>
      <c r="AG260" s="1"/>
    </row>
    <row r="261" spans="1:33" ht="33" customHeight="1" thickBot="1">
      <c r="A261" s="1"/>
      <c r="B261" s="320" t="s">
        <v>307</v>
      </c>
      <c r="C261" s="363">
        <v>2022</v>
      </c>
      <c r="D261" s="363">
        <v>2023</v>
      </c>
      <c r="E261" s="363">
        <v>2024</v>
      </c>
      <c r="F261" s="363">
        <v>2025</v>
      </c>
      <c r="G261" s="363">
        <v>2026</v>
      </c>
      <c r="H261" s="363">
        <v>2027</v>
      </c>
      <c r="I261" s="363">
        <v>2028</v>
      </c>
      <c r="J261" s="363">
        <v>2029</v>
      </c>
      <c r="K261" s="363">
        <v>2030</v>
      </c>
      <c r="L261" s="363">
        <v>2031</v>
      </c>
      <c r="M261" s="363">
        <v>2032</v>
      </c>
      <c r="N261" s="363">
        <v>2033</v>
      </c>
      <c r="O261" s="363">
        <v>2034</v>
      </c>
      <c r="P261" s="363">
        <v>2035</v>
      </c>
      <c r="Q261" s="363">
        <v>2036</v>
      </c>
      <c r="R261" s="363">
        <v>2037</v>
      </c>
      <c r="S261" s="363">
        <v>2038</v>
      </c>
      <c r="T261" s="363">
        <v>2039</v>
      </c>
      <c r="U261" s="363">
        <v>2040</v>
      </c>
      <c r="V261" s="363">
        <v>2041</v>
      </c>
      <c r="W261" s="363">
        <v>2042</v>
      </c>
      <c r="X261" s="363">
        <v>2043</v>
      </c>
      <c r="Y261" s="363">
        <v>2044</v>
      </c>
      <c r="Z261" s="363">
        <v>2045</v>
      </c>
      <c r="AA261" s="363">
        <v>2046</v>
      </c>
      <c r="AB261" s="363">
        <v>2047</v>
      </c>
      <c r="AC261" s="363">
        <v>2048</v>
      </c>
      <c r="AD261" s="363">
        <v>2049</v>
      </c>
      <c r="AE261" s="363">
        <v>2050</v>
      </c>
      <c r="AF261" s="1"/>
      <c r="AG261" s="1"/>
    </row>
    <row r="262" spans="1:33" ht="15.75" thickBot="1">
      <c r="A262" s="1"/>
      <c r="B262" s="22" t="s">
        <v>308</v>
      </c>
      <c r="C262" s="84">
        <v>0.28379064180280522</v>
      </c>
      <c r="D262" s="84">
        <v>0.28764331556042871</v>
      </c>
      <c r="E262" s="84">
        <v>0.29113810642532867</v>
      </c>
      <c r="F262" s="84">
        <v>0.29343864829096827</v>
      </c>
      <c r="G262" s="84">
        <v>0.29623753920185214</v>
      </c>
      <c r="H262" s="84">
        <v>0.2989213776897709</v>
      </c>
      <c r="I262" s="84">
        <v>0.30149286934379826</v>
      </c>
      <c r="J262" s="84">
        <v>0.30434278917360646</v>
      </c>
      <c r="K262" s="84">
        <v>0.3071967669874659</v>
      </c>
      <c r="L262" s="84">
        <v>0.31014849364542735</v>
      </c>
      <c r="M262" s="84">
        <v>0.31315105083037043</v>
      </c>
      <c r="N262" s="84">
        <v>0.3166801860916193</v>
      </c>
      <c r="O262" s="84">
        <v>0.32061693084797155</v>
      </c>
      <c r="P262" s="84">
        <v>0.32409525278850715</v>
      </c>
      <c r="Q262" s="84">
        <v>0.32823175790508513</v>
      </c>
      <c r="R262" s="84">
        <v>0.33244310634506358</v>
      </c>
      <c r="S262" s="84">
        <v>0.3364394893748387</v>
      </c>
      <c r="T262" s="84">
        <v>0.34028336290750422</v>
      </c>
      <c r="U262" s="84">
        <v>0.34456991809131443</v>
      </c>
      <c r="V262" s="84">
        <v>0.34840100266687518</v>
      </c>
      <c r="W262" s="84">
        <v>0.3522342500120908</v>
      </c>
      <c r="X262" s="84">
        <v>0.35579565414382552</v>
      </c>
      <c r="Y262" s="84">
        <v>0.35973861977810179</v>
      </c>
      <c r="Z262" s="84">
        <v>0.36366020953132849</v>
      </c>
      <c r="AA262" s="84">
        <v>0.36726079981331122</v>
      </c>
      <c r="AB262" s="84">
        <v>0.3715607207428247</v>
      </c>
      <c r="AC262" s="84">
        <v>0.37495655778620673</v>
      </c>
      <c r="AD262" s="84">
        <v>0.37904456522115088</v>
      </c>
      <c r="AE262" s="84">
        <v>0.38205349381780046</v>
      </c>
      <c r="AF262" s="1"/>
      <c r="AG262" s="1"/>
    </row>
    <row r="263" spans="1:33" ht="15.75" thickBot="1">
      <c r="A263" s="1"/>
      <c r="B263" s="22" t="s">
        <v>309</v>
      </c>
      <c r="C263" s="85">
        <v>28.571636401503852</v>
      </c>
      <c r="D263" s="85">
        <v>28.959518091601733</v>
      </c>
      <c r="E263" s="85">
        <v>29.311368643321487</v>
      </c>
      <c r="F263" s="85">
        <v>29.542983911865704</v>
      </c>
      <c r="G263" s="85">
        <v>29.824772250357906</v>
      </c>
      <c r="H263" s="85">
        <v>30.094977275266583</v>
      </c>
      <c r="I263" s="85">
        <v>30.353871381434551</v>
      </c>
      <c r="J263" s="85">
        <v>30.640797238585602</v>
      </c>
      <c r="K263" s="85">
        <v>30.928131647773807</v>
      </c>
      <c r="L263" s="85">
        <v>31.225307270944999</v>
      </c>
      <c r="M263" s="85">
        <v>31.527600438957663</v>
      </c>
      <c r="N263" s="85">
        <v>31.882908735438399</v>
      </c>
      <c r="O263" s="85">
        <v>32.279254573586861</v>
      </c>
      <c r="P263" s="85">
        <v>32.629447057528644</v>
      </c>
      <c r="Q263" s="85">
        <v>33.045904483372695</v>
      </c>
      <c r="R263" s="85">
        <v>33.46989702809767</v>
      </c>
      <c r="S263" s="85">
        <v>33.872247162416812</v>
      </c>
      <c r="T263" s="85">
        <v>34.259242858437673</v>
      </c>
      <c r="U263" s="85">
        <v>34.69080711069342</v>
      </c>
      <c r="V263" s="85">
        <v>35.07651523278291</v>
      </c>
      <c r="W263" s="85">
        <v>35.462441099431587</v>
      </c>
      <c r="X263" s="85">
        <v>35.820998179694456</v>
      </c>
      <c r="Y263" s="85">
        <v>36.217970326945341</v>
      </c>
      <c r="Z263" s="85">
        <v>36.612790381029129</v>
      </c>
      <c r="AA263" s="85">
        <v>36.975292666918747</v>
      </c>
      <c r="AB263" s="85">
        <v>37.408202563357975</v>
      </c>
      <c r="AC263" s="85">
        <v>37.750090585689904</v>
      </c>
      <c r="AD263" s="85">
        <v>38.161665334229461</v>
      </c>
      <c r="AE263" s="85">
        <v>38.464599966870715</v>
      </c>
      <c r="AF263" s="1"/>
      <c r="AG263" s="1"/>
    </row>
    <row r="264" spans="1:33" ht="15.75" thickBot="1">
      <c r="A264" s="1"/>
      <c r="B264" s="22" t="s">
        <v>310</v>
      </c>
      <c r="C264" s="86">
        <v>33.821763274855741</v>
      </c>
      <c r="D264" s="86">
        <v>34.280919429469655</v>
      </c>
      <c r="E264" s="86">
        <v>34.697423612190057</v>
      </c>
      <c r="F264" s="86">
        <v>34.971598905248605</v>
      </c>
      <c r="G264" s="86">
        <v>35.305166725592159</v>
      </c>
      <c r="H264" s="86">
        <v>35.62502276252733</v>
      </c>
      <c r="I264" s="86">
        <v>35.931489464294806</v>
      </c>
      <c r="J264" s="86">
        <v>36.271138838297311</v>
      </c>
      <c r="K264" s="86">
        <v>36.611271837041912</v>
      </c>
      <c r="L264" s="86">
        <v>36.963054403385392</v>
      </c>
      <c r="M264" s="86">
        <v>37.320894879319503</v>
      </c>
      <c r="N264" s="86">
        <v>37.741492178133342</v>
      </c>
      <c r="O264" s="86">
        <v>38.210667794274322</v>
      </c>
      <c r="P264" s="86">
        <v>38.625209234116014</v>
      </c>
      <c r="Q264" s="86">
        <v>39.118192004616752</v>
      </c>
      <c r="R264" s="86">
        <v>39.620094495481325</v>
      </c>
      <c r="S264" s="86">
        <v>40.096377715851304</v>
      </c>
      <c r="T264" s="86">
        <v>40.554485072226477</v>
      </c>
      <c r="U264" s="86">
        <v>41.065350595382718</v>
      </c>
      <c r="V264" s="86">
        <v>41.521933782120087</v>
      </c>
      <c r="W264" s="86">
        <v>41.978774724655246</v>
      </c>
      <c r="X264" s="86">
        <v>42.403217781355202</v>
      </c>
      <c r="Y264" s="86">
        <v>42.873134792840197</v>
      </c>
      <c r="Z264" s="86">
        <v>43.340504257358674</v>
      </c>
      <c r="AA264" s="86">
        <v>43.769617463464968</v>
      </c>
      <c r="AB264" s="86">
        <v>44.282075897100199</v>
      </c>
      <c r="AC264" s="86">
        <v>44.686786904734696</v>
      </c>
      <c r="AD264" s="86">
        <v>45.17398979082072</v>
      </c>
      <c r="AE264" s="86">
        <v>45.532589602499989</v>
      </c>
      <c r="AF264" s="1"/>
      <c r="AG264" s="1"/>
    </row>
    <row r="265" spans="1:33" ht="15.75" thickBot="1">
      <c r="A265" s="1"/>
      <c r="B265" s="22" t="s">
        <v>311</v>
      </c>
      <c r="C265" s="87">
        <v>33.821763274855741</v>
      </c>
      <c r="D265" s="87">
        <v>34.280919429469655</v>
      </c>
      <c r="E265" s="87">
        <v>34.697423612190057</v>
      </c>
      <c r="F265" s="87">
        <v>34.971598905248605</v>
      </c>
      <c r="G265" s="87">
        <v>35.305166725592159</v>
      </c>
      <c r="H265" s="87">
        <v>35.62502276252733</v>
      </c>
      <c r="I265" s="87">
        <v>35.931489464294806</v>
      </c>
      <c r="J265" s="87">
        <v>36.271138838297311</v>
      </c>
      <c r="K265" s="87">
        <v>36.611271837041912</v>
      </c>
      <c r="L265" s="87">
        <v>36.963054403385392</v>
      </c>
      <c r="M265" s="87">
        <v>37.320894879319503</v>
      </c>
      <c r="N265" s="87">
        <v>37.741492178133342</v>
      </c>
      <c r="O265" s="87">
        <v>38.210667794274322</v>
      </c>
      <c r="P265" s="87">
        <v>38.625209234116014</v>
      </c>
      <c r="Q265" s="87">
        <v>39.118192004616752</v>
      </c>
      <c r="R265" s="87">
        <v>39.620094495481325</v>
      </c>
      <c r="S265" s="87">
        <v>40.096377715851304</v>
      </c>
      <c r="T265" s="87">
        <v>40.554485072226477</v>
      </c>
      <c r="U265" s="87">
        <v>41.065350595382718</v>
      </c>
      <c r="V265" s="87">
        <v>41.521933782120087</v>
      </c>
      <c r="W265" s="87">
        <v>41.978774724655246</v>
      </c>
      <c r="X265" s="87">
        <v>42.403217781355202</v>
      </c>
      <c r="Y265" s="87">
        <v>42.873134792840197</v>
      </c>
      <c r="Z265" s="87">
        <v>43.340504257358674</v>
      </c>
      <c r="AA265" s="87">
        <v>43.769617463464968</v>
      </c>
      <c r="AB265" s="87">
        <v>44.282075897100199</v>
      </c>
      <c r="AC265" s="87">
        <v>44.686786904734696</v>
      </c>
      <c r="AD265" s="87">
        <v>45.17398979082072</v>
      </c>
      <c r="AE265" s="87">
        <v>45.532589602499989</v>
      </c>
      <c r="AF265" s="1"/>
      <c r="AG265" s="1"/>
    </row>
    <row r="266" spans="1:33" ht="15.75" thickBot="1">
      <c r="A266" s="1"/>
      <c r="B266" s="22" t="s">
        <v>312</v>
      </c>
      <c r="C266" s="86">
        <v>33.821763274855741</v>
      </c>
      <c r="D266" s="86">
        <v>34.280919429469655</v>
      </c>
      <c r="E266" s="86">
        <v>34.697423612190057</v>
      </c>
      <c r="F266" s="86">
        <v>34.971598905248612</v>
      </c>
      <c r="G266" s="86">
        <v>35.305166725592166</v>
      </c>
      <c r="H266" s="86">
        <v>35.625022762527337</v>
      </c>
      <c r="I266" s="86">
        <v>35.931489464294813</v>
      </c>
      <c r="J266" s="86">
        <v>36.271138838297318</v>
      </c>
      <c r="K266" s="86">
        <v>36.611271837041926</v>
      </c>
      <c r="L266" s="86">
        <v>36.963054403385399</v>
      </c>
      <c r="M266" s="86">
        <v>37.320894879319511</v>
      </c>
      <c r="N266" s="86">
        <v>37.741492178133349</v>
      </c>
      <c r="O266" s="86">
        <v>38.210667794274329</v>
      </c>
      <c r="P266" s="86">
        <v>38.625209234116021</v>
      </c>
      <c r="Q266" s="86">
        <v>39.118192004616759</v>
      </c>
      <c r="R266" s="86">
        <v>39.620094495481339</v>
      </c>
      <c r="S266" s="86">
        <v>40.096377715851318</v>
      </c>
      <c r="T266" s="86">
        <v>40.554485072226491</v>
      </c>
      <c r="U266" s="86">
        <v>41.065350595382732</v>
      </c>
      <c r="V266" s="86">
        <v>41.521933782120101</v>
      </c>
      <c r="W266" s="86">
        <v>41.978774724655267</v>
      </c>
      <c r="X266" s="86">
        <v>42.403217781355224</v>
      </c>
      <c r="Y266" s="86">
        <v>42.873134792840219</v>
      </c>
      <c r="Z266" s="86">
        <v>43.340504257358695</v>
      </c>
      <c r="AA266" s="86">
        <v>43.769617463464996</v>
      </c>
      <c r="AB266" s="86">
        <v>44.282075897100221</v>
      </c>
      <c r="AC266" s="86">
        <v>44.68678690473471</v>
      </c>
      <c r="AD266" s="86">
        <v>45.173989790820734</v>
      </c>
      <c r="AE266" s="86">
        <v>45.532589602500003</v>
      </c>
      <c r="AF266" s="1"/>
      <c r="AG266" s="1"/>
    </row>
    <row r="267" spans="1:33">
      <c r="A267" s="1"/>
      <c r="B267" s="82"/>
      <c r="C267" s="88"/>
      <c r="D267" s="88"/>
      <c r="E267" s="88"/>
      <c r="F267" s="88"/>
      <c r="G267" s="88"/>
      <c r="H267" s="88"/>
      <c r="I267" s="88"/>
      <c r="J267" s="88"/>
      <c r="K267" s="88"/>
      <c r="L267" s="88"/>
      <c r="M267" s="88"/>
      <c r="N267" s="88"/>
      <c r="O267" s="88"/>
      <c r="P267" s="88"/>
      <c r="Q267" s="88"/>
      <c r="R267" s="88"/>
      <c r="S267" s="88"/>
      <c r="T267" s="88"/>
      <c r="U267" s="88"/>
      <c r="V267" s="88"/>
      <c r="W267" s="88"/>
      <c r="X267" s="88"/>
      <c r="Y267" s="88"/>
      <c r="Z267" s="88"/>
      <c r="AA267" s="88"/>
      <c r="AB267" s="88"/>
      <c r="AC267" s="88"/>
      <c r="AD267" s="88"/>
      <c r="AE267" s="88"/>
      <c r="AF267" s="1"/>
      <c r="AG267" s="1"/>
    </row>
    <row r="268" spans="1:33" ht="20.25" thickBot="1">
      <c r="A268" s="1"/>
      <c r="B268" s="319" t="s">
        <v>285</v>
      </c>
      <c r="C268" s="88"/>
      <c r="D268" s="88"/>
      <c r="E268" s="88"/>
      <c r="F268" s="88"/>
      <c r="G268" s="88"/>
      <c r="H268" s="88"/>
      <c r="I268" s="88"/>
      <c r="J268" s="88"/>
      <c r="K268" s="88"/>
      <c r="L268" s="88"/>
      <c r="M268" s="88"/>
      <c r="N268" s="88"/>
      <c r="O268" s="88"/>
      <c r="P268" s="88"/>
      <c r="Q268" s="88"/>
      <c r="R268" s="88"/>
      <c r="S268" s="88"/>
      <c r="T268" s="88"/>
      <c r="U268" s="88"/>
      <c r="V268" s="88"/>
      <c r="W268" s="88"/>
      <c r="X268" s="88"/>
      <c r="Y268" s="88"/>
      <c r="Z268" s="88"/>
      <c r="AA268" s="88"/>
      <c r="AB268" s="88"/>
      <c r="AC268" s="88"/>
      <c r="AD268" s="88"/>
      <c r="AE268" s="88"/>
      <c r="AF268" s="1"/>
      <c r="AG268" s="1"/>
    </row>
    <row r="269" spans="1:33" ht="15.75" thickTop="1">
      <c r="A269" s="1"/>
      <c r="B269" s="83" t="s">
        <v>306</v>
      </c>
      <c r="C269" s="88"/>
      <c r="D269" s="88"/>
      <c r="E269" s="88"/>
      <c r="F269" s="88"/>
      <c r="G269" s="88"/>
      <c r="H269" s="88"/>
      <c r="I269" s="88"/>
      <c r="J269" s="88"/>
      <c r="K269" s="88"/>
      <c r="L269" s="88"/>
      <c r="M269" s="88"/>
      <c r="N269" s="88"/>
      <c r="O269" s="88"/>
      <c r="P269" s="88"/>
      <c r="Q269" s="88"/>
      <c r="R269" s="88"/>
      <c r="S269" s="88"/>
      <c r="T269" s="88"/>
      <c r="U269" s="88"/>
      <c r="V269" s="88"/>
      <c r="W269" s="88"/>
      <c r="X269" s="88"/>
      <c r="Y269" s="88"/>
      <c r="Z269" s="88"/>
      <c r="AA269" s="88"/>
      <c r="AB269" s="88"/>
      <c r="AC269" s="88"/>
      <c r="AD269" s="88"/>
      <c r="AE269" s="88"/>
      <c r="AF269" s="1"/>
      <c r="AG269" s="1"/>
    </row>
    <row r="270" spans="1:33" ht="15.75" thickBot="1">
      <c r="A270" s="1"/>
      <c r="B270" s="83" t="s">
        <v>284</v>
      </c>
      <c r="C270" s="88"/>
      <c r="D270" s="88"/>
      <c r="E270" s="88"/>
      <c r="F270" s="88"/>
      <c r="G270" s="88"/>
      <c r="H270" s="88"/>
      <c r="I270" s="88"/>
      <c r="J270" s="88"/>
      <c r="K270" s="88"/>
      <c r="L270" s="88"/>
      <c r="M270" s="88"/>
      <c r="N270" s="88"/>
      <c r="O270" s="88"/>
      <c r="P270" s="88"/>
      <c r="Q270" s="88"/>
      <c r="R270" s="88"/>
      <c r="S270" s="88"/>
      <c r="T270" s="88"/>
      <c r="U270" s="88"/>
      <c r="V270" s="88"/>
      <c r="W270" s="88"/>
      <c r="X270" s="88"/>
      <c r="Y270" s="88"/>
      <c r="Z270" s="88"/>
      <c r="AA270" s="88"/>
      <c r="AB270" s="88"/>
      <c r="AC270" s="88"/>
      <c r="AD270" s="88"/>
      <c r="AE270" s="88"/>
      <c r="AF270" s="1"/>
      <c r="AG270" s="1"/>
    </row>
    <row r="271" spans="1:33" ht="33" customHeight="1" thickBot="1">
      <c r="A271" s="1"/>
      <c r="B271" s="320" t="s">
        <v>307</v>
      </c>
      <c r="C271" s="363" t="s">
        <v>221</v>
      </c>
      <c r="D271" s="363" t="s">
        <v>222</v>
      </c>
      <c r="E271" s="363" t="s">
        <v>223</v>
      </c>
      <c r="F271" s="363" t="s">
        <v>224</v>
      </c>
      <c r="G271" s="363" t="s">
        <v>225</v>
      </c>
      <c r="H271" s="363" t="s">
        <v>226</v>
      </c>
      <c r="I271" s="363" t="s">
        <v>227</v>
      </c>
      <c r="J271" s="363" t="s">
        <v>228</v>
      </c>
      <c r="K271" s="363" t="s">
        <v>229</v>
      </c>
      <c r="L271" s="363" t="s">
        <v>262</v>
      </c>
      <c r="M271" s="363" t="s">
        <v>263</v>
      </c>
      <c r="N271" s="363" t="s">
        <v>264</v>
      </c>
      <c r="O271" s="363" t="s">
        <v>265</v>
      </c>
      <c r="P271" s="363" t="s">
        <v>266</v>
      </c>
      <c r="Q271" s="363" t="s">
        <v>267</v>
      </c>
      <c r="R271" s="363" t="s">
        <v>268</v>
      </c>
      <c r="S271" s="363" t="s">
        <v>269</v>
      </c>
      <c r="T271" s="363" t="s">
        <v>270</v>
      </c>
      <c r="U271" s="363" t="s">
        <v>271</v>
      </c>
      <c r="V271" s="363" t="s">
        <v>272</v>
      </c>
      <c r="W271" s="363" t="s">
        <v>273</v>
      </c>
      <c r="X271" s="363" t="s">
        <v>274</v>
      </c>
      <c r="Y271" s="363" t="s">
        <v>275</v>
      </c>
      <c r="Z271" s="363" t="s">
        <v>276</v>
      </c>
      <c r="AA271" s="363" t="s">
        <v>277</v>
      </c>
      <c r="AB271" s="363" t="s">
        <v>278</v>
      </c>
      <c r="AC271" s="363" t="s">
        <v>279</v>
      </c>
      <c r="AD271" s="363" t="s">
        <v>280</v>
      </c>
      <c r="AE271" s="363" t="s">
        <v>281</v>
      </c>
      <c r="AF271" s="1"/>
      <c r="AG271" s="1"/>
    </row>
    <row r="272" spans="1:33" ht="15.75" thickBot="1">
      <c r="A272" s="1"/>
      <c r="B272" s="22" t="s">
        <v>308</v>
      </c>
      <c r="C272" s="84">
        <v>41.000153630736769</v>
      </c>
      <c r="D272" s="84">
        <v>46.013661055929312</v>
      </c>
      <c r="E272" s="84">
        <v>51.179969678386179</v>
      </c>
      <c r="F272" s="84">
        <v>55.992684789068257</v>
      </c>
      <c r="G272" s="84">
        <v>61.165654234868391</v>
      </c>
      <c r="H272" s="84">
        <v>65.981437359967458</v>
      </c>
      <c r="I272" s="84">
        <v>71.206022537574356</v>
      </c>
      <c r="J272" s="84">
        <v>76.392537321320859</v>
      </c>
      <c r="K272" s="84">
        <v>81.919417186304514</v>
      </c>
      <c r="L272" s="84">
        <v>87.204207435155922</v>
      </c>
      <c r="M272" s="84">
        <v>92.887362476094893</v>
      </c>
      <c r="N272" s="84">
        <v>98.510824022761824</v>
      </c>
      <c r="O272" s="84">
        <v>104.23341308827287</v>
      </c>
      <c r="P272" s="84">
        <v>110.65710671928868</v>
      </c>
      <c r="Q272" s="84">
        <v>117.06638912307133</v>
      </c>
      <c r="R272" s="84">
        <v>123.26753914276836</v>
      </c>
      <c r="S272" s="84">
        <v>129.69282889976881</v>
      </c>
      <c r="T272" s="84">
        <v>135.97993684368203</v>
      </c>
      <c r="U272" s="84">
        <v>142.6844435835028</v>
      </c>
      <c r="V272" s="84">
        <v>149.74384626412746</v>
      </c>
      <c r="W272" s="84">
        <v>156.5541454071905</v>
      </c>
      <c r="X272" s="84">
        <v>162.97603717938</v>
      </c>
      <c r="Y272" s="84">
        <v>170.1235526921275</v>
      </c>
      <c r="Z272" s="84">
        <v>176.30016582058494</v>
      </c>
      <c r="AA272" s="84">
        <v>183.44079040607875</v>
      </c>
      <c r="AB272" s="84">
        <v>190.68095688075405</v>
      </c>
      <c r="AC272" s="84">
        <v>197.61394087583</v>
      </c>
      <c r="AD272" s="84">
        <v>204.24658423417415</v>
      </c>
      <c r="AE272" s="84">
        <v>211.12075985581671</v>
      </c>
      <c r="AF272" s="1"/>
      <c r="AG272" s="1"/>
    </row>
    <row r="273" spans="1:33" ht="15.75" thickBot="1">
      <c r="A273" s="1"/>
      <c r="B273" s="22" t="s">
        <v>309</v>
      </c>
      <c r="C273" s="85">
        <v>42.268319563129019</v>
      </c>
      <c r="D273" s="85">
        <v>47.436898585752317</v>
      </c>
      <c r="E273" s="85">
        <v>52.763005062876552</v>
      </c>
      <c r="F273" s="85">
        <v>57.724581111999136</v>
      </c>
      <c r="G273" s="85">
        <v>63.057554436798199</v>
      </c>
      <c r="H273" s="85">
        <v>68.022293396356915</v>
      </c>
      <c r="I273" s="85">
        <v>73.408478966801255</v>
      </c>
      <c r="J273" s="85">
        <v>78.755416597150585</v>
      </c>
      <c r="K273" s="85">
        <v>84.453247059547195</v>
      </c>
      <c r="L273" s="85">
        <v>89.901499889875566</v>
      </c>
      <c r="M273" s="85">
        <v>95.760439238266969</v>
      </c>
      <c r="N273" s="85">
        <v>101.55783872721162</v>
      </c>
      <c r="O273" s="85">
        <v>107.45743182454466</v>
      </c>
      <c r="P273" s="85">
        <v>114.07981518478316</v>
      </c>
      <c r="Q273" s="85">
        <v>120.68734156757044</v>
      </c>
      <c r="R273" s="85">
        <v>127.08029787334777</v>
      </c>
      <c r="S273" s="85">
        <v>133.70432672896146</v>
      </c>
      <c r="T273" s="85">
        <v>140.18589970292194</v>
      </c>
      <c r="U273" s="85">
        <v>147.09778193497894</v>
      </c>
      <c r="V273" s="85">
        <v>154.37553730918705</v>
      </c>
      <c r="W273" s="85">
        <v>161.39648418397368</v>
      </c>
      <c r="X273" s="85">
        <v>168.01700995252207</v>
      </c>
      <c r="Y273" s="85">
        <v>175.38560355576035</v>
      </c>
      <c r="Z273" s="85">
        <v>181.75326402559176</v>
      </c>
      <c r="AA273" s="85">
        <v>189.11475355995583</v>
      </c>
      <c r="AB273" s="85">
        <v>196.57886388983533</v>
      </c>
      <c r="AC273" s="85">
        <v>203.72629035240939</v>
      </c>
      <c r="AD273" s="85">
        <v>210.56408641394864</v>
      </c>
      <c r="AE273" s="85">
        <v>217.65088551537525</v>
      </c>
      <c r="AF273" s="1"/>
      <c r="AG273" s="1"/>
    </row>
    <row r="274" spans="1:33" ht="15.75" thickBot="1">
      <c r="A274" s="1"/>
      <c r="B274" s="22" t="s">
        <v>310</v>
      </c>
      <c r="C274" s="86">
        <v>43.536485495521276</v>
      </c>
      <c r="D274" s="86">
        <v>48.86013611557533</v>
      </c>
      <c r="E274" s="86">
        <v>54.346040447366931</v>
      </c>
      <c r="F274" s="86">
        <v>59.456477434930022</v>
      </c>
      <c r="G274" s="86">
        <v>64.949454638728014</v>
      </c>
      <c r="H274" s="86">
        <v>70.063149432746371</v>
      </c>
      <c r="I274" s="86">
        <v>75.610935396028154</v>
      </c>
      <c r="J274" s="86">
        <v>81.118295872980312</v>
      </c>
      <c r="K274" s="86">
        <v>86.987076932789861</v>
      </c>
      <c r="L274" s="86">
        <v>92.598792344595196</v>
      </c>
      <c r="M274" s="86">
        <v>98.633516000439016</v>
      </c>
      <c r="N274" s="86">
        <v>104.60485343166138</v>
      </c>
      <c r="O274" s="86">
        <v>110.68145056081642</v>
      </c>
      <c r="P274" s="86">
        <v>117.5025236502776</v>
      </c>
      <c r="Q274" s="86">
        <v>124.30829401206951</v>
      </c>
      <c r="R274" s="86">
        <v>130.89305660392714</v>
      </c>
      <c r="S274" s="86">
        <v>137.71582455815405</v>
      </c>
      <c r="T274" s="86">
        <v>144.39186256216178</v>
      </c>
      <c r="U274" s="86">
        <v>151.511120286455</v>
      </c>
      <c r="V274" s="86">
        <v>159.00722835424656</v>
      </c>
      <c r="W274" s="86">
        <v>166.23882296075678</v>
      </c>
      <c r="X274" s="86">
        <v>173.05798272566403</v>
      </c>
      <c r="Y274" s="86">
        <v>180.64765441939309</v>
      </c>
      <c r="Z274" s="86">
        <v>187.20636223059847</v>
      </c>
      <c r="AA274" s="86">
        <v>194.7887167138328</v>
      </c>
      <c r="AB274" s="86">
        <v>202.4767708989165</v>
      </c>
      <c r="AC274" s="86">
        <v>209.83863982898865</v>
      </c>
      <c r="AD274" s="86">
        <v>216.881588593723</v>
      </c>
      <c r="AE274" s="86">
        <v>224.18101117493367</v>
      </c>
      <c r="AF274" s="1"/>
      <c r="AG274" s="1"/>
    </row>
    <row r="275" spans="1:33" ht="15.75" thickBot="1">
      <c r="A275" s="1"/>
      <c r="B275" s="22" t="s">
        <v>311</v>
      </c>
      <c r="C275" s="87">
        <v>57.346696153774545</v>
      </c>
      <c r="D275" s="87">
        <v>64.359062243097483</v>
      </c>
      <c r="E275" s="87">
        <v>71.585150551863066</v>
      </c>
      <c r="F275" s="87">
        <v>78.316669502076451</v>
      </c>
      <c r="G275" s="87">
        <v>85.552074268917778</v>
      </c>
      <c r="H275" s="87">
        <v>92.28788443452882</v>
      </c>
      <c r="I275" s="87">
        <v>99.595483850086254</v>
      </c>
      <c r="J275" s="87">
        <v>106.84983440885087</v>
      </c>
      <c r="K275" s="87">
        <v>114.58025179094635</v>
      </c>
      <c r="L275" s="87">
        <v>121.97205971846866</v>
      </c>
      <c r="M275" s="87">
        <v>129.92105835546872</v>
      </c>
      <c r="N275" s="87">
        <v>137.78656402048611</v>
      </c>
      <c r="O275" s="87">
        <v>145.79071881728066</v>
      </c>
      <c r="P275" s="87">
        <v>154.7755048295613</v>
      </c>
      <c r="Q275" s="87">
        <v>163.7401339351926</v>
      </c>
      <c r="R275" s="87">
        <v>172.4136493855577</v>
      </c>
      <c r="S275" s="87">
        <v>181.40066789073796</v>
      </c>
      <c r="T275" s="87">
        <v>190.19441223113191</v>
      </c>
      <c r="U275" s="87">
        <v>199.57197004060311</v>
      </c>
      <c r="V275" s="87">
        <v>209.44591890916126</v>
      </c>
      <c r="W275" s="87">
        <v>218.9714479886612</v>
      </c>
      <c r="X275" s="87">
        <v>227.95371375061413</v>
      </c>
      <c r="Y275" s="87">
        <v>237.95090556739407</v>
      </c>
      <c r="Z275" s="87">
        <v>246.59010139888292</v>
      </c>
      <c r="AA275" s="87">
        <v>256.57765491247511</v>
      </c>
      <c r="AB275" s="87">
        <v>266.70443713542477</v>
      </c>
      <c r="AC275" s="87">
        <v>276.40156486293029</v>
      </c>
      <c r="AD275" s="87">
        <v>285.67860774411031</v>
      </c>
      <c r="AE275" s="87">
        <v>295.29348051342816</v>
      </c>
      <c r="AF275" s="1"/>
      <c r="AG275" s="1"/>
    </row>
    <row r="276" spans="1:33" ht="15.75" thickBot="1">
      <c r="A276" s="1"/>
      <c r="B276" s="22" t="s">
        <v>312</v>
      </c>
      <c r="C276" s="86">
        <v>118.31173730731049</v>
      </c>
      <c r="D276" s="86">
        <v>132.77892147495604</v>
      </c>
      <c r="E276" s="86">
        <v>147.68703509066657</v>
      </c>
      <c r="F276" s="86">
        <v>161.5748046594878</v>
      </c>
      <c r="G276" s="86">
        <v>176.50213902224078</v>
      </c>
      <c r="H276" s="86">
        <v>190.39876178022385</v>
      </c>
      <c r="I276" s="86">
        <v>205.47504063126939</v>
      </c>
      <c r="J276" s="86">
        <v>220.44146198084886</v>
      </c>
      <c r="K276" s="86">
        <v>236.39005487160335</v>
      </c>
      <c r="L276" s="86">
        <v>251.6400639637061</v>
      </c>
      <c r="M276" s="86">
        <v>268.03961095896955</v>
      </c>
      <c r="N276" s="86">
        <v>284.26690394082425</v>
      </c>
      <c r="O276" s="86">
        <v>300.78024338667609</v>
      </c>
      <c r="P276" s="86">
        <v>319.31671913406535</v>
      </c>
      <c r="Q276" s="86">
        <v>337.81160924872648</v>
      </c>
      <c r="R276" s="86">
        <v>355.70590395652982</v>
      </c>
      <c r="S276" s="86">
        <v>374.24698555100701</v>
      </c>
      <c r="T276" s="86">
        <v>392.38932399642511</v>
      </c>
      <c r="U276" s="86">
        <v>411.73612565284884</v>
      </c>
      <c r="V276" s="86">
        <v>432.10702969918037</v>
      </c>
      <c r="W276" s="86">
        <v>451.7591102853915</v>
      </c>
      <c r="X276" s="86">
        <v>470.29038651450475</v>
      </c>
      <c r="Y276" s="86">
        <v>490.91555258974017</v>
      </c>
      <c r="Z276" s="86">
        <v>508.73904263039952</v>
      </c>
      <c r="AA276" s="86">
        <v>529.34432396124134</v>
      </c>
      <c r="AB276" s="86">
        <v>550.23684748024618</v>
      </c>
      <c r="AC276" s="86">
        <v>570.24295254435731</v>
      </c>
      <c r="AD276" s="86">
        <v>589.38238225803548</v>
      </c>
      <c r="AE276" s="86">
        <v>609.21878745000004</v>
      </c>
      <c r="AF276" s="1"/>
      <c r="AG276" s="1"/>
    </row>
    <row r="277" spans="1:33">
      <c r="A277" s="1"/>
      <c r="B277" s="82"/>
      <c r="C277" s="88"/>
      <c r="D277" s="88"/>
      <c r="E277" s="88"/>
      <c r="F277" s="88"/>
      <c r="G277" s="88"/>
      <c r="H277" s="88"/>
      <c r="I277" s="88"/>
      <c r="J277" s="88"/>
      <c r="K277" s="88"/>
      <c r="L277" s="88"/>
      <c r="M277" s="88"/>
      <c r="N277" s="88"/>
      <c r="O277" s="88"/>
      <c r="P277" s="88"/>
      <c r="Q277" s="88"/>
      <c r="R277" s="88"/>
      <c r="S277" s="88"/>
      <c r="T277" s="88"/>
      <c r="U277" s="88"/>
      <c r="V277" s="88"/>
      <c r="W277" s="88"/>
      <c r="X277" s="88"/>
      <c r="Y277" s="88"/>
      <c r="Z277" s="88"/>
      <c r="AA277" s="88"/>
      <c r="AB277" s="88"/>
      <c r="AC277" s="88"/>
      <c r="AD277" s="88"/>
      <c r="AE277" s="88"/>
      <c r="AF277" s="1"/>
      <c r="AG277" s="1"/>
    </row>
    <row r="278" spans="1:33" ht="15.75" thickBot="1">
      <c r="A278" s="1"/>
      <c r="B278" s="83" t="s">
        <v>286</v>
      </c>
      <c r="C278" s="88"/>
      <c r="D278" s="88"/>
      <c r="E278" s="88"/>
      <c r="F278" s="88"/>
      <c r="G278" s="88"/>
      <c r="H278" s="88"/>
      <c r="I278" s="88"/>
      <c r="J278" s="88"/>
      <c r="K278" s="88"/>
      <c r="L278" s="88"/>
      <c r="M278" s="88"/>
      <c r="N278" s="88"/>
      <c r="O278" s="88"/>
      <c r="P278" s="88"/>
      <c r="Q278" s="88"/>
      <c r="R278" s="88"/>
      <c r="S278" s="88"/>
      <c r="T278" s="88"/>
      <c r="U278" s="88"/>
      <c r="V278" s="88"/>
      <c r="W278" s="88"/>
      <c r="X278" s="88"/>
      <c r="Y278" s="88"/>
      <c r="Z278" s="88"/>
      <c r="AA278" s="88"/>
      <c r="AB278" s="88"/>
      <c r="AC278" s="88"/>
      <c r="AD278" s="88"/>
      <c r="AE278" s="88"/>
      <c r="AF278" s="1"/>
      <c r="AG278" s="1"/>
    </row>
    <row r="279" spans="1:33" ht="33" customHeight="1" thickBot="1">
      <c r="A279" s="1"/>
      <c r="B279" s="320" t="s">
        <v>307</v>
      </c>
      <c r="C279" s="363">
        <v>2022</v>
      </c>
      <c r="D279" s="363">
        <v>2023</v>
      </c>
      <c r="E279" s="363">
        <v>2024</v>
      </c>
      <c r="F279" s="363">
        <v>2025</v>
      </c>
      <c r="G279" s="363">
        <v>2026</v>
      </c>
      <c r="H279" s="363">
        <v>2027</v>
      </c>
      <c r="I279" s="363">
        <v>2028</v>
      </c>
      <c r="J279" s="363">
        <v>2029</v>
      </c>
      <c r="K279" s="363">
        <v>2030</v>
      </c>
      <c r="L279" s="363">
        <v>2031</v>
      </c>
      <c r="M279" s="363">
        <v>2032</v>
      </c>
      <c r="N279" s="363">
        <v>2033</v>
      </c>
      <c r="O279" s="363">
        <v>2034</v>
      </c>
      <c r="P279" s="363">
        <v>2035</v>
      </c>
      <c r="Q279" s="363">
        <v>2036</v>
      </c>
      <c r="R279" s="363">
        <v>2037</v>
      </c>
      <c r="S279" s="363">
        <v>2038</v>
      </c>
      <c r="T279" s="363">
        <v>2039</v>
      </c>
      <c r="U279" s="363">
        <v>2040</v>
      </c>
      <c r="V279" s="363">
        <v>2041</v>
      </c>
      <c r="W279" s="363">
        <v>2042</v>
      </c>
      <c r="X279" s="363">
        <v>2043</v>
      </c>
      <c r="Y279" s="363">
        <v>2044</v>
      </c>
      <c r="Z279" s="363">
        <v>2045</v>
      </c>
      <c r="AA279" s="363">
        <v>2046</v>
      </c>
      <c r="AB279" s="363">
        <v>2047</v>
      </c>
      <c r="AC279" s="363">
        <v>2048</v>
      </c>
      <c r="AD279" s="363">
        <v>2049</v>
      </c>
      <c r="AE279" s="363">
        <v>2050</v>
      </c>
      <c r="AF279" s="1"/>
      <c r="AG279" s="1"/>
    </row>
    <row r="280" spans="1:33" ht="15.75" thickBot="1">
      <c r="A280" s="1"/>
      <c r="B280" s="22" t="s">
        <v>308</v>
      </c>
      <c r="C280" s="84">
        <v>45.069918657014028</v>
      </c>
      <c r="D280" s="84">
        <v>54.611813205867577</v>
      </c>
      <c r="E280" s="84">
        <v>64.298306761082557</v>
      </c>
      <c r="F280" s="84">
        <v>73.669070209285991</v>
      </c>
      <c r="G280" s="84">
        <v>83.221048473043055</v>
      </c>
      <c r="H280" s="84">
        <v>92.928672962856467</v>
      </c>
      <c r="I280" s="84">
        <v>103.62617828833815</v>
      </c>
      <c r="J280" s="84">
        <v>113.50830369669326</v>
      </c>
      <c r="K280" s="84">
        <v>124.18499245523843</v>
      </c>
      <c r="L280" s="84">
        <v>134.40784250725108</v>
      </c>
      <c r="M280" s="84">
        <v>145.76441505277958</v>
      </c>
      <c r="N280" s="84">
        <v>157.31419300530334</v>
      </c>
      <c r="O280" s="84">
        <v>169.83976733893954</v>
      </c>
      <c r="P280" s="84">
        <v>181.48536409298961</v>
      </c>
      <c r="Q280" s="84">
        <v>194.74716965097642</v>
      </c>
      <c r="R280" s="84">
        <v>206.35058367584455</v>
      </c>
      <c r="S280" s="84">
        <v>219.38093482376027</v>
      </c>
      <c r="T280" s="84">
        <v>232.1774394316862</v>
      </c>
      <c r="U280" s="84">
        <v>244.60621703948505</v>
      </c>
      <c r="V280" s="84">
        <v>257.87952173233032</v>
      </c>
      <c r="W280" s="84">
        <v>270.80471843829645</v>
      </c>
      <c r="X280" s="84">
        <v>284.15621177092567</v>
      </c>
      <c r="Y280" s="84">
        <v>296.43243724358155</v>
      </c>
      <c r="Z280" s="84">
        <v>309.23179364674814</v>
      </c>
      <c r="AA280" s="84">
        <v>322.13456274641453</v>
      </c>
      <c r="AB280" s="84">
        <v>335.45773855432458</v>
      </c>
      <c r="AC280" s="84">
        <v>347.30913398984114</v>
      </c>
      <c r="AD280" s="84">
        <v>360.89659487092689</v>
      </c>
      <c r="AE280" s="84">
        <v>372.13214851682903</v>
      </c>
      <c r="AF280" s="1"/>
      <c r="AG280" s="1"/>
    </row>
    <row r="281" spans="1:33" ht="15.75" thickBot="1">
      <c r="A281" s="1"/>
      <c r="B281" s="22" t="s">
        <v>309</v>
      </c>
      <c r="C281" s="85">
        <v>46.463965516723029</v>
      </c>
      <c r="D281" s="85">
        <v>56.300998120578001</v>
      </c>
      <c r="E281" s="85">
        <v>66.287102288028635</v>
      </c>
      <c r="F281" s="85">
        <v>75.947710576145283</v>
      </c>
      <c r="G281" s="85">
        <v>85.795138791874408</v>
      </c>
      <c r="H281" s="85">
        <v>95.80302748980067</v>
      </c>
      <c r="I281" s="85">
        <v>106.83141479044623</v>
      </c>
      <c r="J281" s="85">
        <v>117.01920185303253</v>
      </c>
      <c r="K281" s="85">
        <v>128.02612871449523</v>
      </c>
      <c r="L281" s="85">
        <v>138.56517929308831</v>
      </c>
      <c r="M281" s="85">
        <v>150.27301926411698</v>
      </c>
      <c r="N281" s="85">
        <v>162.18004063231189</v>
      </c>
      <c r="O281" s="85">
        <v>175.09304050577964</v>
      </c>
      <c r="P281" s="85">
        <v>187.09884442390222</v>
      </c>
      <c r="Q281" s="85">
        <v>200.77084771339318</v>
      </c>
      <c r="R281" s="85">
        <v>212.73316415844027</v>
      </c>
      <c r="S281" s="85">
        <v>226.16655397693569</v>
      </c>
      <c r="T281" s="85">
        <v>239.35886420411927</v>
      </c>
      <c r="U281" s="85">
        <v>252.17207335540567</v>
      </c>
      <c r="V281" s="85">
        <v>265.8559314567413</v>
      </c>
      <c r="W281" s="85">
        <v>279.18091432642774</v>
      </c>
      <c r="X281" s="85">
        <v>292.94537950163829</v>
      </c>
      <c r="Y281" s="85">
        <v>305.60131796422593</v>
      </c>
      <c r="Z281" s="85">
        <v>318.7965681948458</v>
      </c>
      <c r="AA281" s="85">
        <v>332.09842975531348</v>
      </c>
      <c r="AB281" s="85">
        <v>345.83370152322982</v>
      </c>
      <c r="AC281" s="85">
        <v>358.05166963254641</v>
      </c>
      <c r="AD281" s="85">
        <v>372.05940101194039</v>
      </c>
      <c r="AE281" s="85">
        <v>383.64247887674247</v>
      </c>
      <c r="AF281" s="1"/>
      <c r="AG281" s="1"/>
    </row>
    <row r="282" spans="1:33" ht="15.75" thickBot="1">
      <c r="A282" s="1"/>
      <c r="B282" s="22" t="s">
        <v>310</v>
      </c>
      <c r="C282" s="86">
        <v>47.858012376432036</v>
      </c>
      <c r="D282" s="86">
        <v>57.990183035288439</v>
      </c>
      <c r="E282" s="86">
        <v>68.275897814974712</v>
      </c>
      <c r="F282" s="86">
        <v>78.226350943004576</v>
      </c>
      <c r="G282" s="86">
        <v>88.369229110705746</v>
      </c>
      <c r="H282" s="86">
        <v>98.677382016744843</v>
      </c>
      <c r="I282" s="86">
        <v>110.03665129255428</v>
      </c>
      <c r="J282" s="86">
        <v>120.53010000937176</v>
      </c>
      <c r="K282" s="86">
        <v>131.86726497375201</v>
      </c>
      <c r="L282" s="86">
        <v>142.72251607892551</v>
      </c>
      <c r="M282" s="86">
        <v>154.78162347545435</v>
      </c>
      <c r="N282" s="86">
        <v>167.04588825932041</v>
      </c>
      <c r="O282" s="86">
        <v>180.34631367261969</v>
      </c>
      <c r="P282" s="86">
        <v>192.71232475481474</v>
      </c>
      <c r="Q282" s="86">
        <v>206.79452577580983</v>
      </c>
      <c r="R282" s="86">
        <v>219.11574464103589</v>
      </c>
      <c r="S282" s="86">
        <v>232.95217313011096</v>
      </c>
      <c r="T282" s="86">
        <v>246.54028897655218</v>
      </c>
      <c r="U282" s="86">
        <v>259.73792967132613</v>
      </c>
      <c r="V282" s="86">
        <v>273.83234118115217</v>
      </c>
      <c r="W282" s="86">
        <v>287.55711021455892</v>
      </c>
      <c r="X282" s="86">
        <v>301.73454723235079</v>
      </c>
      <c r="Y282" s="86">
        <v>314.77019868487019</v>
      </c>
      <c r="Z282" s="86">
        <v>328.36134274294329</v>
      </c>
      <c r="AA282" s="86">
        <v>342.06229676421219</v>
      </c>
      <c r="AB282" s="86">
        <v>356.20966449213483</v>
      </c>
      <c r="AC282" s="86">
        <v>368.7942052752515</v>
      </c>
      <c r="AD282" s="86">
        <v>383.22220715295379</v>
      </c>
      <c r="AE282" s="86">
        <v>395.15280923665574</v>
      </c>
      <c r="AF282" s="1"/>
      <c r="AG282" s="1"/>
    </row>
    <row r="283" spans="1:33" ht="15.75" thickBot="1">
      <c r="A283" s="1"/>
      <c r="B283" s="22" t="s">
        <v>311</v>
      </c>
      <c r="C283" s="87">
        <v>63.039054784455772</v>
      </c>
      <c r="D283" s="87">
        <v>76.385251785391958</v>
      </c>
      <c r="E283" s="87">
        <v>89.933698645112344</v>
      </c>
      <c r="F283" s="87">
        <v>103.04053548852741</v>
      </c>
      <c r="G283" s="87">
        <v>116.40083652770407</v>
      </c>
      <c r="H283" s="87">
        <v>129.97883911291697</v>
      </c>
      <c r="I283" s="87">
        <v>144.94138274211653</v>
      </c>
      <c r="J283" s="87">
        <v>158.76345883115806</v>
      </c>
      <c r="K283" s="87">
        <v>173.69688643923669</v>
      </c>
      <c r="L283" s="87">
        <v>187.99553226964827</v>
      </c>
      <c r="M283" s="87">
        <v>203.87990970350467</v>
      </c>
      <c r="N283" s="87">
        <v>220.0345225094041</v>
      </c>
      <c r="O283" s="87">
        <v>237.55397650784136</v>
      </c>
      <c r="P283" s="87">
        <v>253.84261056025704</v>
      </c>
      <c r="Q283" s="87">
        <v>272.39182724451274</v>
      </c>
      <c r="R283" s="87">
        <v>288.62146053866002</v>
      </c>
      <c r="S283" s="87">
        <v>306.84694317432303</v>
      </c>
      <c r="T283" s="87">
        <v>324.7453459020378</v>
      </c>
      <c r="U283" s="87">
        <v>342.12941083644205</v>
      </c>
      <c r="V283" s="87">
        <v>360.69471129927814</v>
      </c>
      <c r="W283" s="87">
        <v>378.77311497796916</v>
      </c>
      <c r="X283" s="87">
        <v>397.44777747414662</v>
      </c>
      <c r="Y283" s="87">
        <v>414.61846855096866</v>
      </c>
      <c r="Z283" s="87">
        <v>432.52086006947269</v>
      </c>
      <c r="AA283" s="87">
        <v>450.56789437488004</v>
      </c>
      <c r="AB283" s="87">
        <v>469.20294930030246</v>
      </c>
      <c r="AC283" s="87">
        <v>485.77943287058088</v>
      </c>
      <c r="AD283" s="87">
        <v>504.78414191793377</v>
      </c>
      <c r="AE283" s="87">
        <v>520.49925086250005</v>
      </c>
      <c r="AF283" s="1"/>
      <c r="AG283" s="1"/>
    </row>
    <row r="284" spans="1:33" ht="15.75" thickBot="1">
      <c r="A284" s="1"/>
      <c r="B284" s="22" t="s">
        <v>312</v>
      </c>
      <c r="C284" s="86">
        <v>63.039054784455772</v>
      </c>
      <c r="D284" s="86">
        <v>76.385251785391958</v>
      </c>
      <c r="E284" s="86">
        <v>89.933698645112344</v>
      </c>
      <c r="F284" s="86">
        <v>103.04053548852742</v>
      </c>
      <c r="G284" s="86">
        <v>116.40083652770409</v>
      </c>
      <c r="H284" s="86">
        <v>129.978839112917</v>
      </c>
      <c r="I284" s="86">
        <v>144.94138274211656</v>
      </c>
      <c r="J284" s="86">
        <v>158.76345883115809</v>
      </c>
      <c r="K284" s="86">
        <v>173.69688643923675</v>
      </c>
      <c r="L284" s="86">
        <v>187.99553226964832</v>
      </c>
      <c r="M284" s="86">
        <v>203.87990970350472</v>
      </c>
      <c r="N284" s="86">
        <v>220.03452250940418</v>
      </c>
      <c r="O284" s="86">
        <v>237.55397650784144</v>
      </c>
      <c r="P284" s="86">
        <v>253.8426105602571</v>
      </c>
      <c r="Q284" s="86">
        <v>272.3918272445128</v>
      </c>
      <c r="R284" s="86">
        <v>288.62146053866007</v>
      </c>
      <c r="S284" s="86">
        <v>306.84694317432314</v>
      </c>
      <c r="T284" s="86">
        <v>324.74534590203791</v>
      </c>
      <c r="U284" s="86">
        <v>342.12941083644216</v>
      </c>
      <c r="V284" s="86">
        <v>360.6947112992782</v>
      </c>
      <c r="W284" s="86">
        <v>378.77311497796921</v>
      </c>
      <c r="X284" s="86">
        <v>397.44777747414673</v>
      </c>
      <c r="Y284" s="86">
        <v>414.61846855096877</v>
      </c>
      <c r="Z284" s="86">
        <v>432.5208600694728</v>
      </c>
      <c r="AA284" s="86">
        <v>450.56789437488015</v>
      </c>
      <c r="AB284" s="86">
        <v>469.20294930030258</v>
      </c>
      <c r="AC284" s="86">
        <v>485.77943287058099</v>
      </c>
      <c r="AD284" s="86">
        <v>504.78414191793382</v>
      </c>
      <c r="AE284" s="86">
        <v>520.49925086250005</v>
      </c>
      <c r="AF284" s="1"/>
      <c r="AG284" s="1"/>
    </row>
    <row r="285" spans="1:33">
      <c r="A285" s="1"/>
      <c r="B285" s="82"/>
      <c r="C285" s="88"/>
      <c r="D285" s="88"/>
      <c r="E285" s="88"/>
      <c r="F285" s="88"/>
      <c r="G285" s="88"/>
      <c r="H285" s="88"/>
      <c r="I285" s="88"/>
      <c r="J285" s="88"/>
      <c r="K285" s="88"/>
      <c r="L285" s="88"/>
      <c r="M285" s="88"/>
      <c r="N285" s="88"/>
      <c r="O285" s="88"/>
      <c r="P285" s="88"/>
      <c r="Q285" s="88"/>
      <c r="R285" s="88"/>
      <c r="S285" s="88"/>
      <c r="T285" s="88"/>
      <c r="U285" s="88"/>
      <c r="V285" s="88"/>
      <c r="W285" s="88"/>
      <c r="X285" s="88"/>
      <c r="Y285" s="88"/>
      <c r="Z285" s="88"/>
      <c r="AA285" s="88"/>
      <c r="AB285" s="88"/>
      <c r="AC285" s="88"/>
      <c r="AD285" s="88"/>
      <c r="AE285" s="88"/>
      <c r="AF285" s="1"/>
      <c r="AG285" s="1"/>
    </row>
    <row r="286" spans="1:33">
      <c r="A286" s="1"/>
      <c r="B286" s="83" t="s">
        <v>313</v>
      </c>
      <c r="C286" s="88"/>
      <c r="D286" s="88"/>
      <c r="E286" s="88"/>
      <c r="F286" s="88"/>
      <c r="G286" s="88"/>
      <c r="H286" s="88"/>
      <c r="I286" s="88"/>
      <c r="J286" s="88"/>
      <c r="K286" s="88"/>
      <c r="L286" s="88"/>
      <c r="M286" s="88"/>
      <c r="N286" s="88"/>
      <c r="O286" s="88"/>
      <c r="P286" s="88"/>
      <c r="Q286" s="88"/>
      <c r="R286" s="88"/>
      <c r="S286" s="88"/>
      <c r="T286" s="88"/>
      <c r="U286" s="88"/>
      <c r="V286" s="88"/>
      <c r="W286" s="88"/>
      <c r="X286" s="88"/>
      <c r="Y286" s="88"/>
      <c r="Z286" s="88"/>
      <c r="AA286" s="88"/>
      <c r="AB286" s="88"/>
      <c r="AC286" s="88"/>
      <c r="AD286" s="88"/>
      <c r="AE286" s="88"/>
      <c r="AF286" s="1"/>
      <c r="AG286" s="1"/>
    </row>
    <row r="287" spans="1:33" ht="15.75" thickBot="1">
      <c r="A287" s="1"/>
      <c r="B287" s="83" t="s">
        <v>284</v>
      </c>
      <c r="C287" s="88"/>
      <c r="D287" s="88"/>
      <c r="E287" s="88"/>
      <c r="F287" s="88"/>
      <c r="G287" s="88"/>
      <c r="H287" s="88"/>
      <c r="I287" s="88"/>
      <c r="J287" s="88"/>
      <c r="K287" s="88"/>
      <c r="L287" s="88"/>
      <c r="M287" s="88"/>
      <c r="N287" s="88"/>
      <c r="O287" s="88"/>
      <c r="P287" s="88"/>
      <c r="Q287" s="88"/>
      <c r="R287" s="88"/>
      <c r="S287" s="88"/>
      <c r="T287" s="88"/>
      <c r="U287" s="88"/>
      <c r="V287" s="88"/>
      <c r="W287" s="88"/>
      <c r="X287" s="88"/>
      <c r="Y287" s="88"/>
      <c r="Z287" s="88"/>
      <c r="AA287" s="88"/>
      <c r="AB287" s="88"/>
      <c r="AC287" s="88"/>
      <c r="AD287" s="88"/>
      <c r="AE287" s="88"/>
      <c r="AF287" s="1"/>
      <c r="AG287" s="1"/>
    </row>
    <row r="288" spans="1:33" ht="33" customHeight="1" thickBot="1">
      <c r="A288" s="1"/>
      <c r="B288" s="320" t="s">
        <v>307</v>
      </c>
      <c r="C288" s="363" t="s">
        <v>221</v>
      </c>
      <c r="D288" s="363" t="s">
        <v>222</v>
      </c>
      <c r="E288" s="363" t="s">
        <v>223</v>
      </c>
      <c r="F288" s="363" t="s">
        <v>224</v>
      </c>
      <c r="G288" s="363" t="s">
        <v>225</v>
      </c>
      <c r="H288" s="363" t="s">
        <v>226</v>
      </c>
      <c r="I288" s="363" t="s">
        <v>227</v>
      </c>
      <c r="J288" s="363" t="s">
        <v>228</v>
      </c>
      <c r="K288" s="363" t="s">
        <v>229</v>
      </c>
      <c r="L288" s="363" t="s">
        <v>262</v>
      </c>
      <c r="M288" s="363" t="s">
        <v>263</v>
      </c>
      <c r="N288" s="363" t="s">
        <v>264</v>
      </c>
      <c r="O288" s="363" t="s">
        <v>265</v>
      </c>
      <c r="P288" s="363" t="s">
        <v>266</v>
      </c>
      <c r="Q288" s="363" t="s">
        <v>267</v>
      </c>
      <c r="R288" s="363" t="s">
        <v>268</v>
      </c>
      <c r="S288" s="363" t="s">
        <v>269</v>
      </c>
      <c r="T288" s="363" t="s">
        <v>270</v>
      </c>
      <c r="U288" s="363" t="s">
        <v>271</v>
      </c>
      <c r="V288" s="363" t="s">
        <v>272</v>
      </c>
      <c r="W288" s="363" t="s">
        <v>273</v>
      </c>
      <c r="X288" s="363" t="s">
        <v>274</v>
      </c>
      <c r="Y288" s="363" t="s">
        <v>275</v>
      </c>
      <c r="Z288" s="363" t="s">
        <v>276</v>
      </c>
      <c r="AA288" s="363" t="s">
        <v>277</v>
      </c>
      <c r="AB288" s="363" t="s">
        <v>278</v>
      </c>
      <c r="AC288" s="363" t="s">
        <v>279</v>
      </c>
      <c r="AD288" s="363" t="s">
        <v>280</v>
      </c>
      <c r="AE288" s="363" t="s">
        <v>281</v>
      </c>
      <c r="AF288" s="1"/>
      <c r="AG288" s="1"/>
    </row>
    <row r="289" spans="1:33" ht="15.75" thickBot="1">
      <c r="A289" s="1"/>
      <c r="B289" s="22" t="s">
        <v>308</v>
      </c>
      <c r="C289" s="84">
        <v>31.918076710609526</v>
      </c>
      <c r="D289" s="84">
        <v>33.593081763047799</v>
      </c>
      <c r="E289" s="84">
        <v>35.331858362119526</v>
      </c>
      <c r="F289" s="84">
        <v>36.699666469844281</v>
      </c>
      <c r="G289" s="84">
        <v>38.160948248589513</v>
      </c>
      <c r="H289" s="84">
        <v>39.60288966048855</v>
      </c>
      <c r="I289" s="84">
        <v>40.988215189162226</v>
      </c>
      <c r="J289" s="84">
        <v>42.681283588501827</v>
      </c>
      <c r="K289" s="84">
        <v>44.312065578794261</v>
      </c>
      <c r="L289" s="84">
        <v>45.820018109469224</v>
      </c>
      <c r="M289" s="84">
        <v>47.546182013881207</v>
      </c>
      <c r="N289" s="84">
        <v>49.372018074745043</v>
      </c>
      <c r="O289" s="84">
        <v>51.469615395894934</v>
      </c>
      <c r="P289" s="84">
        <v>53.586347793927331</v>
      </c>
      <c r="Q289" s="84">
        <v>55.735817037724189</v>
      </c>
      <c r="R289" s="84">
        <v>57.567257123784962</v>
      </c>
      <c r="S289" s="84">
        <v>59.941243229236264</v>
      </c>
      <c r="T289" s="84">
        <v>61.797752797321991</v>
      </c>
      <c r="U289" s="84">
        <v>64.069613698794583</v>
      </c>
      <c r="V289" s="84">
        <v>66.410025811681621</v>
      </c>
      <c r="W289" s="84">
        <v>68.547679014153204</v>
      </c>
      <c r="X289" s="84">
        <v>70.385915686016162</v>
      </c>
      <c r="Y289" s="84">
        <v>72.848105857435939</v>
      </c>
      <c r="Z289" s="84">
        <v>74.868643476330803</v>
      </c>
      <c r="AA289" s="84">
        <v>77.319958312361507</v>
      </c>
      <c r="AB289" s="84">
        <v>79.432357385895344</v>
      </c>
      <c r="AC289" s="84">
        <v>81.272563956499596</v>
      </c>
      <c r="AD289" s="84">
        <v>84.086239273668127</v>
      </c>
      <c r="AE289" s="84">
        <v>85.876476063726471</v>
      </c>
      <c r="AF289" s="1"/>
      <c r="AG289" s="1"/>
    </row>
    <row r="290" spans="1:33" ht="15.75" thickBot="1">
      <c r="A290" s="1"/>
      <c r="B290" s="22" t="s">
        <v>309</v>
      </c>
      <c r="C290" s="85">
        <v>37.818444389116934</v>
      </c>
      <c r="D290" s="85">
        <v>39.803090456656165</v>
      </c>
      <c r="E290" s="85">
        <v>41.863296862991234</v>
      </c>
      <c r="F290" s="85">
        <v>43.483957635442394</v>
      </c>
      <c r="G290" s="85">
        <v>45.215371598362566</v>
      </c>
      <c r="H290" s="85">
        <v>46.923869939058079</v>
      </c>
      <c r="I290" s="85">
        <v>48.56528639851394</v>
      </c>
      <c r="J290" s="85">
        <v>50.571334998745314</v>
      </c>
      <c r="K290" s="85">
        <v>52.503582939929927</v>
      </c>
      <c r="L290" s="85">
        <v>54.290295198309927</v>
      </c>
      <c r="M290" s="85">
        <v>56.33555733040469</v>
      </c>
      <c r="N290" s="85">
        <v>58.498916988866533</v>
      </c>
      <c r="O290" s="85">
        <v>60.984275626227635</v>
      </c>
      <c r="P290" s="85">
        <v>63.492306645998362</v>
      </c>
      <c r="Q290" s="85">
        <v>66.039126236654582</v>
      </c>
      <c r="R290" s="85">
        <v>68.20912587900979</v>
      </c>
      <c r="S290" s="85">
        <v>71.021966462217719</v>
      </c>
      <c r="T290" s="85">
        <v>73.221669924775526</v>
      </c>
      <c r="U290" s="85">
        <v>75.913506464337175</v>
      </c>
      <c r="V290" s="85">
        <v>78.68656657511174</v>
      </c>
      <c r="W290" s="85">
        <v>81.219385813998315</v>
      </c>
      <c r="X290" s="85">
        <v>83.397438457307388</v>
      </c>
      <c r="Y290" s="85">
        <v>86.314788488060259</v>
      </c>
      <c r="Z290" s="85">
        <v>88.708842185878922</v>
      </c>
      <c r="AA290" s="85">
        <v>91.613306469462444</v>
      </c>
      <c r="AB290" s="85">
        <v>94.116203107451497</v>
      </c>
      <c r="AC290" s="85">
        <v>96.296589804490523</v>
      </c>
      <c r="AD290" s="85">
        <v>99.630400437134284</v>
      </c>
      <c r="AE290" s="85">
        <v>101.75157995249236</v>
      </c>
      <c r="AF290" s="1"/>
      <c r="AG290" s="1"/>
    </row>
    <row r="291" spans="1:33" ht="15.75" thickBot="1">
      <c r="A291" s="1"/>
      <c r="B291" s="22" t="s">
        <v>310</v>
      </c>
      <c r="C291" s="86">
        <v>41.388867975197279</v>
      </c>
      <c r="D291" s="86">
        <v>43.560883651508753</v>
      </c>
      <c r="E291" s="86">
        <v>45.815593286736267</v>
      </c>
      <c r="F291" s="86">
        <v>47.589259967824432</v>
      </c>
      <c r="G291" s="86">
        <v>49.484136001972949</v>
      </c>
      <c r="H291" s="86">
        <v>51.353932959545311</v>
      </c>
      <c r="I291" s="86">
        <v>53.150314863405022</v>
      </c>
      <c r="J291" s="86">
        <v>55.345753676607472</v>
      </c>
      <c r="K291" s="86">
        <v>57.460424341275292</v>
      </c>
      <c r="L291" s="86">
        <v>59.415819359930182</v>
      </c>
      <c r="M291" s="86">
        <v>61.654173838209594</v>
      </c>
      <c r="N291" s="86">
        <v>64.021775381141168</v>
      </c>
      <c r="O291" s="86">
        <v>66.741775692480175</v>
      </c>
      <c r="P291" s="86">
        <v>69.486588876410664</v>
      </c>
      <c r="Q291" s="86">
        <v>72.27385264405126</v>
      </c>
      <c r="R291" s="86">
        <v>74.648721048990495</v>
      </c>
      <c r="S291" s="86">
        <v>77.727120740310752</v>
      </c>
      <c r="T291" s="86">
        <v>80.134497290748371</v>
      </c>
      <c r="U291" s="86">
        <v>83.080468997051284</v>
      </c>
      <c r="V291" s="86">
        <v>86.115332558101485</v>
      </c>
      <c r="W291" s="86">
        <v>88.887274206592011</v>
      </c>
      <c r="X291" s="86">
        <v>91.270955892951662</v>
      </c>
      <c r="Y291" s="86">
        <v>94.463731725238816</v>
      </c>
      <c r="Z291" s="86">
        <v>97.083807035715196</v>
      </c>
      <c r="AA291" s="86">
        <v>100.26248058280875</v>
      </c>
      <c r="AB291" s="86">
        <v>103.00167465011165</v>
      </c>
      <c r="AC291" s="86">
        <v>105.38791074724193</v>
      </c>
      <c r="AD291" s="86">
        <v>109.03646505341823</v>
      </c>
      <c r="AE291" s="86">
        <v>111.35790424350064</v>
      </c>
      <c r="AF291" s="1"/>
      <c r="AG291" s="1"/>
    </row>
    <row r="292" spans="1:33" ht="15.75" thickBot="1">
      <c r="A292" s="1"/>
      <c r="B292" s="22" t="s">
        <v>311</v>
      </c>
      <c r="C292" s="87">
        <v>46.350785949810458</v>
      </c>
      <c r="D292" s="87">
        <v>48.78319443589605</v>
      </c>
      <c r="E292" s="87">
        <v>51.308210673209743</v>
      </c>
      <c r="F292" s="87">
        <v>53.294513964488303</v>
      </c>
      <c r="G292" s="87">
        <v>55.416557831763825</v>
      </c>
      <c r="H292" s="87">
        <v>57.51051600916503</v>
      </c>
      <c r="I292" s="87">
        <v>59.522257745126765</v>
      </c>
      <c r="J292" s="87">
        <v>61.980897458530706</v>
      </c>
      <c r="K292" s="87">
        <v>64.349086107495424</v>
      </c>
      <c r="L292" s="87">
        <v>66.538904297529328</v>
      </c>
      <c r="M292" s="87">
        <v>69.045604634554778</v>
      </c>
      <c r="N292" s="87">
        <v>71.697046862852147</v>
      </c>
      <c r="O292" s="87">
        <v>74.743135301169502</v>
      </c>
      <c r="P292" s="87">
        <v>77.817011311424721</v>
      </c>
      <c r="Q292" s="87">
        <v>80.938427107502818</v>
      </c>
      <c r="R292" s="87">
        <v>83.598007387936462</v>
      </c>
      <c r="S292" s="87">
        <v>87.045462033128842</v>
      </c>
      <c r="T292" s="87">
        <v>89.741447708716663</v>
      </c>
      <c r="U292" s="87">
        <v>93.04059819659355</v>
      </c>
      <c r="V292" s="87">
        <v>96.43929736829871</v>
      </c>
      <c r="W292" s="87">
        <v>99.54355414796089</v>
      </c>
      <c r="X292" s="87">
        <v>102.21300429294067</v>
      </c>
      <c r="Y292" s="87">
        <v>105.78854710016972</v>
      </c>
      <c r="Z292" s="87">
        <v>108.72273099621273</v>
      </c>
      <c r="AA292" s="87">
        <v>112.2824808611752</v>
      </c>
      <c r="AB292" s="87">
        <v>115.35006410516806</v>
      </c>
      <c r="AC292" s="87">
        <v>118.0223748972892</v>
      </c>
      <c r="AD292" s="87">
        <v>122.10833732982492</v>
      </c>
      <c r="AE292" s="87">
        <v>124.7080830165031</v>
      </c>
      <c r="AF292" s="1"/>
      <c r="AG292" s="1"/>
    </row>
    <row r="293" spans="1:33" ht="15.75" thickBot="1">
      <c r="A293" s="1"/>
      <c r="B293" s="22" t="s">
        <v>312</v>
      </c>
      <c r="C293" s="86">
        <v>307.39081852728617</v>
      </c>
      <c r="D293" s="86">
        <v>323.52215309279256</v>
      </c>
      <c r="E293" s="86">
        <v>340.26764709203115</v>
      </c>
      <c r="F293" s="86">
        <v>353.44048509332629</v>
      </c>
      <c r="G293" s="86">
        <v>367.51353235554427</v>
      </c>
      <c r="H293" s="86">
        <v>381.40031992394131</v>
      </c>
      <c r="I293" s="86">
        <v>394.74186152266174</v>
      </c>
      <c r="J293" s="86">
        <v>411.04715729014418</v>
      </c>
      <c r="K293" s="86">
        <v>426.75259641733697</v>
      </c>
      <c r="L293" s="86">
        <v>441.27511188426649</v>
      </c>
      <c r="M293" s="86">
        <v>457.89913783358321</v>
      </c>
      <c r="N293" s="86">
        <v>475.48306829199373</v>
      </c>
      <c r="O293" s="86">
        <v>495.68422775830271</v>
      </c>
      <c r="P293" s="86">
        <v>516.06966984912026</v>
      </c>
      <c r="Q293" s="86">
        <v>536.77038801082324</v>
      </c>
      <c r="R293" s="86">
        <v>554.40828869770189</v>
      </c>
      <c r="S293" s="86">
        <v>577.27124309007968</v>
      </c>
      <c r="T293" s="86">
        <v>595.15057839313442</v>
      </c>
      <c r="U293" s="86">
        <v>617.03000391164221</v>
      </c>
      <c r="V293" s="86">
        <v>639.5696199917171</v>
      </c>
      <c r="W293" s="86">
        <v>660.15654236780108</v>
      </c>
      <c r="X293" s="86">
        <v>677.85989837931811</v>
      </c>
      <c r="Y293" s="86">
        <v>701.57231247696905</v>
      </c>
      <c r="Z293" s="86">
        <v>721.03133935282142</v>
      </c>
      <c r="AA293" s="86">
        <v>744.63901724480081</v>
      </c>
      <c r="AB293" s="86">
        <v>764.98272674074326</v>
      </c>
      <c r="AC293" s="86">
        <v>782.70505409542693</v>
      </c>
      <c r="AD293" s="86">
        <v>809.80248752339298</v>
      </c>
      <c r="AE293" s="86">
        <v>827.04357498750005</v>
      </c>
      <c r="AF293" s="1"/>
      <c r="AG293" s="1"/>
    </row>
    <row r="294" spans="1:33">
      <c r="A294" s="1"/>
      <c r="B294" s="82"/>
      <c r="C294" s="88"/>
      <c r="D294" s="88"/>
      <c r="E294" s="88"/>
      <c r="F294" s="88"/>
      <c r="G294" s="88"/>
      <c r="H294" s="88"/>
      <c r="I294" s="88"/>
      <c r="J294" s="88"/>
      <c r="K294" s="88"/>
      <c r="L294" s="88"/>
      <c r="M294" s="88"/>
      <c r="N294" s="88"/>
      <c r="O294" s="88"/>
      <c r="P294" s="88"/>
      <c r="Q294" s="88"/>
      <c r="R294" s="88"/>
      <c r="S294" s="88"/>
      <c r="T294" s="88"/>
      <c r="U294" s="88"/>
      <c r="V294" s="88"/>
      <c r="W294" s="88"/>
      <c r="X294" s="88"/>
      <c r="Y294" s="88"/>
      <c r="Z294" s="88"/>
      <c r="AA294" s="88"/>
      <c r="AB294" s="88"/>
      <c r="AC294" s="88"/>
      <c r="AD294" s="88"/>
      <c r="AE294" s="88"/>
      <c r="AF294" s="1"/>
      <c r="AG294" s="1"/>
    </row>
    <row r="295" spans="1:33" ht="15.75" thickBot="1">
      <c r="A295" s="1"/>
      <c r="B295" s="83" t="s">
        <v>286</v>
      </c>
      <c r="C295" s="88"/>
      <c r="D295" s="88"/>
      <c r="E295" s="88"/>
      <c r="F295" s="88"/>
      <c r="G295" s="88"/>
      <c r="H295" s="88"/>
      <c r="I295" s="88"/>
      <c r="J295" s="88"/>
      <c r="K295" s="88"/>
      <c r="L295" s="88"/>
      <c r="M295" s="88"/>
      <c r="N295" s="88"/>
      <c r="O295" s="88"/>
      <c r="P295" s="88"/>
      <c r="Q295" s="88"/>
      <c r="R295" s="88"/>
      <c r="S295" s="88"/>
      <c r="T295" s="88"/>
      <c r="U295" s="88"/>
      <c r="V295" s="88"/>
      <c r="W295" s="88"/>
      <c r="X295" s="88"/>
      <c r="Y295" s="88"/>
      <c r="Z295" s="88"/>
      <c r="AA295" s="88"/>
      <c r="AB295" s="88"/>
      <c r="AC295" s="88"/>
      <c r="AD295" s="88"/>
      <c r="AE295" s="88"/>
      <c r="AF295" s="1"/>
      <c r="AG295" s="1"/>
    </row>
    <row r="296" spans="1:33" ht="33" customHeight="1" thickBot="1">
      <c r="A296" s="1"/>
      <c r="B296" s="320" t="s">
        <v>307</v>
      </c>
      <c r="C296" s="363">
        <v>2022</v>
      </c>
      <c r="D296" s="363">
        <v>2023</v>
      </c>
      <c r="E296" s="363">
        <v>2024</v>
      </c>
      <c r="F296" s="363">
        <v>2025</v>
      </c>
      <c r="G296" s="363">
        <v>2026</v>
      </c>
      <c r="H296" s="363">
        <v>2027</v>
      </c>
      <c r="I296" s="363">
        <v>2028</v>
      </c>
      <c r="J296" s="363">
        <v>2029</v>
      </c>
      <c r="K296" s="363">
        <v>2030</v>
      </c>
      <c r="L296" s="363">
        <v>2031</v>
      </c>
      <c r="M296" s="363">
        <v>2032</v>
      </c>
      <c r="N296" s="363">
        <v>2033</v>
      </c>
      <c r="O296" s="363">
        <v>2034</v>
      </c>
      <c r="P296" s="363">
        <v>2035</v>
      </c>
      <c r="Q296" s="363">
        <v>2036</v>
      </c>
      <c r="R296" s="363">
        <v>2037</v>
      </c>
      <c r="S296" s="363">
        <v>2038</v>
      </c>
      <c r="T296" s="363">
        <v>2039</v>
      </c>
      <c r="U296" s="363">
        <v>2040</v>
      </c>
      <c r="V296" s="363">
        <v>2041</v>
      </c>
      <c r="W296" s="363">
        <v>2042</v>
      </c>
      <c r="X296" s="363">
        <v>2043</v>
      </c>
      <c r="Y296" s="363">
        <v>2044</v>
      </c>
      <c r="Z296" s="363">
        <v>2045</v>
      </c>
      <c r="AA296" s="363">
        <v>2046</v>
      </c>
      <c r="AB296" s="363">
        <v>2047</v>
      </c>
      <c r="AC296" s="363">
        <v>2048</v>
      </c>
      <c r="AD296" s="363">
        <v>2049</v>
      </c>
      <c r="AE296" s="363">
        <v>2050</v>
      </c>
      <c r="AF296" s="1"/>
      <c r="AG296" s="1"/>
    </row>
    <row r="297" spans="1:33" ht="15.75" thickBot="1">
      <c r="A297" s="1"/>
      <c r="B297" s="22" t="s">
        <v>308</v>
      </c>
      <c r="C297" s="84">
        <v>31.497587011872429</v>
      </c>
      <c r="D297" s="84">
        <v>32.948877310892939</v>
      </c>
      <c r="E297" s="84">
        <v>34.327655418676294</v>
      </c>
      <c r="F297" s="84">
        <v>35.538512710940701</v>
      </c>
      <c r="G297" s="84">
        <v>36.782953596996094</v>
      </c>
      <c r="H297" s="84">
        <v>38.030234130984418</v>
      </c>
      <c r="I297" s="84">
        <v>39.440541974116599</v>
      </c>
      <c r="J297" s="84">
        <v>40.728763499709984</v>
      </c>
      <c r="K297" s="84">
        <v>42.11060251405349</v>
      </c>
      <c r="L297" s="84">
        <v>43.514153606663179</v>
      </c>
      <c r="M297" s="84">
        <v>45.164723955159864</v>
      </c>
      <c r="N297" s="84">
        <v>46.654235385914468</v>
      </c>
      <c r="O297" s="84">
        <v>48.492888674651908</v>
      </c>
      <c r="P297" s="84">
        <v>50.2896898101422</v>
      </c>
      <c r="Q297" s="84">
        <v>52.37112868388374</v>
      </c>
      <c r="R297" s="84">
        <v>54.163202982538685</v>
      </c>
      <c r="S297" s="84">
        <v>56.070474035564082</v>
      </c>
      <c r="T297" s="84">
        <v>57.98462300242911</v>
      </c>
      <c r="U297" s="84">
        <v>59.825689841267675</v>
      </c>
      <c r="V297" s="84">
        <v>61.599583663565149</v>
      </c>
      <c r="W297" s="84">
        <v>63.514220975779672</v>
      </c>
      <c r="X297" s="84">
        <v>65.282363810779088</v>
      </c>
      <c r="Y297" s="84">
        <v>67.04838402947091</v>
      </c>
      <c r="Z297" s="84">
        <v>68.844754949640915</v>
      </c>
      <c r="AA297" s="84">
        <v>70.645270696936834</v>
      </c>
      <c r="AB297" s="84">
        <v>72.615493770729685</v>
      </c>
      <c r="AC297" s="84">
        <v>74.323653110119082</v>
      </c>
      <c r="AD297" s="84">
        <v>76.271314451770451</v>
      </c>
      <c r="AE297" s="84">
        <v>77.711826308579816</v>
      </c>
      <c r="AF297" s="1"/>
      <c r="AG297" s="1"/>
    </row>
    <row r="298" spans="1:33" ht="15.75" thickBot="1">
      <c r="A298" s="1"/>
      <c r="B298" s="22" t="s">
        <v>309</v>
      </c>
      <c r="C298" s="85">
        <v>37.320223069829247</v>
      </c>
      <c r="D298" s="85">
        <v>39.0397985305815</v>
      </c>
      <c r="E298" s="85">
        <v>40.673457214558667</v>
      </c>
      <c r="F298" s="85">
        <v>42.108153283054449</v>
      </c>
      <c r="G298" s="85">
        <v>43.582641200090677</v>
      </c>
      <c r="H298" s="85">
        <v>45.060493701666566</v>
      </c>
      <c r="I298" s="85">
        <v>46.731510699984042</v>
      </c>
      <c r="J298" s="85">
        <v>48.257872534634394</v>
      </c>
      <c r="K298" s="85">
        <v>49.895157963592936</v>
      </c>
      <c r="L298" s="85">
        <v>51.558169160176099</v>
      </c>
      <c r="M298" s="85">
        <v>53.513863530513838</v>
      </c>
      <c r="N298" s="85">
        <v>55.278725671854033</v>
      </c>
      <c r="O298" s="85">
        <v>57.457271947728813</v>
      </c>
      <c r="P298" s="85">
        <v>59.586229291773748</v>
      </c>
      <c r="Q298" s="85">
        <v>62.052442435179572</v>
      </c>
      <c r="R298" s="85">
        <v>64.175799140513888</v>
      </c>
      <c r="S298" s="85">
        <v>66.435647843422657</v>
      </c>
      <c r="T298" s="85">
        <v>68.703645909603395</v>
      </c>
      <c r="U298" s="85">
        <v>70.885051903847398</v>
      </c>
      <c r="V298" s="85">
        <v>72.986867294511455</v>
      </c>
      <c r="W298" s="85">
        <v>75.255443981440862</v>
      </c>
      <c r="X298" s="85">
        <v>77.350445258733174</v>
      </c>
      <c r="Y298" s="85">
        <v>79.442931533398095</v>
      </c>
      <c r="Z298" s="85">
        <v>81.571379132626234</v>
      </c>
      <c r="AA298" s="85">
        <v>83.704737770686222</v>
      </c>
      <c r="AB298" s="85">
        <v>86.039175789178188</v>
      </c>
      <c r="AC298" s="85">
        <v>88.063105036862964</v>
      </c>
      <c r="AD298" s="85">
        <v>90.370810567052118</v>
      </c>
      <c r="AE298" s="85">
        <v>92.077615085461602</v>
      </c>
      <c r="AF298" s="1"/>
      <c r="AG298" s="1"/>
    </row>
    <row r="299" spans="1:33" ht="15.75" thickBot="1">
      <c r="A299" s="1"/>
      <c r="B299" s="22" t="s">
        <v>310</v>
      </c>
      <c r="C299" s="86">
        <v>40.843609788629436</v>
      </c>
      <c r="D299" s="86">
        <v>42.72552965255025</v>
      </c>
      <c r="E299" s="86">
        <v>44.51342137257889</v>
      </c>
      <c r="F299" s="86">
        <v>46.083566499452338</v>
      </c>
      <c r="G299" s="86">
        <v>47.697260206716457</v>
      </c>
      <c r="H299" s="86">
        <v>49.314636147545521</v>
      </c>
      <c r="I299" s="86">
        <v>51.143413164814248</v>
      </c>
      <c r="J299" s="86">
        <v>52.813878184652644</v>
      </c>
      <c r="K299" s="86">
        <v>54.605739049146059</v>
      </c>
      <c r="L299" s="86">
        <v>56.425754440272584</v>
      </c>
      <c r="M299" s="86">
        <v>58.566085101706101</v>
      </c>
      <c r="N299" s="86">
        <v>60.497567142870487</v>
      </c>
      <c r="O299" s="86">
        <v>62.881789065440799</v>
      </c>
      <c r="P299" s="86">
        <v>65.211740385777489</v>
      </c>
      <c r="Q299" s="86">
        <v>67.910787685049641</v>
      </c>
      <c r="R299" s="86">
        <v>70.234609612707303</v>
      </c>
      <c r="S299" s="86">
        <v>72.707809690591205</v>
      </c>
      <c r="T299" s="86">
        <v>75.189928509739943</v>
      </c>
      <c r="U299" s="86">
        <v>77.577280135499848</v>
      </c>
      <c r="V299" s="86">
        <v>79.877527041939658</v>
      </c>
      <c r="W299" s="86">
        <v>82.360279109181008</v>
      </c>
      <c r="X299" s="86">
        <v>84.65306858464325</v>
      </c>
      <c r="Y299" s="86">
        <v>86.943105617127372</v>
      </c>
      <c r="Z299" s="86">
        <v>89.272499067851385</v>
      </c>
      <c r="AA299" s="86">
        <v>91.607267206538253</v>
      </c>
      <c r="AB299" s="86">
        <v>94.162098546228407</v>
      </c>
      <c r="AC299" s="86">
        <v>96.377106111364313</v>
      </c>
      <c r="AD299" s="86">
        <v>98.90268115966316</v>
      </c>
      <c r="AE299" s="86">
        <v>100.77062438189282</v>
      </c>
      <c r="AF299" s="1"/>
      <c r="AG299" s="1"/>
    </row>
    <row r="300" spans="1:33" ht="15.75" thickBot="1">
      <c r="A300" s="1"/>
      <c r="B300" s="22" t="s">
        <v>311</v>
      </c>
      <c r="C300" s="87">
        <v>45.740159307203726</v>
      </c>
      <c r="D300" s="87">
        <v>47.847693749546117</v>
      </c>
      <c r="E300" s="87">
        <v>49.849927453211237</v>
      </c>
      <c r="F300" s="87">
        <v>51.60830994218054</v>
      </c>
      <c r="G300" s="87">
        <v>53.415461847344453</v>
      </c>
      <c r="H300" s="87">
        <v>55.226737431848619</v>
      </c>
      <c r="I300" s="87">
        <v>57.274757979986155</v>
      </c>
      <c r="J300" s="87">
        <v>59.145487245100981</v>
      </c>
      <c r="K300" s="87">
        <v>61.152165935413258</v>
      </c>
      <c r="L300" s="87">
        <v>63.190374466992793</v>
      </c>
      <c r="M300" s="87">
        <v>65.587299369828301</v>
      </c>
      <c r="N300" s="87">
        <v>67.750337767243821</v>
      </c>
      <c r="O300" s="87">
        <v>70.42039291482908</v>
      </c>
      <c r="P300" s="87">
        <v>73.029671211281183</v>
      </c>
      <c r="Q300" s="87">
        <v>76.052294678826769</v>
      </c>
      <c r="R300" s="87">
        <v>78.654708758353735</v>
      </c>
      <c r="S300" s="87">
        <v>81.424409236505184</v>
      </c>
      <c r="T300" s="87">
        <v>84.204097682135142</v>
      </c>
      <c r="U300" s="87">
        <v>86.877657738400529</v>
      </c>
      <c r="V300" s="87">
        <v>89.453670497580063</v>
      </c>
      <c r="W300" s="87">
        <v>92.234068108457322</v>
      </c>
      <c r="X300" s="87">
        <v>94.801729400107362</v>
      </c>
      <c r="Y300" s="87">
        <v>97.366308271252592</v>
      </c>
      <c r="Z300" s="87">
        <v>99.974961817711034</v>
      </c>
      <c r="AA300" s="87">
        <v>102.58963439835671</v>
      </c>
      <c r="AB300" s="87">
        <v>105.45075252883588</v>
      </c>
      <c r="AC300" s="87">
        <v>107.93130700039933</v>
      </c>
      <c r="AD300" s="87">
        <v>110.75966143942465</v>
      </c>
      <c r="AE300" s="87">
        <v>112.85154364581527</v>
      </c>
      <c r="AF300" s="1"/>
      <c r="AG300" s="1"/>
    </row>
    <row r="301" spans="1:33" ht="15.75" thickBot="1">
      <c r="A301" s="1"/>
      <c r="B301" s="22" t="s">
        <v>312</v>
      </c>
      <c r="C301" s="86">
        <v>303.34124267567717</v>
      </c>
      <c r="D301" s="86">
        <v>317.31806580889361</v>
      </c>
      <c r="E301" s="86">
        <v>330.59655169517356</v>
      </c>
      <c r="F301" s="86">
        <v>342.25785627701168</v>
      </c>
      <c r="G301" s="86">
        <v>354.24259163690368</v>
      </c>
      <c r="H301" s="86">
        <v>366.25467456257627</v>
      </c>
      <c r="I301" s="86">
        <v>379.8368112998989</v>
      </c>
      <c r="J301" s="86">
        <v>392.24318129477376</v>
      </c>
      <c r="K301" s="86">
        <v>405.55114560425221</v>
      </c>
      <c r="L301" s="86">
        <v>419.06821065531619</v>
      </c>
      <c r="M301" s="86">
        <v>434.96422391016915</v>
      </c>
      <c r="N301" s="86">
        <v>449.30914017992717</v>
      </c>
      <c r="O301" s="86">
        <v>467.01650846960302</v>
      </c>
      <c r="P301" s="86">
        <v>484.32081463995348</v>
      </c>
      <c r="Q301" s="86">
        <v>504.3663582644931</v>
      </c>
      <c r="R301" s="86">
        <v>521.62514207279662</v>
      </c>
      <c r="S301" s="86">
        <v>539.99334186937142</v>
      </c>
      <c r="T301" s="86">
        <v>558.42778022988261</v>
      </c>
      <c r="U301" s="86">
        <v>576.15839249969758</v>
      </c>
      <c r="V301" s="86">
        <v>593.24208707692344</v>
      </c>
      <c r="W301" s="86">
        <v>611.68122850516863</v>
      </c>
      <c r="X301" s="86">
        <v>628.70953751800346</v>
      </c>
      <c r="Y301" s="86">
        <v>645.71740442305952</v>
      </c>
      <c r="Z301" s="86">
        <v>663.01756735380809</v>
      </c>
      <c r="AA301" s="86">
        <v>680.35764753315641</v>
      </c>
      <c r="AB301" s="86">
        <v>699.33211422253623</v>
      </c>
      <c r="AC301" s="86">
        <v>715.78274507572303</v>
      </c>
      <c r="AD301" s="86">
        <v>734.53992833122788</v>
      </c>
      <c r="AE301" s="86">
        <v>748.4129484</v>
      </c>
      <c r="AF301" s="1"/>
      <c r="AG301" s="1"/>
    </row>
    <row r="302" spans="1:33">
      <c r="A302" s="1"/>
      <c r="B302" s="82"/>
      <c r="C302" s="88"/>
      <c r="D302" s="88"/>
      <c r="E302" s="88"/>
      <c r="F302" s="88"/>
      <c r="G302" s="88"/>
      <c r="H302" s="88"/>
      <c r="I302" s="88"/>
      <c r="J302" s="88"/>
      <c r="K302" s="88"/>
      <c r="L302" s="88"/>
      <c r="M302" s="88"/>
      <c r="N302" s="88"/>
      <c r="O302" s="88"/>
      <c r="P302" s="88"/>
      <c r="Q302" s="88"/>
      <c r="R302" s="88"/>
      <c r="S302" s="88"/>
      <c r="T302" s="88"/>
      <c r="U302" s="88"/>
      <c r="V302" s="88"/>
      <c r="W302" s="88"/>
      <c r="X302" s="88"/>
      <c r="Y302" s="88"/>
      <c r="Z302" s="88"/>
      <c r="AA302" s="88"/>
      <c r="AB302" s="88"/>
      <c r="AC302" s="88"/>
      <c r="AD302" s="88"/>
      <c r="AE302" s="88"/>
      <c r="AF302" s="1"/>
      <c r="AG302" s="1"/>
    </row>
    <row r="303" spans="1:33">
      <c r="A303" s="1"/>
      <c r="B303" s="83" t="s">
        <v>314</v>
      </c>
      <c r="C303" s="88"/>
      <c r="D303" s="88"/>
      <c r="E303" s="88"/>
      <c r="F303" s="88"/>
      <c r="G303" s="88"/>
      <c r="H303" s="88"/>
      <c r="I303" s="88"/>
      <c r="J303" s="88"/>
      <c r="K303" s="88"/>
      <c r="L303" s="88"/>
      <c r="M303" s="88"/>
      <c r="N303" s="88"/>
      <c r="O303" s="88"/>
      <c r="P303" s="88"/>
      <c r="Q303" s="88"/>
      <c r="R303" s="88"/>
      <c r="S303" s="88"/>
      <c r="T303" s="88"/>
      <c r="U303" s="88"/>
      <c r="V303" s="88"/>
      <c r="W303" s="88"/>
      <c r="X303" s="88"/>
      <c r="Y303" s="88"/>
      <c r="Z303" s="88"/>
      <c r="AA303" s="88"/>
      <c r="AB303" s="88"/>
      <c r="AC303" s="88"/>
      <c r="AD303" s="88"/>
      <c r="AE303" s="88"/>
      <c r="AF303" s="1"/>
      <c r="AG303" s="1"/>
    </row>
    <row r="304" spans="1:33" ht="15.75" thickBot="1">
      <c r="A304" s="1"/>
      <c r="B304" s="83" t="s">
        <v>284</v>
      </c>
      <c r="C304" s="88"/>
      <c r="D304" s="88"/>
      <c r="E304" s="88"/>
      <c r="F304" s="88"/>
      <c r="G304" s="88"/>
      <c r="H304" s="88"/>
      <c r="I304" s="88"/>
      <c r="J304" s="88"/>
      <c r="K304" s="88"/>
      <c r="L304" s="88"/>
      <c r="M304" s="88"/>
      <c r="N304" s="88"/>
      <c r="O304" s="88"/>
      <c r="P304" s="88"/>
      <c r="Q304" s="88"/>
      <c r="R304" s="88"/>
      <c r="S304" s="88"/>
      <c r="T304" s="88"/>
      <c r="U304" s="88"/>
      <c r="V304" s="88"/>
      <c r="W304" s="88"/>
      <c r="X304" s="88"/>
      <c r="Y304" s="88"/>
      <c r="Z304" s="88"/>
      <c r="AA304" s="88"/>
      <c r="AB304" s="88"/>
      <c r="AC304" s="88"/>
      <c r="AD304" s="88"/>
      <c r="AE304" s="88"/>
      <c r="AF304" s="1"/>
      <c r="AG304" s="1"/>
    </row>
    <row r="305" spans="1:33" ht="33" customHeight="1" thickBot="1">
      <c r="A305" s="1"/>
      <c r="B305" s="320" t="s">
        <v>307</v>
      </c>
      <c r="C305" s="363" t="s">
        <v>221</v>
      </c>
      <c r="D305" s="363" t="s">
        <v>222</v>
      </c>
      <c r="E305" s="363" t="s">
        <v>223</v>
      </c>
      <c r="F305" s="363" t="s">
        <v>224</v>
      </c>
      <c r="G305" s="363" t="s">
        <v>225</v>
      </c>
      <c r="H305" s="363" t="s">
        <v>226</v>
      </c>
      <c r="I305" s="363" t="s">
        <v>227</v>
      </c>
      <c r="J305" s="363" t="s">
        <v>228</v>
      </c>
      <c r="K305" s="363" t="s">
        <v>229</v>
      </c>
      <c r="L305" s="363" t="s">
        <v>262</v>
      </c>
      <c r="M305" s="363" t="s">
        <v>263</v>
      </c>
      <c r="N305" s="363" t="s">
        <v>264</v>
      </c>
      <c r="O305" s="363" t="s">
        <v>265</v>
      </c>
      <c r="P305" s="363" t="s">
        <v>266</v>
      </c>
      <c r="Q305" s="363" t="s">
        <v>267</v>
      </c>
      <c r="R305" s="363" t="s">
        <v>268</v>
      </c>
      <c r="S305" s="363" t="s">
        <v>269</v>
      </c>
      <c r="T305" s="363" t="s">
        <v>270</v>
      </c>
      <c r="U305" s="363" t="s">
        <v>271</v>
      </c>
      <c r="V305" s="363" t="s">
        <v>272</v>
      </c>
      <c r="W305" s="363" t="s">
        <v>273</v>
      </c>
      <c r="X305" s="363" t="s">
        <v>274</v>
      </c>
      <c r="Y305" s="363" t="s">
        <v>275</v>
      </c>
      <c r="Z305" s="363" t="s">
        <v>276</v>
      </c>
      <c r="AA305" s="363" t="s">
        <v>277</v>
      </c>
      <c r="AB305" s="363" t="s">
        <v>278</v>
      </c>
      <c r="AC305" s="363" t="s">
        <v>279</v>
      </c>
      <c r="AD305" s="363" t="s">
        <v>280</v>
      </c>
      <c r="AE305" s="363" t="s">
        <v>281</v>
      </c>
      <c r="AF305" s="1"/>
      <c r="AG305" s="1"/>
    </row>
    <row r="306" spans="1:33" ht="15.75" thickBot="1">
      <c r="A306" s="1"/>
      <c r="B306" s="22" t="s">
        <v>308</v>
      </c>
      <c r="C306" s="84">
        <v>0.70413349115813872</v>
      </c>
      <c r="D306" s="84">
        <v>0.73395556251564775</v>
      </c>
      <c r="E306" s="84">
        <v>0.76276012266422355</v>
      </c>
      <c r="F306" s="84">
        <v>0.79058346230342025</v>
      </c>
      <c r="G306" s="84">
        <v>0.82461004668333859</v>
      </c>
      <c r="H306" s="84">
        <v>0.86246153229805123</v>
      </c>
      <c r="I306" s="84">
        <v>0.89890208613904821</v>
      </c>
      <c r="J306" s="84">
        <v>0.94226372207580333</v>
      </c>
      <c r="K306" s="84">
        <v>0.98374551353882134</v>
      </c>
      <c r="L306" s="84">
        <v>1.0230864889109215</v>
      </c>
      <c r="M306" s="84">
        <v>1.0644021462388791</v>
      </c>
      <c r="N306" s="84">
        <v>1.1139912159680989</v>
      </c>
      <c r="O306" s="84">
        <v>1.1659326454588903</v>
      </c>
      <c r="P306" s="84">
        <v>1.2042376861491169</v>
      </c>
      <c r="Q306" s="84">
        <v>1.2652765147718323</v>
      </c>
      <c r="R306" s="84">
        <v>1.3212045935196226</v>
      </c>
      <c r="S306" s="84">
        <v>1.3804059716205428</v>
      </c>
      <c r="T306" s="84">
        <v>1.4294626156477153</v>
      </c>
      <c r="U306" s="84">
        <v>1.4829001270830566</v>
      </c>
      <c r="V306" s="84">
        <v>1.5424709288326746</v>
      </c>
      <c r="W306" s="84">
        <v>1.6029423316036704</v>
      </c>
      <c r="X306" s="84">
        <v>1.6533623565432249</v>
      </c>
      <c r="Y306" s="84">
        <v>1.714843833612536</v>
      </c>
      <c r="Z306" s="84">
        <v>1.7749526797925776</v>
      </c>
      <c r="AA306" s="84">
        <v>1.8343687772703519</v>
      </c>
      <c r="AB306" s="84">
        <v>1.8926519205891419</v>
      </c>
      <c r="AC306" s="84">
        <v>1.9499618892668249</v>
      </c>
      <c r="AD306" s="84">
        <v>2.0152840442220885</v>
      </c>
      <c r="AE306" s="84">
        <v>2.0791023643253359</v>
      </c>
      <c r="AF306" s="1"/>
      <c r="AG306" s="1"/>
    </row>
    <row r="307" spans="1:33" ht="15.75" thickBot="1">
      <c r="A307" s="1"/>
      <c r="B307" s="22" t="s">
        <v>309</v>
      </c>
      <c r="C307" s="85">
        <v>27.160913930997026</v>
      </c>
      <c r="D307" s="85">
        <v>28.311256477625648</v>
      </c>
      <c r="E307" s="85">
        <v>29.422350025709679</v>
      </c>
      <c r="F307" s="85">
        <v>30.495594435615754</v>
      </c>
      <c r="G307" s="85">
        <v>31.808119888976428</v>
      </c>
      <c r="H307" s="85">
        <v>33.268185282614532</v>
      </c>
      <c r="I307" s="85">
        <v>34.673826057981223</v>
      </c>
      <c r="J307" s="85">
        <v>36.346437397129883</v>
      </c>
      <c r="K307" s="85">
        <v>37.946536500181296</v>
      </c>
      <c r="L307" s="85">
        <v>39.464056770784516</v>
      </c>
      <c r="M307" s="85">
        <v>41.057747493890879</v>
      </c>
      <c r="N307" s="85">
        <v>42.97057293359299</v>
      </c>
      <c r="O307" s="85">
        <v>44.974137191745129</v>
      </c>
      <c r="P307" s="85">
        <v>46.451697805428431</v>
      </c>
      <c r="Q307" s="85">
        <v>48.806180856566414</v>
      </c>
      <c r="R307" s="85">
        <v>50.963524247087797</v>
      </c>
      <c r="S307" s="85">
        <v>53.247130346480645</v>
      </c>
      <c r="T307" s="85">
        <v>55.139418247705251</v>
      </c>
      <c r="U307" s="85">
        <v>57.200691666747908</v>
      </c>
      <c r="V307" s="85">
        <v>59.4985477401192</v>
      </c>
      <c r="W307" s="85">
        <v>61.831143173476875</v>
      </c>
      <c r="X307" s="85">
        <v>63.776021488424689</v>
      </c>
      <c r="Y307" s="85">
        <v>66.147579052436498</v>
      </c>
      <c r="Z307" s="85">
        <v>68.466189398469581</v>
      </c>
      <c r="AA307" s="85">
        <v>70.758077982060783</v>
      </c>
      <c r="AB307" s="85">
        <v>73.006264525078223</v>
      </c>
      <c r="AC307" s="85">
        <v>75.216912287454136</v>
      </c>
      <c r="AD307" s="85">
        <v>77.736618352860845</v>
      </c>
      <c r="AE307" s="85">
        <v>80.198316200372872</v>
      </c>
      <c r="AF307" s="1"/>
      <c r="AG307" s="1"/>
    </row>
    <row r="308" spans="1:33" ht="15.75" thickBot="1">
      <c r="A308" s="1"/>
      <c r="B308" s="22" t="s">
        <v>310</v>
      </c>
      <c r="C308" s="86">
        <v>30.754065716759882</v>
      </c>
      <c r="D308" s="86">
        <v>32.056588539286381</v>
      </c>
      <c r="E308" s="86">
        <v>33.314670063422703</v>
      </c>
      <c r="F308" s="86">
        <v>34.529895338840561</v>
      </c>
      <c r="G308" s="86">
        <v>36.016056450728172</v>
      </c>
      <c r="H308" s="86">
        <v>37.669275748900176</v>
      </c>
      <c r="I308" s="86">
        <v>39.260870526955486</v>
      </c>
      <c r="J308" s="86">
        <v>41.154753743604942</v>
      </c>
      <c r="K308" s="86">
        <v>42.966531988386755</v>
      </c>
      <c r="L308" s="86">
        <v>44.684806942138778</v>
      </c>
      <c r="M308" s="86">
        <v>46.489329034256919</v>
      </c>
      <c r="N308" s="86">
        <v>48.655204579783138</v>
      </c>
      <c r="O308" s="86">
        <v>50.923822897248584</v>
      </c>
      <c r="P308" s="86">
        <v>52.596851880336423</v>
      </c>
      <c r="Q308" s="86">
        <v>55.262812483416788</v>
      </c>
      <c r="R308" s="86">
        <v>57.705553569901156</v>
      </c>
      <c r="S308" s="86">
        <v>60.291260819308988</v>
      </c>
      <c r="T308" s="86">
        <v>62.433881889319309</v>
      </c>
      <c r="U308" s="86">
        <v>64.767843785833477</v>
      </c>
      <c r="V308" s="86">
        <v>67.36968615636826</v>
      </c>
      <c r="W308" s="86">
        <v>70.010863600924992</v>
      </c>
      <c r="X308" s="86">
        <v>72.213032337255527</v>
      </c>
      <c r="Y308" s="86">
        <v>74.898326262194558</v>
      </c>
      <c r="Z308" s="86">
        <v>77.523668514469904</v>
      </c>
      <c r="AA308" s="86">
        <v>80.118753948425621</v>
      </c>
      <c r="AB308" s="86">
        <v>82.664355943378652</v>
      </c>
      <c r="AC308" s="86">
        <v>85.167453104742165</v>
      </c>
      <c r="AD308" s="86">
        <v>88.020494284405885</v>
      </c>
      <c r="AE308" s="86">
        <v>90.807853265385958</v>
      </c>
      <c r="AF308" s="1"/>
      <c r="AG308" s="1"/>
    </row>
    <row r="309" spans="1:33" ht="15.75" thickBot="1">
      <c r="A309" s="1"/>
      <c r="B309" s="22" t="s">
        <v>311</v>
      </c>
      <c r="C309" s="87">
        <v>54.984541736025243</v>
      </c>
      <c r="D309" s="87">
        <v>57.313294661148376</v>
      </c>
      <c r="E309" s="87">
        <v>59.562591931573927</v>
      </c>
      <c r="F309" s="87">
        <v>61.735267423987672</v>
      </c>
      <c r="G309" s="87">
        <v>64.392343351301889</v>
      </c>
      <c r="H309" s="87">
        <v>67.348099066215468</v>
      </c>
      <c r="I309" s="87">
        <v>70.193677608799206</v>
      </c>
      <c r="J309" s="87">
        <v>73.579711238566418</v>
      </c>
      <c r="K309" s="87">
        <v>76.818951130752083</v>
      </c>
      <c r="L309" s="87">
        <v>79.89101847230873</v>
      </c>
      <c r="M309" s="87">
        <v>83.11728524306541</v>
      </c>
      <c r="N309" s="87">
        <v>86.989608188097137</v>
      </c>
      <c r="O309" s="87">
        <v>91.045622755686864</v>
      </c>
      <c r="P309" s="87">
        <v>94.036795786056032</v>
      </c>
      <c r="Q309" s="87">
        <v>98.803210197623955</v>
      </c>
      <c r="R309" s="87">
        <v>103.17053517042935</v>
      </c>
      <c r="S309" s="87">
        <v>107.79346631331002</v>
      </c>
      <c r="T309" s="87">
        <v>111.62421307484362</v>
      </c>
      <c r="U309" s="87">
        <v>115.79705404133867</v>
      </c>
      <c r="V309" s="87">
        <v>120.44883282502207</v>
      </c>
      <c r="W309" s="87">
        <v>125.17093795316895</v>
      </c>
      <c r="X309" s="87">
        <v>129.10814872418416</v>
      </c>
      <c r="Y309" s="87">
        <v>133.90912877180241</v>
      </c>
      <c r="Z309" s="87">
        <v>138.60292249556744</v>
      </c>
      <c r="AA309" s="87">
        <v>143.2426206956701</v>
      </c>
      <c r="AB309" s="87">
        <v>147.79384850482856</v>
      </c>
      <c r="AC309" s="87">
        <v>152.26908282362999</v>
      </c>
      <c r="AD309" s="87">
        <v>157.36997462969543</v>
      </c>
      <c r="AE309" s="87">
        <v>162.35343462599315</v>
      </c>
      <c r="AF309" s="1"/>
      <c r="AG309" s="1"/>
    </row>
    <row r="310" spans="1:33" ht="15.75" thickBot="1">
      <c r="A310" s="1"/>
      <c r="B310" s="22" t="s">
        <v>312</v>
      </c>
      <c r="C310" s="86">
        <v>207.20163467756404</v>
      </c>
      <c r="D310" s="86">
        <v>215.977217734384</v>
      </c>
      <c r="E310" s="86">
        <v>224.45338315457519</v>
      </c>
      <c r="F310" s="86">
        <v>232.64081001016822</v>
      </c>
      <c r="G310" s="86">
        <v>242.65363285490599</v>
      </c>
      <c r="H310" s="86">
        <v>253.79198913652948</v>
      </c>
      <c r="I310" s="86">
        <v>264.51515799474049</v>
      </c>
      <c r="J310" s="86">
        <v>277.27495704024744</v>
      </c>
      <c r="K310" s="86">
        <v>289.48158420458554</v>
      </c>
      <c r="L310" s="86">
        <v>301.05824475158153</v>
      </c>
      <c r="M310" s="86">
        <v>313.215984503529</v>
      </c>
      <c r="N310" s="86">
        <v>327.80829752237736</v>
      </c>
      <c r="O310" s="86">
        <v>343.09282699459402</v>
      </c>
      <c r="P310" s="86">
        <v>354.36464852711515</v>
      </c>
      <c r="Q310" s="86">
        <v>372.32622147918187</v>
      </c>
      <c r="R310" s="86">
        <v>388.78388112246546</v>
      </c>
      <c r="S310" s="86">
        <v>406.20475723716271</v>
      </c>
      <c r="T310" s="86">
        <v>420.64039616339392</v>
      </c>
      <c r="U310" s="86">
        <v>436.36516974899951</v>
      </c>
      <c r="V310" s="86">
        <v>453.8947542050268</v>
      </c>
      <c r="W310" s="86">
        <v>471.68935375572721</v>
      </c>
      <c r="X310" s="86">
        <v>486.52618756514613</v>
      </c>
      <c r="Y310" s="86">
        <v>504.61801633215958</v>
      </c>
      <c r="Z310" s="86">
        <v>522.30592827425721</v>
      </c>
      <c r="AA310" s="86">
        <v>539.78998872323166</v>
      </c>
      <c r="AB310" s="86">
        <v>556.94066074983448</v>
      </c>
      <c r="AC310" s="86">
        <v>573.80496182689978</v>
      </c>
      <c r="AD310" s="86">
        <v>593.02696654241197</v>
      </c>
      <c r="AE310" s="86">
        <v>611.80644573749998</v>
      </c>
      <c r="AF310" s="1"/>
      <c r="AG310" s="1"/>
    </row>
    <row r="311" spans="1:33">
      <c r="A311" s="1"/>
      <c r="B311" s="82"/>
      <c r="C311" s="88"/>
      <c r="D311" s="88"/>
      <c r="E311" s="88"/>
      <c r="F311" s="88"/>
      <c r="G311" s="88"/>
      <c r="H311" s="88"/>
      <c r="I311" s="88"/>
      <c r="J311" s="88"/>
      <c r="K311" s="88"/>
      <c r="L311" s="88"/>
      <c r="M311" s="88"/>
      <c r="N311" s="88"/>
      <c r="O311" s="88"/>
      <c r="P311" s="88"/>
      <c r="Q311" s="88"/>
      <c r="R311" s="88"/>
      <c r="S311" s="88"/>
      <c r="T311" s="88"/>
      <c r="U311" s="88"/>
      <c r="V311" s="88"/>
      <c r="W311" s="88"/>
      <c r="X311" s="88"/>
      <c r="Y311" s="88"/>
      <c r="Z311" s="88"/>
      <c r="AA311" s="88"/>
      <c r="AB311" s="88"/>
      <c r="AC311" s="88"/>
      <c r="AD311" s="88"/>
      <c r="AE311" s="88"/>
      <c r="AF311" s="1"/>
      <c r="AG311" s="1"/>
    </row>
    <row r="312" spans="1:33" ht="15.75" thickBot="1">
      <c r="A312" s="1"/>
      <c r="B312" s="83" t="s">
        <v>286</v>
      </c>
      <c r="C312" s="88"/>
      <c r="D312" s="88"/>
      <c r="E312" s="88"/>
      <c r="F312" s="88"/>
      <c r="G312" s="88"/>
      <c r="H312" s="88"/>
      <c r="I312" s="88"/>
      <c r="J312" s="88"/>
      <c r="K312" s="88"/>
      <c r="L312" s="88"/>
      <c r="M312" s="88"/>
      <c r="N312" s="88"/>
      <c r="O312" s="88"/>
      <c r="P312" s="88"/>
      <c r="Q312" s="88"/>
      <c r="R312" s="88"/>
      <c r="S312" s="88"/>
      <c r="T312" s="88"/>
      <c r="U312" s="88"/>
      <c r="V312" s="88"/>
      <c r="W312" s="88"/>
      <c r="X312" s="88"/>
      <c r="Y312" s="88"/>
      <c r="Z312" s="88"/>
      <c r="AA312" s="88"/>
      <c r="AB312" s="88"/>
      <c r="AC312" s="88"/>
      <c r="AD312" s="88"/>
      <c r="AE312" s="88"/>
      <c r="AF312" s="1"/>
      <c r="AG312" s="1"/>
    </row>
    <row r="313" spans="1:33" ht="33" customHeight="1" thickBot="1">
      <c r="A313" s="1"/>
      <c r="B313" s="320" t="s">
        <v>307</v>
      </c>
      <c r="C313" s="363">
        <v>2022</v>
      </c>
      <c r="D313" s="363">
        <v>2023</v>
      </c>
      <c r="E313" s="363">
        <v>2024</v>
      </c>
      <c r="F313" s="363">
        <v>2025</v>
      </c>
      <c r="G313" s="363">
        <v>2026</v>
      </c>
      <c r="H313" s="363">
        <v>2027</v>
      </c>
      <c r="I313" s="363">
        <v>2028</v>
      </c>
      <c r="J313" s="363">
        <v>2029</v>
      </c>
      <c r="K313" s="363">
        <v>2030</v>
      </c>
      <c r="L313" s="363">
        <v>2031</v>
      </c>
      <c r="M313" s="363">
        <v>2032</v>
      </c>
      <c r="N313" s="363">
        <v>2033</v>
      </c>
      <c r="O313" s="363">
        <v>2034</v>
      </c>
      <c r="P313" s="363">
        <v>2035</v>
      </c>
      <c r="Q313" s="363">
        <v>2036</v>
      </c>
      <c r="R313" s="363">
        <v>2037</v>
      </c>
      <c r="S313" s="363">
        <v>2038</v>
      </c>
      <c r="T313" s="363">
        <v>2039</v>
      </c>
      <c r="U313" s="363">
        <v>2040</v>
      </c>
      <c r="V313" s="363">
        <v>2041</v>
      </c>
      <c r="W313" s="363">
        <v>2042</v>
      </c>
      <c r="X313" s="363">
        <v>2043</v>
      </c>
      <c r="Y313" s="363">
        <v>2044</v>
      </c>
      <c r="Z313" s="363">
        <v>2045</v>
      </c>
      <c r="AA313" s="363">
        <v>2046</v>
      </c>
      <c r="AB313" s="363">
        <v>2047</v>
      </c>
      <c r="AC313" s="363">
        <v>2048</v>
      </c>
      <c r="AD313" s="363">
        <v>2049</v>
      </c>
      <c r="AE313" s="363">
        <v>2050</v>
      </c>
      <c r="AF313" s="1"/>
      <c r="AG313" s="1"/>
    </row>
    <row r="314" spans="1:33" ht="15.75" thickBot="1">
      <c r="A314" s="1"/>
      <c r="B314" s="22" t="s">
        <v>308</v>
      </c>
      <c r="C314" s="84">
        <v>0.69610060333712009</v>
      </c>
      <c r="D314" s="84">
        <v>0.719032044021227</v>
      </c>
      <c r="E314" s="84">
        <v>0.74233705985520049</v>
      </c>
      <c r="F314" s="84">
        <v>0.76566268434488016</v>
      </c>
      <c r="G314" s="84">
        <v>0.79414266910180054</v>
      </c>
      <c r="H314" s="84">
        <v>0.82568946436893143</v>
      </c>
      <c r="I314" s="84">
        <v>0.85868228717781925</v>
      </c>
      <c r="J314" s="84">
        <v>0.89295520834856013</v>
      </c>
      <c r="K314" s="84">
        <v>0.9291744541126129</v>
      </c>
      <c r="L314" s="84">
        <v>0.96250603377343757</v>
      </c>
      <c r="M314" s="84">
        <v>0.99760513579831134</v>
      </c>
      <c r="N314" s="84">
        <v>1.0383751569593003</v>
      </c>
      <c r="O314" s="84">
        <v>1.0800616612041685</v>
      </c>
      <c r="P314" s="84">
        <v>1.1295558616595323</v>
      </c>
      <c r="Q314" s="84">
        <v>1.1781291807406971</v>
      </c>
      <c r="R314" s="84">
        <v>1.2312564800654999</v>
      </c>
      <c r="S314" s="84">
        <v>1.2834291358864531</v>
      </c>
      <c r="T314" s="84">
        <v>1.332967654615081</v>
      </c>
      <c r="U314" s="84">
        <v>1.3813085748597396</v>
      </c>
      <c r="V314" s="84">
        <v>1.4277234833785131</v>
      </c>
      <c r="W314" s="84">
        <v>1.4749323061783974</v>
      </c>
      <c r="X314" s="84">
        <v>1.5232145121064491</v>
      </c>
      <c r="Y314" s="84">
        <v>1.567246627686864</v>
      </c>
      <c r="Z314" s="84">
        <v>1.6148511625507762</v>
      </c>
      <c r="AA314" s="84">
        <v>1.6605912097784952</v>
      </c>
      <c r="AB314" s="84">
        <v>1.7071339848387195</v>
      </c>
      <c r="AC314" s="84">
        <v>1.7486063682421311</v>
      </c>
      <c r="AD314" s="84">
        <v>1.7969676795975242</v>
      </c>
      <c r="AE314" s="84">
        <v>1.8293350950291252</v>
      </c>
      <c r="AF314" s="1"/>
      <c r="AG314" s="1"/>
    </row>
    <row r="315" spans="1:33" ht="15.75" thickBot="1">
      <c r="A315" s="1"/>
      <c r="B315" s="22" t="s">
        <v>309</v>
      </c>
      <c r="C315" s="85">
        <v>26.851057096371559</v>
      </c>
      <c r="D315" s="85">
        <v>27.735603698054092</v>
      </c>
      <c r="E315" s="85">
        <v>28.634560411767513</v>
      </c>
      <c r="F315" s="85">
        <v>29.534312074067952</v>
      </c>
      <c r="G315" s="85">
        <v>30.63288560373563</v>
      </c>
      <c r="H315" s="85">
        <v>31.849756838819221</v>
      </c>
      <c r="I315" s="85">
        <v>33.122406459814997</v>
      </c>
      <c r="J315" s="85">
        <v>34.444433992621661</v>
      </c>
      <c r="K315" s="85">
        <v>35.84153813437328</v>
      </c>
      <c r="L315" s="85">
        <v>37.127254802760675</v>
      </c>
      <c r="M315" s="85">
        <v>38.481151047043674</v>
      </c>
      <c r="N315" s="85">
        <v>40.053794657415352</v>
      </c>
      <c r="O315" s="85">
        <v>41.661790254978428</v>
      </c>
      <c r="P315" s="85">
        <v>43.570956251955181</v>
      </c>
      <c r="Q315" s="85">
        <v>45.444600604159525</v>
      </c>
      <c r="R315" s="85">
        <v>47.493908047232438</v>
      </c>
      <c r="S315" s="85">
        <v>49.506391521031851</v>
      </c>
      <c r="T315" s="85">
        <v>51.417267030225837</v>
      </c>
      <c r="U315" s="85">
        <v>53.281946939074942</v>
      </c>
      <c r="V315" s="85">
        <v>55.072333777968218</v>
      </c>
      <c r="W315" s="85">
        <v>56.893344692734345</v>
      </c>
      <c r="X315" s="85">
        <v>58.755759783164926</v>
      </c>
      <c r="Y315" s="85">
        <v>60.454233888568282</v>
      </c>
      <c r="Z315" s="85">
        <v>62.29050881427478</v>
      </c>
      <c r="AA315" s="85">
        <v>64.054863871308697</v>
      </c>
      <c r="AB315" s="85">
        <v>65.850182973999409</v>
      </c>
      <c r="AC315" s="85">
        <v>67.449919174986888</v>
      </c>
      <c r="AD315" s="85">
        <v>69.315385640945649</v>
      </c>
      <c r="AE315" s="85">
        <v>70.563911092079309</v>
      </c>
      <c r="AF315" s="1"/>
      <c r="AG315" s="1"/>
    </row>
    <row r="316" spans="1:33" ht="15.75" thickBot="1">
      <c r="A316" s="1"/>
      <c r="B316" s="22" t="s">
        <v>310</v>
      </c>
      <c r="C316" s="86">
        <v>30.403217528106566</v>
      </c>
      <c r="D316" s="86">
        <v>31.404781922691821</v>
      </c>
      <c r="E316" s="86">
        <v>32.422662761322727</v>
      </c>
      <c r="F316" s="86">
        <v>33.44144371329844</v>
      </c>
      <c r="G316" s="86">
        <v>34.685348929887461</v>
      </c>
      <c r="H316" s="86">
        <v>36.063201605525379</v>
      </c>
      <c r="I316" s="86">
        <v>37.504211660560628</v>
      </c>
      <c r="J316" s="86">
        <v>39.001131894047397</v>
      </c>
      <c r="K316" s="86">
        <v>40.583060716389113</v>
      </c>
      <c r="L316" s="86">
        <v>42.038866475104541</v>
      </c>
      <c r="M316" s="86">
        <v>43.571871372367411</v>
      </c>
      <c r="N316" s="86">
        <v>45.352562002487076</v>
      </c>
      <c r="O316" s="86">
        <v>47.173281379064406</v>
      </c>
      <c r="P316" s="86">
        <v>49.335013369541322</v>
      </c>
      <c r="Q316" s="86">
        <v>51.456524511762787</v>
      </c>
      <c r="R316" s="86">
        <v>53.77693743815491</v>
      </c>
      <c r="S316" s="86">
        <v>56.055654905628892</v>
      </c>
      <c r="T316" s="86">
        <v>58.219322561864551</v>
      </c>
      <c r="U316" s="86">
        <v>60.330683343138602</v>
      </c>
      <c r="V316" s="86">
        <v>62.357922729914449</v>
      </c>
      <c r="W316" s="86">
        <v>64.419837490438809</v>
      </c>
      <c r="X316" s="86">
        <v>66.528633837590476</v>
      </c>
      <c r="Y316" s="86">
        <v>68.451801238676239</v>
      </c>
      <c r="Z316" s="86">
        <v>70.530999305526521</v>
      </c>
      <c r="AA316" s="86">
        <v>72.528763132972486</v>
      </c>
      <c r="AB316" s="86">
        <v>74.561587278985215</v>
      </c>
      <c r="AC316" s="86">
        <v>76.372954612928339</v>
      </c>
      <c r="AD316" s="86">
        <v>78.485206005950658</v>
      </c>
      <c r="AE316" s="86">
        <v>79.898900474066167</v>
      </c>
      <c r="AF316" s="1"/>
      <c r="AG316" s="1"/>
    </row>
    <row r="317" spans="1:33" ht="15.75" thickBot="1">
      <c r="A317" s="1"/>
      <c r="B317" s="22" t="s">
        <v>311</v>
      </c>
      <c r="C317" s="87">
        <v>54.35726770176629</v>
      </c>
      <c r="D317" s="87">
        <v>56.147943437539929</v>
      </c>
      <c r="E317" s="87">
        <v>57.967790997516396</v>
      </c>
      <c r="F317" s="87">
        <v>59.789247851048735</v>
      </c>
      <c r="G317" s="87">
        <v>62.013199601920014</v>
      </c>
      <c r="H317" s="87">
        <v>64.476633173515083</v>
      </c>
      <c r="I317" s="87">
        <v>67.052984484032649</v>
      </c>
      <c r="J317" s="87">
        <v>69.729296416630206</v>
      </c>
      <c r="K317" s="87">
        <v>72.557593402029028</v>
      </c>
      <c r="L317" s="87">
        <v>75.160397637308122</v>
      </c>
      <c r="M317" s="87">
        <v>77.901224574838707</v>
      </c>
      <c r="N317" s="87">
        <v>81.084883580204178</v>
      </c>
      <c r="O317" s="87">
        <v>84.340109132266676</v>
      </c>
      <c r="P317" s="87">
        <v>88.205023903119354</v>
      </c>
      <c r="Q317" s="87">
        <v>91.998028672545615</v>
      </c>
      <c r="R317" s="87">
        <v>96.146645722761832</v>
      </c>
      <c r="S317" s="87">
        <v>100.22071634642744</v>
      </c>
      <c r="T317" s="87">
        <v>104.0890918530306</v>
      </c>
      <c r="U317" s="87">
        <v>107.86394900742965</v>
      </c>
      <c r="V317" s="87">
        <v>111.48840730499859</v>
      </c>
      <c r="W317" s="87">
        <v>115.17486096775427</v>
      </c>
      <c r="X317" s="87">
        <v>118.94513322478302</v>
      </c>
      <c r="Y317" s="87">
        <v>122.38352342672424</v>
      </c>
      <c r="Z317" s="87">
        <v>126.10087754624443</v>
      </c>
      <c r="AA317" s="87">
        <v>129.6726371165266</v>
      </c>
      <c r="AB317" s="87">
        <v>133.30708028667058</v>
      </c>
      <c r="AC317" s="87">
        <v>136.54558552008405</v>
      </c>
      <c r="AD317" s="87">
        <v>140.32203498033607</v>
      </c>
      <c r="AE317" s="87">
        <v>142.84954933242136</v>
      </c>
      <c r="AF317" s="1"/>
      <c r="AG317" s="1"/>
    </row>
    <row r="318" spans="1:33" ht="15.75" thickBot="1">
      <c r="A318" s="1"/>
      <c r="B318" s="22" t="s">
        <v>312</v>
      </c>
      <c r="C318" s="86">
        <v>179.24590535930841</v>
      </c>
      <c r="D318" s="86">
        <v>185.15075133546594</v>
      </c>
      <c r="E318" s="86">
        <v>191.15179291271414</v>
      </c>
      <c r="F318" s="86">
        <v>197.15814121880666</v>
      </c>
      <c r="G318" s="86">
        <v>204.49173729371367</v>
      </c>
      <c r="H318" s="86">
        <v>212.61503707499986</v>
      </c>
      <c r="I318" s="86">
        <v>221.11068894828847</v>
      </c>
      <c r="J318" s="86">
        <v>229.93596614975425</v>
      </c>
      <c r="K318" s="86">
        <v>239.26242193399784</v>
      </c>
      <c r="L318" s="86">
        <v>247.84530369666021</v>
      </c>
      <c r="M318" s="86">
        <v>256.88332246806522</v>
      </c>
      <c r="N318" s="86">
        <v>267.3816029170199</v>
      </c>
      <c r="O318" s="86">
        <v>278.11587776007343</v>
      </c>
      <c r="P318" s="86">
        <v>290.86063437732963</v>
      </c>
      <c r="Q318" s="86">
        <v>303.36826404072957</v>
      </c>
      <c r="R318" s="86">
        <v>317.04854361686631</v>
      </c>
      <c r="S318" s="86">
        <v>330.48300249076175</v>
      </c>
      <c r="T318" s="86">
        <v>343.23917106338342</v>
      </c>
      <c r="U318" s="86">
        <v>355.68695802638297</v>
      </c>
      <c r="V318" s="86">
        <v>367.63879696996719</v>
      </c>
      <c r="W318" s="86">
        <v>379.79506884093746</v>
      </c>
      <c r="X318" s="86">
        <v>392.22773686741078</v>
      </c>
      <c r="Y318" s="86">
        <v>403.56600662936762</v>
      </c>
      <c r="Z318" s="86">
        <v>415.82417435682504</v>
      </c>
      <c r="AA318" s="86">
        <v>427.60223651796269</v>
      </c>
      <c r="AB318" s="86">
        <v>439.58700109597044</v>
      </c>
      <c r="AC318" s="86">
        <v>450.26613982234898</v>
      </c>
      <c r="AD318" s="86">
        <v>462.7191774963627</v>
      </c>
      <c r="AE318" s="86">
        <v>471.05378696999998</v>
      </c>
      <c r="AF318" s="1"/>
      <c r="AG318" s="1"/>
    </row>
    <row r="319" spans="1:33">
      <c r="A319" s="1"/>
      <c r="B319" s="82"/>
      <c r="C319" s="88"/>
      <c r="D319" s="88"/>
      <c r="E319" s="88"/>
      <c r="F319" s="88"/>
      <c r="G319" s="88"/>
      <c r="H319" s="88"/>
      <c r="I319" s="88"/>
      <c r="J319" s="88"/>
      <c r="K319" s="88"/>
      <c r="L319" s="88"/>
      <c r="M319" s="88"/>
      <c r="N319" s="88"/>
      <c r="O319" s="88"/>
      <c r="P319" s="88"/>
      <c r="Q319" s="88"/>
      <c r="R319" s="88"/>
      <c r="S319" s="88"/>
      <c r="T319" s="88"/>
      <c r="U319" s="88"/>
      <c r="V319" s="88"/>
      <c r="W319" s="88"/>
      <c r="X319" s="88"/>
      <c r="Y319" s="88"/>
      <c r="Z319" s="88"/>
      <c r="AA319" s="88"/>
      <c r="AB319" s="88"/>
      <c r="AC319" s="88"/>
      <c r="AD319" s="88"/>
      <c r="AE319" s="88"/>
      <c r="AF319" s="1"/>
      <c r="AG319" s="1"/>
    </row>
    <row r="320" spans="1:33">
      <c r="A320" s="1"/>
      <c r="B320" s="83" t="s">
        <v>315</v>
      </c>
      <c r="C320" s="88"/>
      <c r="D320" s="88"/>
      <c r="E320" s="88"/>
      <c r="F320" s="88"/>
      <c r="G320" s="88"/>
      <c r="H320" s="88"/>
      <c r="I320" s="88"/>
      <c r="J320" s="88"/>
      <c r="K320" s="88"/>
      <c r="L320" s="88"/>
      <c r="M320" s="88"/>
      <c r="N320" s="88"/>
      <c r="O320" s="88"/>
      <c r="P320" s="88"/>
      <c r="Q320" s="88"/>
      <c r="R320" s="88"/>
      <c r="S320" s="88"/>
      <c r="T320" s="88"/>
      <c r="U320" s="88"/>
      <c r="V320" s="88"/>
      <c r="W320" s="88"/>
      <c r="X320" s="88"/>
      <c r="Y320" s="88"/>
      <c r="Z320" s="88"/>
      <c r="AA320" s="88"/>
      <c r="AB320" s="88"/>
      <c r="AC320" s="88"/>
      <c r="AD320" s="88"/>
      <c r="AE320" s="88"/>
      <c r="AF320" s="1"/>
      <c r="AG320" s="1"/>
    </row>
    <row r="321" spans="1:33" ht="15.75" thickBot="1">
      <c r="A321" s="1"/>
      <c r="B321" s="83" t="s">
        <v>284</v>
      </c>
      <c r="C321" s="88"/>
      <c r="D321" s="88"/>
      <c r="E321" s="88"/>
      <c r="F321" s="88"/>
      <c r="G321" s="88"/>
      <c r="H321" s="88"/>
      <c r="I321" s="88"/>
      <c r="J321" s="88"/>
      <c r="K321" s="88"/>
      <c r="L321" s="88"/>
      <c r="M321" s="88"/>
      <c r="N321" s="88"/>
      <c r="O321" s="88"/>
      <c r="P321" s="88"/>
      <c r="Q321" s="88"/>
      <c r="R321" s="88"/>
      <c r="S321" s="88"/>
      <c r="T321" s="88"/>
      <c r="U321" s="88"/>
      <c r="V321" s="88"/>
      <c r="W321" s="88"/>
      <c r="X321" s="88"/>
      <c r="Y321" s="88"/>
      <c r="Z321" s="88"/>
      <c r="AA321" s="88"/>
      <c r="AB321" s="88"/>
      <c r="AC321" s="88"/>
      <c r="AD321" s="88"/>
      <c r="AE321" s="88"/>
      <c r="AF321" s="1"/>
      <c r="AG321" s="1"/>
    </row>
    <row r="322" spans="1:33" ht="33" customHeight="1" thickBot="1">
      <c r="A322" s="1"/>
      <c r="B322" s="320" t="s">
        <v>307</v>
      </c>
      <c r="C322" s="363" t="s">
        <v>221</v>
      </c>
      <c r="D322" s="363" t="s">
        <v>222</v>
      </c>
      <c r="E322" s="363" t="s">
        <v>223</v>
      </c>
      <c r="F322" s="363" t="s">
        <v>224</v>
      </c>
      <c r="G322" s="363" t="s">
        <v>225</v>
      </c>
      <c r="H322" s="363" t="s">
        <v>226</v>
      </c>
      <c r="I322" s="363" t="s">
        <v>227</v>
      </c>
      <c r="J322" s="363" t="s">
        <v>228</v>
      </c>
      <c r="K322" s="363" t="s">
        <v>229</v>
      </c>
      <c r="L322" s="363" t="s">
        <v>262</v>
      </c>
      <c r="M322" s="363" t="s">
        <v>263</v>
      </c>
      <c r="N322" s="363" t="s">
        <v>264</v>
      </c>
      <c r="O322" s="363" t="s">
        <v>265</v>
      </c>
      <c r="P322" s="363" t="s">
        <v>266</v>
      </c>
      <c r="Q322" s="363" t="s">
        <v>267</v>
      </c>
      <c r="R322" s="363" t="s">
        <v>268</v>
      </c>
      <c r="S322" s="363" t="s">
        <v>269</v>
      </c>
      <c r="T322" s="363" t="s">
        <v>270</v>
      </c>
      <c r="U322" s="363" t="s">
        <v>271</v>
      </c>
      <c r="V322" s="363" t="s">
        <v>272</v>
      </c>
      <c r="W322" s="363" t="s">
        <v>273</v>
      </c>
      <c r="X322" s="363" t="s">
        <v>274</v>
      </c>
      <c r="Y322" s="363" t="s">
        <v>275</v>
      </c>
      <c r="Z322" s="363" t="s">
        <v>276</v>
      </c>
      <c r="AA322" s="363" t="s">
        <v>277</v>
      </c>
      <c r="AB322" s="363" t="s">
        <v>278</v>
      </c>
      <c r="AC322" s="363" t="s">
        <v>279</v>
      </c>
      <c r="AD322" s="363" t="s">
        <v>280</v>
      </c>
      <c r="AE322" s="363" t="s">
        <v>281</v>
      </c>
      <c r="AF322" s="1"/>
      <c r="AG322" s="1"/>
    </row>
    <row r="323" spans="1:33" ht="15.75" thickBot="1">
      <c r="A323" s="1"/>
      <c r="B323" s="22" t="s">
        <v>308</v>
      </c>
      <c r="C323" s="84">
        <v>12.894076198996364</v>
      </c>
      <c r="D323" s="84">
        <v>13.676942828270294</v>
      </c>
      <c r="E323" s="84">
        <v>14.522458442293832</v>
      </c>
      <c r="F323" s="84">
        <v>15.209397725727495</v>
      </c>
      <c r="G323" s="84">
        <v>15.842366660920719</v>
      </c>
      <c r="H323" s="84">
        <v>16.6056139840064</v>
      </c>
      <c r="I323" s="84">
        <v>17.235655431084883</v>
      </c>
      <c r="J323" s="84">
        <v>18.028926913218672</v>
      </c>
      <c r="K323" s="84">
        <v>18.792402592393564</v>
      </c>
      <c r="L323" s="84">
        <v>19.613889167014872</v>
      </c>
      <c r="M323" s="84">
        <v>20.41661649486668</v>
      </c>
      <c r="N323" s="84">
        <v>21.25342691150102</v>
      </c>
      <c r="O323" s="84">
        <v>22.207010746301023</v>
      </c>
      <c r="P323" s="84">
        <v>23.021794665706235</v>
      </c>
      <c r="Q323" s="84">
        <v>24.090495839425472</v>
      </c>
      <c r="R323" s="84">
        <v>25.080251427877968</v>
      </c>
      <c r="S323" s="84">
        <v>26.147239928107723</v>
      </c>
      <c r="T323" s="84">
        <v>27.043379370882327</v>
      </c>
      <c r="U323" s="84">
        <v>28.004574103484003</v>
      </c>
      <c r="V323" s="84">
        <v>28.868349362119098</v>
      </c>
      <c r="W323" s="84">
        <v>29.852964641020996</v>
      </c>
      <c r="X323" s="84">
        <v>30.908351547385944</v>
      </c>
      <c r="Y323" s="84">
        <v>31.695939239672626</v>
      </c>
      <c r="Z323" s="84">
        <v>32.595431179655748</v>
      </c>
      <c r="AA323" s="84">
        <v>33.569152570877726</v>
      </c>
      <c r="AB323" s="84">
        <v>34.519002824669151</v>
      </c>
      <c r="AC323" s="84">
        <v>35.579528932760923</v>
      </c>
      <c r="AD323" s="84">
        <v>36.497648674677336</v>
      </c>
      <c r="AE323" s="84">
        <v>37.456426171463804</v>
      </c>
      <c r="AF323" s="1"/>
      <c r="AG323" s="1"/>
    </row>
    <row r="324" spans="1:33" ht="15.75" thickBot="1">
      <c r="A324" s="1"/>
      <c r="B324" s="22" t="s">
        <v>309</v>
      </c>
      <c r="C324" s="85">
        <v>28.614686343092913</v>
      </c>
      <c r="D324" s="85">
        <v>30.352033222343678</v>
      </c>
      <c r="E324" s="85">
        <v>32.228411469228426</v>
      </c>
      <c r="F324" s="85">
        <v>33.752875248474069</v>
      </c>
      <c r="G324" s="85">
        <v>35.157567392831446</v>
      </c>
      <c r="H324" s="85">
        <v>36.851374875836861</v>
      </c>
      <c r="I324" s="85">
        <v>38.249570303959302</v>
      </c>
      <c r="J324" s="85">
        <v>40.010007755689706</v>
      </c>
      <c r="K324" s="85">
        <v>41.704322009228079</v>
      </c>
      <c r="L324" s="85">
        <v>43.527374727784228</v>
      </c>
      <c r="M324" s="85">
        <v>45.308796704125307</v>
      </c>
      <c r="N324" s="85">
        <v>47.165856274045353</v>
      </c>
      <c r="O324" s="85">
        <v>49.28206079413107</v>
      </c>
      <c r="P324" s="85">
        <v>51.090238900988446</v>
      </c>
      <c r="Q324" s="85">
        <v>53.461913180596895</v>
      </c>
      <c r="R324" s="85">
        <v>55.658390484034577</v>
      </c>
      <c r="S324" s="85">
        <v>58.026263978386815</v>
      </c>
      <c r="T324" s="85">
        <v>60.01498722454425</v>
      </c>
      <c r="U324" s="85">
        <v>62.148081939012499</v>
      </c>
      <c r="V324" s="85">
        <v>64.064982205096783</v>
      </c>
      <c r="W324" s="85">
        <v>66.250052072807648</v>
      </c>
      <c r="X324" s="85">
        <v>68.59217917289341</v>
      </c>
      <c r="Y324" s="85">
        <v>70.340003090997598</v>
      </c>
      <c r="Z324" s="85">
        <v>72.336166238595609</v>
      </c>
      <c r="AA324" s="85">
        <v>74.497060261972464</v>
      </c>
      <c r="AB324" s="85">
        <v>76.604979174943082</v>
      </c>
      <c r="AC324" s="85">
        <v>78.958511252260038</v>
      </c>
      <c r="AD324" s="85">
        <v>80.996013438138576</v>
      </c>
      <c r="AE324" s="85">
        <v>83.123743794307543</v>
      </c>
      <c r="AF324" s="1"/>
      <c r="AG324" s="1"/>
    </row>
    <row r="325" spans="1:33" ht="15.75" thickBot="1">
      <c r="A325" s="1"/>
      <c r="B325" s="22" t="s">
        <v>310</v>
      </c>
      <c r="C325" s="86">
        <v>34.966448017475358</v>
      </c>
      <c r="D325" s="86">
        <v>37.089443482575348</v>
      </c>
      <c r="E325" s="86">
        <v>39.382331884151498</v>
      </c>
      <c r="F325" s="86">
        <v>41.245189399078747</v>
      </c>
      <c r="G325" s="86">
        <v>42.961688900674162</v>
      </c>
      <c r="H325" s="86">
        <v>45.03148028667745</v>
      </c>
      <c r="I325" s="86">
        <v>46.740040959666139</v>
      </c>
      <c r="J325" s="86">
        <v>48.891252540526487</v>
      </c>
      <c r="K325" s="86">
        <v>50.961663187747071</v>
      </c>
      <c r="L325" s="86">
        <v>53.189389095771844</v>
      </c>
      <c r="M325" s="86">
        <v>55.366243253320711</v>
      </c>
      <c r="N325" s="86">
        <v>57.635524703356197</v>
      </c>
      <c r="O325" s="86">
        <v>60.221474954870487</v>
      </c>
      <c r="P325" s="86">
        <v>62.431024450597427</v>
      </c>
      <c r="Q325" s="86">
        <v>65.329152510363144</v>
      </c>
      <c r="R325" s="86">
        <v>68.013194143087773</v>
      </c>
      <c r="S325" s="86">
        <v>70.906677736075366</v>
      </c>
      <c r="T325" s="86">
        <v>73.336848983599609</v>
      </c>
      <c r="U325" s="86">
        <v>75.943438640236167</v>
      </c>
      <c r="V325" s="86">
        <v>78.285843959835276</v>
      </c>
      <c r="W325" s="86">
        <v>80.955945984640678</v>
      </c>
      <c r="X325" s="86">
        <v>83.817968112492423</v>
      </c>
      <c r="Y325" s="86">
        <v>85.953766263250145</v>
      </c>
      <c r="Z325" s="86">
        <v>88.393028888672347</v>
      </c>
      <c r="AA325" s="86">
        <v>91.033588622010782</v>
      </c>
      <c r="AB325" s="86">
        <v>93.609414063942694</v>
      </c>
      <c r="AC325" s="86">
        <v>96.485372795492054</v>
      </c>
      <c r="AD325" s="86">
        <v>98.975150716304782</v>
      </c>
      <c r="AE325" s="86">
        <v>101.57518525808285</v>
      </c>
      <c r="AF325" s="1"/>
      <c r="AG325" s="1"/>
    </row>
    <row r="326" spans="1:33" ht="15.75" thickBot="1">
      <c r="A326" s="1"/>
      <c r="B326" s="22" t="s">
        <v>311</v>
      </c>
      <c r="C326" s="87">
        <v>64.438622186609891</v>
      </c>
      <c r="D326" s="87">
        <v>68.351027090050295</v>
      </c>
      <c r="E326" s="87">
        <v>72.57652260939453</v>
      </c>
      <c r="F326" s="87">
        <v>76.009527057884441</v>
      </c>
      <c r="G326" s="87">
        <v>79.172812697064373</v>
      </c>
      <c r="H326" s="87">
        <v>82.98716939297779</v>
      </c>
      <c r="I326" s="87">
        <v>86.135824802145862</v>
      </c>
      <c r="J326" s="87">
        <v>90.100228342169146</v>
      </c>
      <c r="K326" s="87">
        <v>93.915726256075203</v>
      </c>
      <c r="L326" s="87">
        <v>98.021135763234383</v>
      </c>
      <c r="M326" s="87">
        <v>102.03279524158738</v>
      </c>
      <c r="N326" s="87">
        <v>106.2147862153585</v>
      </c>
      <c r="O326" s="87">
        <v>110.98035666070136</v>
      </c>
      <c r="P326" s="87">
        <v>115.05226940078308</v>
      </c>
      <c r="Q326" s="87">
        <v>120.39314300047846</v>
      </c>
      <c r="R326" s="87">
        <v>125.3394831210945</v>
      </c>
      <c r="S326" s="87">
        <v>130.67179757175009</v>
      </c>
      <c r="T326" s="87">
        <v>135.15028754561627</v>
      </c>
      <c r="U326" s="87">
        <v>139.95389373391379</v>
      </c>
      <c r="V326" s="87">
        <v>144.27064250182167</v>
      </c>
      <c r="W326" s="87">
        <v>149.19129373554568</v>
      </c>
      <c r="X326" s="87">
        <v>154.46562879223157</v>
      </c>
      <c r="Y326" s="87">
        <v>158.40162738250172</v>
      </c>
      <c r="Z326" s="87">
        <v>162.89687158502818</v>
      </c>
      <c r="AA326" s="87">
        <v>167.76308021258828</v>
      </c>
      <c r="AB326" s="87">
        <v>172.50999194890056</v>
      </c>
      <c r="AC326" s="87">
        <v>177.81001035608824</v>
      </c>
      <c r="AD326" s="87">
        <v>182.39834768699561</v>
      </c>
      <c r="AE326" s="87">
        <v>187.18987364999987</v>
      </c>
      <c r="AF326" s="1"/>
      <c r="AG326" s="1"/>
    </row>
    <row r="327" spans="1:33" ht="15.75" thickBot="1">
      <c r="A327" s="1"/>
      <c r="B327" s="22" t="s">
        <v>312</v>
      </c>
      <c r="C327" s="86">
        <v>64.438622186609891</v>
      </c>
      <c r="D327" s="86">
        <v>68.351027090050295</v>
      </c>
      <c r="E327" s="86">
        <v>72.57652260939453</v>
      </c>
      <c r="F327" s="86">
        <v>76.009527057884426</v>
      </c>
      <c r="G327" s="86">
        <v>79.172812697064359</v>
      </c>
      <c r="H327" s="86">
        <v>82.987169392977776</v>
      </c>
      <c r="I327" s="86">
        <v>86.135824802145848</v>
      </c>
      <c r="J327" s="86">
        <v>90.100228342169146</v>
      </c>
      <c r="K327" s="86">
        <v>93.915726256075189</v>
      </c>
      <c r="L327" s="86">
        <v>98.021135763234383</v>
      </c>
      <c r="M327" s="86">
        <v>102.03279524158739</v>
      </c>
      <c r="N327" s="86">
        <v>106.2147862153585</v>
      </c>
      <c r="O327" s="86">
        <v>110.98035666070137</v>
      </c>
      <c r="P327" s="86">
        <v>115.05226940078309</v>
      </c>
      <c r="Q327" s="86">
        <v>120.39314300047849</v>
      </c>
      <c r="R327" s="86">
        <v>125.33948312109455</v>
      </c>
      <c r="S327" s="86">
        <v>130.67179757175015</v>
      </c>
      <c r="T327" s="86">
        <v>135.15028754561635</v>
      </c>
      <c r="U327" s="86">
        <v>139.95389373391387</v>
      </c>
      <c r="V327" s="86">
        <v>144.27064250182175</v>
      </c>
      <c r="W327" s="86">
        <v>149.19129373554577</v>
      </c>
      <c r="X327" s="86">
        <v>154.46562879223166</v>
      </c>
      <c r="Y327" s="86">
        <v>158.4016273825018</v>
      </c>
      <c r="Z327" s="86">
        <v>162.89687158502829</v>
      </c>
      <c r="AA327" s="86">
        <v>167.76308021258839</v>
      </c>
      <c r="AB327" s="86">
        <v>172.50999194890068</v>
      </c>
      <c r="AC327" s="86">
        <v>177.81001035608836</v>
      </c>
      <c r="AD327" s="86">
        <v>182.39834768699572</v>
      </c>
      <c r="AE327" s="86">
        <v>187.18987365000001</v>
      </c>
      <c r="AF327" s="1"/>
      <c r="AG327" s="1"/>
    </row>
    <row r="328" spans="1:33">
      <c r="A328" s="1"/>
      <c r="B328" s="82"/>
      <c r="C328" s="88"/>
      <c r="D328" s="88"/>
      <c r="E328" s="88"/>
      <c r="F328" s="88"/>
      <c r="G328" s="88"/>
      <c r="H328" s="88"/>
      <c r="I328" s="88"/>
      <c r="J328" s="88"/>
      <c r="K328" s="88"/>
      <c r="L328" s="88"/>
      <c r="M328" s="88"/>
      <c r="N328" s="88"/>
      <c r="O328" s="88"/>
      <c r="P328" s="88"/>
      <c r="Q328" s="88"/>
      <c r="R328" s="88"/>
      <c r="S328" s="88"/>
      <c r="T328" s="88"/>
      <c r="U328" s="88"/>
      <c r="V328" s="88"/>
      <c r="W328" s="88"/>
      <c r="X328" s="88"/>
      <c r="Y328" s="88"/>
      <c r="Z328" s="88"/>
      <c r="AA328" s="88"/>
      <c r="AB328" s="88"/>
      <c r="AC328" s="88"/>
      <c r="AD328" s="88"/>
      <c r="AE328" s="88"/>
      <c r="AF328" s="1"/>
      <c r="AG328" s="1"/>
    </row>
    <row r="329" spans="1:33" ht="15.75" thickBot="1">
      <c r="A329" s="1"/>
      <c r="B329" s="83" t="s">
        <v>286</v>
      </c>
      <c r="C329" s="88"/>
      <c r="D329" s="88"/>
      <c r="E329" s="88"/>
      <c r="F329" s="88"/>
      <c r="G329" s="88"/>
      <c r="H329" s="88"/>
      <c r="I329" s="88"/>
      <c r="J329" s="88"/>
      <c r="K329" s="88"/>
      <c r="L329" s="88"/>
      <c r="M329" s="88"/>
      <c r="N329" s="88"/>
      <c r="O329" s="88"/>
      <c r="P329" s="88"/>
      <c r="Q329" s="88"/>
      <c r="R329" s="88"/>
      <c r="S329" s="88"/>
      <c r="T329" s="88"/>
      <c r="U329" s="88"/>
      <c r="V329" s="88"/>
      <c r="W329" s="88"/>
      <c r="X329" s="88"/>
      <c r="Y329" s="88"/>
      <c r="Z329" s="88"/>
      <c r="AA329" s="88"/>
      <c r="AB329" s="88"/>
      <c r="AC329" s="88"/>
      <c r="AD329" s="88"/>
      <c r="AE329" s="88"/>
      <c r="AF329" s="1"/>
      <c r="AG329" s="1"/>
    </row>
    <row r="330" spans="1:33" ht="33" customHeight="1" thickBot="1">
      <c r="A330" s="1"/>
      <c r="B330" s="320" t="s">
        <v>307</v>
      </c>
      <c r="C330" s="363">
        <v>2022</v>
      </c>
      <c r="D330" s="363">
        <v>2023</v>
      </c>
      <c r="E330" s="363">
        <v>2024</v>
      </c>
      <c r="F330" s="363">
        <v>2025</v>
      </c>
      <c r="G330" s="363">
        <v>2026</v>
      </c>
      <c r="H330" s="363">
        <v>2027</v>
      </c>
      <c r="I330" s="363">
        <v>2028</v>
      </c>
      <c r="J330" s="363">
        <v>2029</v>
      </c>
      <c r="K330" s="363">
        <v>2030</v>
      </c>
      <c r="L330" s="363">
        <v>2031</v>
      </c>
      <c r="M330" s="363">
        <v>2032</v>
      </c>
      <c r="N330" s="363">
        <v>2033</v>
      </c>
      <c r="O330" s="363">
        <v>2034</v>
      </c>
      <c r="P330" s="363">
        <v>2035</v>
      </c>
      <c r="Q330" s="363">
        <v>2036</v>
      </c>
      <c r="R330" s="363">
        <v>2037</v>
      </c>
      <c r="S330" s="363">
        <v>2038</v>
      </c>
      <c r="T330" s="363">
        <v>2039</v>
      </c>
      <c r="U330" s="363">
        <v>2040</v>
      </c>
      <c r="V330" s="363">
        <v>2041</v>
      </c>
      <c r="W330" s="363">
        <v>2042</v>
      </c>
      <c r="X330" s="363">
        <v>2043</v>
      </c>
      <c r="Y330" s="363">
        <v>2044</v>
      </c>
      <c r="Z330" s="363">
        <v>2045</v>
      </c>
      <c r="AA330" s="363">
        <v>2046</v>
      </c>
      <c r="AB330" s="363">
        <v>2047</v>
      </c>
      <c r="AC330" s="363">
        <v>2048</v>
      </c>
      <c r="AD330" s="363">
        <v>2049</v>
      </c>
      <c r="AE330" s="363">
        <v>2050</v>
      </c>
      <c r="AF330" s="1"/>
      <c r="AG330" s="1"/>
    </row>
    <row r="331" spans="1:33" ht="15.75" thickBot="1">
      <c r="A331" s="1"/>
      <c r="B331" s="22" t="s">
        <v>308</v>
      </c>
      <c r="C331" s="84">
        <v>12.529073058553132</v>
      </c>
      <c r="D331" s="84">
        <v>13.013353814867074</v>
      </c>
      <c r="E331" s="84">
        <v>13.490090235579652</v>
      </c>
      <c r="F331" s="84">
        <v>13.849562520158941</v>
      </c>
      <c r="G331" s="84">
        <v>14.274349842768414</v>
      </c>
      <c r="H331" s="84">
        <v>14.677947144379972</v>
      </c>
      <c r="I331" s="84">
        <v>15.138342806322191</v>
      </c>
      <c r="J331" s="84">
        <v>15.594507365763929</v>
      </c>
      <c r="K331" s="84">
        <v>16.099573468664257</v>
      </c>
      <c r="L331" s="84">
        <v>16.603111817754048</v>
      </c>
      <c r="M331" s="84">
        <v>17.100511020190556</v>
      </c>
      <c r="N331" s="84">
        <v>17.653599328118354</v>
      </c>
      <c r="O331" s="84">
        <v>18.267761771074259</v>
      </c>
      <c r="P331" s="84">
        <v>18.965655990991475</v>
      </c>
      <c r="Q331" s="84">
        <v>19.691474067003874</v>
      </c>
      <c r="R331" s="84">
        <v>20.294840050428185</v>
      </c>
      <c r="S331" s="84">
        <v>20.995015976370997</v>
      </c>
      <c r="T331" s="84">
        <v>21.596104254485265</v>
      </c>
      <c r="U331" s="84">
        <v>22.219974196319534</v>
      </c>
      <c r="V331" s="84">
        <v>22.828306339224397</v>
      </c>
      <c r="W331" s="84">
        <v>23.375360129758594</v>
      </c>
      <c r="X331" s="84">
        <v>23.989492297588669</v>
      </c>
      <c r="Y331" s="84">
        <v>24.479541317301937</v>
      </c>
      <c r="Z331" s="84">
        <v>25.075434380788099</v>
      </c>
      <c r="AA331" s="84">
        <v>25.625968855561787</v>
      </c>
      <c r="AB331" s="84">
        <v>26.177671195904281</v>
      </c>
      <c r="AC331" s="84">
        <v>26.709332251050185</v>
      </c>
      <c r="AD331" s="84">
        <v>27.221741788434613</v>
      </c>
      <c r="AE331" s="84">
        <v>27.687932544887875</v>
      </c>
      <c r="AF331" s="1"/>
      <c r="AG331" s="1"/>
    </row>
    <row r="332" spans="1:33" ht="15.75" thickBot="1">
      <c r="A332" s="1"/>
      <c r="B332" s="22" t="s">
        <v>309</v>
      </c>
      <c r="C332" s="85">
        <v>27.804667058513232</v>
      </c>
      <c r="D332" s="85">
        <v>28.879388638411907</v>
      </c>
      <c r="E332" s="85">
        <v>29.93736773954992</v>
      </c>
      <c r="F332" s="85">
        <v>30.735112883406913</v>
      </c>
      <c r="G332" s="85">
        <v>31.677805931857986</v>
      </c>
      <c r="H332" s="85">
        <v>32.573473835188068</v>
      </c>
      <c r="I332" s="85">
        <v>33.595189331271662</v>
      </c>
      <c r="J332" s="85">
        <v>34.607515114663308</v>
      </c>
      <c r="K332" s="85">
        <v>35.728363781444578</v>
      </c>
      <c r="L332" s="85">
        <v>36.845822038907393</v>
      </c>
      <c r="M332" s="85">
        <v>37.949656229536195</v>
      </c>
      <c r="N332" s="85">
        <v>39.177076341464634</v>
      </c>
      <c r="O332" s="85">
        <v>40.540032895906187</v>
      </c>
      <c r="P332" s="85">
        <v>42.088807999712621</v>
      </c>
      <c r="Q332" s="85">
        <v>43.699552055099744</v>
      </c>
      <c r="R332" s="85">
        <v>45.038548978905908</v>
      </c>
      <c r="S332" s="85">
        <v>46.592387671700173</v>
      </c>
      <c r="T332" s="85">
        <v>47.926329884953759</v>
      </c>
      <c r="U332" s="85">
        <v>49.310829435674634</v>
      </c>
      <c r="V332" s="85">
        <v>50.660847319313262</v>
      </c>
      <c r="W332" s="85">
        <v>51.874875558897777</v>
      </c>
      <c r="X332" s="85">
        <v>53.237764926422159</v>
      </c>
      <c r="Y332" s="85">
        <v>54.325287504652835</v>
      </c>
      <c r="Z332" s="85">
        <v>55.647700436182475</v>
      </c>
      <c r="AA332" s="85">
        <v>56.869453051382209</v>
      </c>
      <c r="AB332" s="85">
        <v>58.093797407659515</v>
      </c>
      <c r="AC332" s="85">
        <v>59.273665906887246</v>
      </c>
      <c r="AD332" s="85">
        <v>60.410811210294561</v>
      </c>
      <c r="AE332" s="85">
        <v>61.445387248630496</v>
      </c>
      <c r="AF332" s="1"/>
      <c r="AG332" s="1"/>
    </row>
    <row r="333" spans="1:33" ht="15.75" thickBot="1">
      <c r="A333" s="1"/>
      <c r="B333" s="22" t="s">
        <v>310</v>
      </c>
      <c r="C333" s="86">
        <v>33.976624230214277</v>
      </c>
      <c r="D333" s="86">
        <v>35.289907759036076</v>
      </c>
      <c r="E333" s="86">
        <v>36.582732387618712</v>
      </c>
      <c r="F333" s="86">
        <v>37.557557474618214</v>
      </c>
      <c r="G333" s="86">
        <v>38.70950536179317</v>
      </c>
      <c r="H333" s="86">
        <v>39.803989669858012</v>
      </c>
      <c r="I333" s="86">
        <v>41.05250105852398</v>
      </c>
      <c r="J333" s="86">
        <v>42.289538447551948</v>
      </c>
      <c r="K333" s="86">
        <v>43.659188150244709</v>
      </c>
      <c r="L333" s="86">
        <v>45.02469485553501</v>
      </c>
      <c r="M333" s="86">
        <v>46.373553283817266</v>
      </c>
      <c r="N333" s="86">
        <v>47.873430690291421</v>
      </c>
      <c r="O333" s="86">
        <v>49.538930320080716</v>
      </c>
      <c r="P333" s="86">
        <v>51.431495680004005</v>
      </c>
      <c r="Q333" s="86">
        <v>53.399785585643542</v>
      </c>
      <c r="R333" s="86">
        <v>55.036007131826217</v>
      </c>
      <c r="S333" s="86">
        <v>56.934760073853397</v>
      </c>
      <c r="T333" s="86">
        <v>58.564804887163277</v>
      </c>
      <c r="U333" s="86">
        <v>60.256629532383798</v>
      </c>
      <c r="V333" s="86">
        <v>61.906318422379499</v>
      </c>
      <c r="W333" s="86">
        <v>63.389831287842924</v>
      </c>
      <c r="X333" s="86">
        <v>65.055248816859958</v>
      </c>
      <c r="Y333" s="86">
        <v>66.384174853077468</v>
      </c>
      <c r="Z333" s="86">
        <v>68.00013116563477</v>
      </c>
      <c r="AA333" s="86">
        <v>69.493083029491487</v>
      </c>
      <c r="AB333" s="86">
        <v>70.989201937661647</v>
      </c>
      <c r="AC333" s="86">
        <v>72.430972434498202</v>
      </c>
      <c r="AD333" s="86">
        <v>73.820536229227898</v>
      </c>
      <c r="AE333" s="86">
        <v>75.084762886506326</v>
      </c>
      <c r="AF333" s="1"/>
      <c r="AG333" s="1"/>
    </row>
    <row r="334" spans="1:33" ht="15.75" thickBot="1">
      <c r="A334" s="1"/>
      <c r="B334" s="22" t="s">
        <v>311</v>
      </c>
      <c r="C334" s="87">
        <v>62.61450550690715</v>
      </c>
      <c r="D334" s="87">
        <v>65.03471647873225</v>
      </c>
      <c r="E334" s="87">
        <v>67.417224354657918</v>
      </c>
      <c r="F334" s="87">
        <v>69.213700377838649</v>
      </c>
      <c r="G334" s="87">
        <v>71.336590716692399</v>
      </c>
      <c r="H334" s="87">
        <v>73.353583142726521</v>
      </c>
      <c r="I334" s="87">
        <v>75.654427472974703</v>
      </c>
      <c r="J334" s="87">
        <v>77.934126712155219</v>
      </c>
      <c r="K334" s="87">
        <v>80.458213221477308</v>
      </c>
      <c r="L334" s="87">
        <v>82.974664724687131</v>
      </c>
      <c r="M334" s="87">
        <v>85.460435615681405</v>
      </c>
      <c r="N334" s="87">
        <v>88.224514868847663</v>
      </c>
      <c r="O334" s="87">
        <v>91.293814368250452</v>
      </c>
      <c r="P334" s="87">
        <v>94.781566516555941</v>
      </c>
      <c r="Q334" s="87">
        <v>98.408869167366674</v>
      </c>
      <c r="R334" s="87">
        <v>101.42421296137634</v>
      </c>
      <c r="S334" s="87">
        <v>104.92336801984423</v>
      </c>
      <c r="T334" s="87">
        <v>107.92732889741531</v>
      </c>
      <c r="U334" s="87">
        <v>111.04514198111416</v>
      </c>
      <c r="V334" s="87">
        <v>114.0853043406067</v>
      </c>
      <c r="W334" s="87">
        <v>116.81922587014829</v>
      </c>
      <c r="X334" s="87">
        <v>119.8883740684912</v>
      </c>
      <c r="Y334" s="87">
        <v>122.33741214976762</v>
      </c>
      <c r="Z334" s="87">
        <v>125.3154097502933</v>
      </c>
      <c r="AA334" s="87">
        <v>128.06672612791846</v>
      </c>
      <c r="AB334" s="87">
        <v>130.82387895687145</v>
      </c>
      <c r="AC334" s="87">
        <v>133.48087472261292</v>
      </c>
      <c r="AD334" s="87">
        <v>136.04166031707845</v>
      </c>
      <c r="AE334" s="87">
        <v>138.37146584625006</v>
      </c>
      <c r="AF334" s="1"/>
      <c r="AG334" s="1"/>
    </row>
    <row r="335" spans="1:33" ht="15.75" thickBot="1">
      <c r="A335" s="1"/>
      <c r="B335" s="22" t="s">
        <v>312</v>
      </c>
      <c r="C335" s="86">
        <v>62.614505506907143</v>
      </c>
      <c r="D335" s="86">
        <v>65.034716478732236</v>
      </c>
      <c r="E335" s="86">
        <v>67.417224354657904</v>
      </c>
      <c r="F335" s="86">
        <v>69.213700377838634</v>
      </c>
      <c r="G335" s="86">
        <v>71.336590716692385</v>
      </c>
      <c r="H335" s="86">
        <v>73.353583142726492</v>
      </c>
      <c r="I335" s="86">
        <v>75.654427472974675</v>
      </c>
      <c r="J335" s="86">
        <v>77.934126712155191</v>
      </c>
      <c r="K335" s="86">
        <v>80.45821322147728</v>
      </c>
      <c r="L335" s="86">
        <v>82.974664724687102</v>
      </c>
      <c r="M335" s="86">
        <v>85.460435615681376</v>
      </c>
      <c r="N335" s="86">
        <v>88.224514868847635</v>
      </c>
      <c r="O335" s="86">
        <v>91.293814368250423</v>
      </c>
      <c r="P335" s="86">
        <v>94.781566516555927</v>
      </c>
      <c r="Q335" s="86">
        <v>98.40886916736666</v>
      </c>
      <c r="R335" s="86">
        <v>101.42421296137633</v>
      </c>
      <c r="S335" s="86">
        <v>104.92336801984422</v>
      </c>
      <c r="T335" s="86">
        <v>107.92732889741529</v>
      </c>
      <c r="U335" s="86">
        <v>111.04514198111413</v>
      </c>
      <c r="V335" s="86">
        <v>114.08530434060667</v>
      </c>
      <c r="W335" s="86">
        <v>116.81922587014826</v>
      </c>
      <c r="X335" s="86">
        <v>119.88837406849117</v>
      </c>
      <c r="Y335" s="86">
        <v>122.33741214976757</v>
      </c>
      <c r="Z335" s="86">
        <v>125.31540975029326</v>
      </c>
      <c r="AA335" s="86">
        <v>128.0667261279184</v>
      </c>
      <c r="AB335" s="86">
        <v>130.8238789568714</v>
      </c>
      <c r="AC335" s="86">
        <v>133.48087472261287</v>
      </c>
      <c r="AD335" s="86">
        <v>136.0416603170784</v>
      </c>
      <c r="AE335" s="86">
        <v>138.37146584625</v>
      </c>
      <c r="AF335" s="1"/>
      <c r="AG335" s="1"/>
    </row>
    <row r="336" spans="1:33">
      <c r="A336" s="1"/>
      <c r="B336" s="82"/>
      <c r="C336" s="88"/>
      <c r="D336" s="88"/>
      <c r="E336" s="88"/>
      <c r="F336" s="88"/>
      <c r="G336" s="88"/>
      <c r="H336" s="88"/>
      <c r="I336" s="88"/>
      <c r="J336" s="88"/>
      <c r="K336" s="88"/>
      <c r="L336" s="88"/>
      <c r="M336" s="88"/>
      <c r="N336" s="88"/>
      <c r="O336" s="88"/>
      <c r="P336" s="88"/>
      <c r="Q336" s="88"/>
      <c r="R336" s="88"/>
      <c r="S336" s="88"/>
      <c r="T336" s="88"/>
      <c r="U336" s="88"/>
      <c r="V336" s="88"/>
      <c r="W336" s="88"/>
      <c r="X336" s="88"/>
      <c r="Y336" s="88"/>
      <c r="Z336" s="88"/>
      <c r="AA336" s="88"/>
      <c r="AB336" s="88"/>
      <c r="AC336" s="88"/>
      <c r="AD336" s="88"/>
      <c r="AE336" s="88"/>
      <c r="AF336" s="1"/>
      <c r="AG336" s="1"/>
    </row>
    <row r="337" spans="1:33">
      <c r="A337" s="1"/>
      <c r="B337" s="83" t="s">
        <v>316</v>
      </c>
      <c r="C337" s="88"/>
      <c r="D337" s="88"/>
      <c r="E337" s="88"/>
      <c r="F337" s="88"/>
      <c r="G337" s="88"/>
      <c r="H337" s="88"/>
      <c r="I337" s="88"/>
      <c r="J337" s="88"/>
      <c r="K337" s="88"/>
      <c r="L337" s="88"/>
      <c r="M337" s="88"/>
      <c r="N337" s="88"/>
      <c r="O337" s="88"/>
      <c r="P337" s="88"/>
      <c r="Q337" s="88"/>
      <c r="R337" s="88"/>
      <c r="S337" s="88"/>
      <c r="T337" s="88"/>
      <c r="U337" s="88"/>
      <c r="V337" s="88"/>
      <c r="W337" s="88"/>
      <c r="X337" s="88"/>
      <c r="Y337" s="88"/>
      <c r="Z337" s="88"/>
      <c r="AA337" s="88"/>
      <c r="AB337" s="88"/>
      <c r="AC337" s="88"/>
      <c r="AD337" s="88"/>
      <c r="AE337" s="88"/>
      <c r="AF337" s="1"/>
      <c r="AG337" s="1"/>
    </row>
    <row r="338" spans="1:33" ht="15.75" thickBot="1">
      <c r="A338" s="1"/>
      <c r="B338" s="83" t="s">
        <v>284</v>
      </c>
      <c r="C338" s="88"/>
      <c r="D338" s="88"/>
      <c r="E338" s="88"/>
      <c r="F338" s="88"/>
      <c r="G338" s="88"/>
      <c r="H338" s="88"/>
      <c r="I338" s="88"/>
      <c r="J338" s="88"/>
      <c r="K338" s="88"/>
      <c r="L338" s="88"/>
      <c r="M338" s="88"/>
      <c r="N338" s="88"/>
      <c r="O338" s="88"/>
      <c r="P338" s="88"/>
      <c r="Q338" s="88"/>
      <c r="R338" s="88"/>
      <c r="S338" s="88"/>
      <c r="T338" s="88"/>
      <c r="U338" s="88"/>
      <c r="V338" s="88"/>
      <c r="W338" s="88"/>
      <c r="X338" s="88"/>
      <c r="Y338" s="88"/>
      <c r="Z338" s="88"/>
      <c r="AA338" s="88"/>
      <c r="AB338" s="88"/>
      <c r="AC338" s="88"/>
      <c r="AD338" s="88"/>
      <c r="AE338" s="88"/>
      <c r="AF338" s="1"/>
      <c r="AG338" s="1"/>
    </row>
    <row r="339" spans="1:33" ht="33" customHeight="1" thickBot="1">
      <c r="A339" s="1"/>
      <c r="B339" s="320" t="s">
        <v>307</v>
      </c>
      <c r="C339" s="363" t="s">
        <v>221</v>
      </c>
      <c r="D339" s="363" t="s">
        <v>222</v>
      </c>
      <c r="E339" s="363" t="s">
        <v>223</v>
      </c>
      <c r="F339" s="363" t="s">
        <v>224</v>
      </c>
      <c r="G339" s="363" t="s">
        <v>225</v>
      </c>
      <c r="H339" s="363" t="s">
        <v>226</v>
      </c>
      <c r="I339" s="363" t="s">
        <v>227</v>
      </c>
      <c r="J339" s="363" t="s">
        <v>228</v>
      </c>
      <c r="K339" s="363" t="s">
        <v>229</v>
      </c>
      <c r="L339" s="363" t="s">
        <v>262</v>
      </c>
      <c r="M339" s="363" t="s">
        <v>263</v>
      </c>
      <c r="N339" s="363" t="s">
        <v>264</v>
      </c>
      <c r="O339" s="363" t="s">
        <v>265</v>
      </c>
      <c r="P339" s="363" t="s">
        <v>266</v>
      </c>
      <c r="Q339" s="363" t="s">
        <v>267</v>
      </c>
      <c r="R339" s="363" t="s">
        <v>268</v>
      </c>
      <c r="S339" s="363" t="s">
        <v>269</v>
      </c>
      <c r="T339" s="363" t="s">
        <v>270</v>
      </c>
      <c r="U339" s="363" t="s">
        <v>271</v>
      </c>
      <c r="V339" s="363" t="s">
        <v>272</v>
      </c>
      <c r="W339" s="363" t="s">
        <v>273</v>
      </c>
      <c r="X339" s="363" t="s">
        <v>274</v>
      </c>
      <c r="Y339" s="363" t="s">
        <v>275</v>
      </c>
      <c r="Z339" s="363" t="s">
        <v>276</v>
      </c>
      <c r="AA339" s="363" t="s">
        <v>277</v>
      </c>
      <c r="AB339" s="363" t="s">
        <v>278</v>
      </c>
      <c r="AC339" s="363" t="s">
        <v>279</v>
      </c>
      <c r="AD339" s="363" t="s">
        <v>280</v>
      </c>
      <c r="AE339" s="363" t="s">
        <v>281</v>
      </c>
      <c r="AF339" s="1"/>
      <c r="AG339" s="1"/>
    </row>
    <row r="340" spans="1:33" ht="15.75" thickBot="1">
      <c r="A340" s="1"/>
      <c r="B340" s="22" t="s">
        <v>308</v>
      </c>
      <c r="C340" s="84">
        <v>0.28531306313652932</v>
      </c>
      <c r="D340" s="84">
        <v>0.28695577292181157</v>
      </c>
      <c r="E340" s="84">
        <v>0.28757070553860542</v>
      </c>
      <c r="F340" s="84">
        <v>0.28767150071445757</v>
      </c>
      <c r="G340" s="84">
        <v>0.28702598893910974</v>
      </c>
      <c r="H340" s="84">
        <v>0.28632791789427181</v>
      </c>
      <c r="I340" s="84">
        <v>0.28660151610058715</v>
      </c>
      <c r="J340" s="84">
        <v>0.28715290637407359</v>
      </c>
      <c r="K340" s="84">
        <v>0.28643702482742345</v>
      </c>
      <c r="L340" s="84">
        <v>0.28631259383576041</v>
      </c>
      <c r="M340" s="84">
        <v>0.2866497971096657</v>
      </c>
      <c r="N340" s="84">
        <v>0.28711496489349975</v>
      </c>
      <c r="O340" s="84">
        <v>0.28783997253277405</v>
      </c>
      <c r="P340" s="84">
        <v>0.28866872423266421</v>
      </c>
      <c r="Q340" s="84">
        <v>0.28968765906836502</v>
      </c>
      <c r="R340" s="84">
        <v>0.29097102987259499</v>
      </c>
      <c r="S340" s="84">
        <v>0.29136166255015478</v>
      </c>
      <c r="T340" s="84">
        <v>0.29152098245928282</v>
      </c>
      <c r="U340" s="84">
        <v>0.2931289302578135</v>
      </c>
      <c r="V340" s="84">
        <v>0.2939569650531369</v>
      </c>
      <c r="W340" s="84">
        <v>0.29556218737168061</v>
      </c>
      <c r="X340" s="84">
        <v>0.29560125550139077</v>
      </c>
      <c r="Y340" s="84">
        <v>0.29564493834582989</v>
      </c>
      <c r="Z340" s="84">
        <v>0.29727308185752377</v>
      </c>
      <c r="AA340" s="84">
        <v>0.2982364903776395</v>
      </c>
      <c r="AB340" s="84">
        <v>0.29856105511806769</v>
      </c>
      <c r="AC340" s="84">
        <v>0.29947499177662429</v>
      </c>
      <c r="AD340" s="84">
        <v>0.30070218917914487</v>
      </c>
      <c r="AE340" s="84">
        <v>0.3010305979450103</v>
      </c>
      <c r="AF340" s="1"/>
      <c r="AG340" s="1"/>
    </row>
    <row r="341" spans="1:33" ht="15.75" thickBot="1">
      <c r="A341" s="1"/>
      <c r="B341" s="22" t="s">
        <v>309</v>
      </c>
      <c r="C341" s="85">
        <v>28.724911606495574</v>
      </c>
      <c r="D341" s="85">
        <v>28.890297280949525</v>
      </c>
      <c r="E341" s="85">
        <v>28.952207818333164</v>
      </c>
      <c r="F341" s="85">
        <v>28.962355732644852</v>
      </c>
      <c r="G341" s="85">
        <v>28.897366529262513</v>
      </c>
      <c r="H341" s="85">
        <v>28.827085733712583</v>
      </c>
      <c r="I341" s="85">
        <v>28.854631210269833</v>
      </c>
      <c r="J341" s="85">
        <v>28.910144395304055</v>
      </c>
      <c r="K341" s="85">
        <v>28.838070463875241</v>
      </c>
      <c r="L341" s="85">
        <v>28.825542929393166</v>
      </c>
      <c r="M341" s="85">
        <v>28.859492073290987</v>
      </c>
      <c r="N341" s="85">
        <v>28.90632450124199</v>
      </c>
      <c r="O341" s="85">
        <v>28.979317234638927</v>
      </c>
      <c r="P341" s="85">
        <v>29.06275477185287</v>
      </c>
      <c r="Q341" s="85">
        <v>29.165339675490031</v>
      </c>
      <c r="R341" s="85">
        <v>29.294547614673043</v>
      </c>
      <c r="S341" s="85">
        <v>29.33387595460308</v>
      </c>
      <c r="T341" s="85">
        <v>29.349916055454219</v>
      </c>
      <c r="U341" s="85">
        <v>29.511801942742004</v>
      </c>
      <c r="V341" s="85">
        <v>29.595167303028312</v>
      </c>
      <c r="W341" s="85">
        <v>29.75677879288455</v>
      </c>
      <c r="X341" s="85">
        <v>29.760712116372154</v>
      </c>
      <c r="Y341" s="85">
        <v>29.765110042746223</v>
      </c>
      <c r="Z341" s="85">
        <v>29.929029205584261</v>
      </c>
      <c r="AA341" s="85">
        <v>30.026023799091625</v>
      </c>
      <c r="AB341" s="85">
        <v>30.058700513494017</v>
      </c>
      <c r="AC341" s="85">
        <v>30.150714350653697</v>
      </c>
      <c r="AD341" s="85">
        <v>30.274266832000322</v>
      </c>
      <c r="AE341" s="85">
        <v>30.307330557392277</v>
      </c>
      <c r="AF341" s="1"/>
      <c r="AG341" s="1"/>
    </row>
    <row r="342" spans="1:33" ht="15.75" thickBot="1">
      <c r="A342" s="1"/>
      <c r="B342" s="22" t="s">
        <v>310</v>
      </c>
      <c r="C342" s="86">
        <v>34.003203274521361</v>
      </c>
      <c r="D342" s="86">
        <v>34.198979080003035</v>
      </c>
      <c r="E342" s="86">
        <v>34.272265870797362</v>
      </c>
      <c r="F342" s="86">
        <v>34.284278495862317</v>
      </c>
      <c r="G342" s="86">
        <v>34.207347324636046</v>
      </c>
      <c r="H342" s="86">
        <v>34.124152214756613</v>
      </c>
      <c r="I342" s="86">
        <v>34.156759258130698</v>
      </c>
      <c r="J342" s="86">
        <v>34.222473163224421</v>
      </c>
      <c r="K342" s="86">
        <v>34.137155423182577</v>
      </c>
      <c r="L342" s="86">
        <v>34.122325915354736</v>
      </c>
      <c r="M342" s="86">
        <v>34.162513319819809</v>
      </c>
      <c r="N342" s="86">
        <v>34.217951351771738</v>
      </c>
      <c r="O342" s="86">
        <v>34.30435672649525</v>
      </c>
      <c r="P342" s="86">
        <v>34.403126170157158</v>
      </c>
      <c r="Q342" s="86">
        <v>34.524561368254787</v>
      </c>
      <c r="R342" s="86">
        <v>34.677511667316054</v>
      </c>
      <c r="S342" s="86">
        <v>34.724066711780942</v>
      </c>
      <c r="T342" s="86">
        <v>34.743054230950953</v>
      </c>
      <c r="U342" s="86">
        <v>34.934687152511557</v>
      </c>
      <c r="V342" s="86">
        <v>35.03337115651135</v>
      </c>
      <c r="W342" s="86">
        <v>35.224679259260647</v>
      </c>
      <c r="X342" s="86">
        <v>35.229335343147888</v>
      </c>
      <c r="Y342" s="86">
        <v>35.234541402144082</v>
      </c>
      <c r="Z342" s="86">
        <v>35.428581219948455</v>
      </c>
      <c r="AA342" s="86">
        <v>35.543398871077962</v>
      </c>
      <c r="AB342" s="86">
        <v>35.582080033178279</v>
      </c>
      <c r="AC342" s="86">
        <v>35.691001698521255</v>
      </c>
      <c r="AD342" s="86">
        <v>35.837257331814513</v>
      </c>
      <c r="AE342" s="86">
        <v>35.876396619374979</v>
      </c>
      <c r="AF342" s="1"/>
      <c r="AG342" s="1"/>
    </row>
    <row r="343" spans="1:33" ht="15.75" thickBot="1">
      <c r="A343" s="1"/>
      <c r="B343" s="22" t="s">
        <v>311</v>
      </c>
      <c r="C343" s="87">
        <v>34.003203274521361</v>
      </c>
      <c r="D343" s="87">
        <v>34.198979080003035</v>
      </c>
      <c r="E343" s="87">
        <v>34.272265870797362</v>
      </c>
      <c r="F343" s="87">
        <v>34.284278495862317</v>
      </c>
      <c r="G343" s="87">
        <v>34.207347324636046</v>
      </c>
      <c r="H343" s="87">
        <v>34.124152214756613</v>
      </c>
      <c r="I343" s="87">
        <v>34.156759258130698</v>
      </c>
      <c r="J343" s="87">
        <v>34.222473163224421</v>
      </c>
      <c r="K343" s="87">
        <v>34.137155423182577</v>
      </c>
      <c r="L343" s="87">
        <v>34.122325915354736</v>
      </c>
      <c r="M343" s="87">
        <v>34.162513319819809</v>
      </c>
      <c r="N343" s="87">
        <v>34.217951351771738</v>
      </c>
      <c r="O343" s="87">
        <v>34.30435672649525</v>
      </c>
      <c r="P343" s="87">
        <v>34.403126170157158</v>
      </c>
      <c r="Q343" s="87">
        <v>34.524561368254787</v>
      </c>
      <c r="R343" s="87">
        <v>34.677511667316054</v>
      </c>
      <c r="S343" s="87">
        <v>34.724066711780942</v>
      </c>
      <c r="T343" s="87">
        <v>34.743054230950953</v>
      </c>
      <c r="U343" s="87">
        <v>34.934687152511557</v>
      </c>
      <c r="V343" s="87">
        <v>35.03337115651135</v>
      </c>
      <c r="W343" s="87">
        <v>35.224679259260647</v>
      </c>
      <c r="X343" s="87">
        <v>35.229335343147888</v>
      </c>
      <c r="Y343" s="87">
        <v>35.234541402144082</v>
      </c>
      <c r="Z343" s="87">
        <v>35.428581219948455</v>
      </c>
      <c r="AA343" s="87">
        <v>35.543398871077962</v>
      </c>
      <c r="AB343" s="87">
        <v>35.582080033178279</v>
      </c>
      <c r="AC343" s="87">
        <v>35.691001698521255</v>
      </c>
      <c r="AD343" s="87">
        <v>35.837257331814513</v>
      </c>
      <c r="AE343" s="87">
        <v>35.876396619374979</v>
      </c>
      <c r="AF343" s="1"/>
      <c r="AG343" s="1"/>
    </row>
    <row r="344" spans="1:33" ht="15.75" thickBot="1">
      <c r="A344" s="1"/>
      <c r="B344" s="22" t="s">
        <v>312</v>
      </c>
      <c r="C344" s="86">
        <v>34.003203274521361</v>
      </c>
      <c r="D344" s="86">
        <v>34.198979080003035</v>
      </c>
      <c r="E344" s="86">
        <v>34.272265870797362</v>
      </c>
      <c r="F344" s="86">
        <v>34.284278495862317</v>
      </c>
      <c r="G344" s="86">
        <v>34.207347324636046</v>
      </c>
      <c r="H344" s="86">
        <v>34.124152214756613</v>
      </c>
      <c r="I344" s="86">
        <v>34.156759258130698</v>
      </c>
      <c r="J344" s="86">
        <v>34.222473163224421</v>
      </c>
      <c r="K344" s="86">
        <v>34.137155423182577</v>
      </c>
      <c r="L344" s="86">
        <v>34.122325915354736</v>
      </c>
      <c r="M344" s="86">
        <v>34.162513319819809</v>
      </c>
      <c r="N344" s="86">
        <v>34.217951351771745</v>
      </c>
      <c r="O344" s="86">
        <v>34.304356726495257</v>
      </c>
      <c r="P344" s="86">
        <v>34.403126170157165</v>
      </c>
      <c r="Q344" s="86">
        <v>34.524561368254794</v>
      </c>
      <c r="R344" s="86">
        <v>34.677511667316061</v>
      </c>
      <c r="S344" s="86">
        <v>34.724066711780956</v>
      </c>
      <c r="T344" s="86">
        <v>34.743054230950968</v>
      </c>
      <c r="U344" s="86">
        <v>34.934687152511572</v>
      </c>
      <c r="V344" s="86">
        <v>35.033371156511365</v>
      </c>
      <c r="W344" s="86">
        <v>35.224679259260661</v>
      </c>
      <c r="X344" s="86">
        <v>35.229335343147909</v>
      </c>
      <c r="Y344" s="86">
        <v>35.234541402144103</v>
      </c>
      <c r="Z344" s="86">
        <v>35.428581219948477</v>
      </c>
      <c r="AA344" s="86">
        <v>35.543398871077983</v>
      </c>
      <c r="AB344" s="86">
        <v>35.5820800331783</v>
      </c>
      <c r="AC344" s="86">
        <v>35.691001698521276</v>
      </c>
      <c r="AD344" s="86">
        <v>35.837257331814534</v>
      </c>
      <c r="AE344" s="86">
        <v>35.876396619375001</v>
      </c>
      <c r="AF344" s="1"/>
      <c r="AG344" s="1"/>
    </row>
    <row r="345" spans="1:33">
      <c r="A345" s="1"/>
      <c r="B345" s="82"/>
      <c r="C345" s="88"/>
      <c r="D345" s="88"/>
      <c r="E345" s="88"/>
      <c r="F345" s="88"/>
      <c r="G345" s="88"/>
      <c r="H345" s="88"/>
      <c r="I345" s="88"/>
      <c r="J345" s="88"/>
      <c r="K345" s="88"/>
      <c r="L345" s="88"/>
      <c r="M345" s="88"/>
      <c r="N345" s="88"/>
      <c r="O345" s="88"/>
      <c r="P345" s="88"/>
      <c r="Q345" s="88"/>
      <c r="R345" s="88"/>
      <c r="S345" s="88"/>
      <c r="T345" s="88"/>
      <c r="U345" s="88"/>
      <c r="V345" s="88"/>
      <c r="W345" s="88"/>
      <c r="X345" s="88"/>
      <c r="Y345" s="88"/>
      <c r="Z345" s="88"/>
      <c r="AA345" s="88"/>
      <c r="AB345" s="88"/>
      <c r="AC345" s="88"/>
      <c r="AD345" s="88"/>
      <c r="AE345" s="88"/>
      <c r="AF345" s="1"/>
      <c r="AG345" s="1"/>
    </row>
    <row r="346" spans="1:33" ht="15.75" thickBot="1">
      <c r="A346" s="1"/>
      <c r="B346" s="83" t="s">
        <v>286</v>
      </c>
      <c r="C346" s="88"/>
      <c r="D346" s="88"/>
      <c r="E346" s="88"/>
      <c r="F346" s="88"/>
      <c r="G346" s="88"/>
      <c r="H346" s="88"/>
      <c r="I346" s="88"/>
      <c r="J346" s="88"/>
      <c r="K346" s="88"/>
      <c r="L346" s="88"/>
      <c r="M346" s="88"/>
      <c r="N346" s="88"/>
      <c r="O346" s="88"/>
      <c r="P346" s="88"/>
      <c r="Q346" s="88"/>
      <c r="R346" s="88"/>
      <c r="S346" s="88"/>
      <c r="T346" s="88"/>
      <c r="U346" s="88"/>
      <c r="V346" s="88"/>
      <c r="W346" s="88"/>
      <c r="X346" s="88"/>
      <c r="Y346" s="88"/>
      <c r="Z346" s="88"/>
      <c r="AA346" s="88"/>
      <c r="AB346" s="88"/>
      <c r="AC346" s="88"/>
      <c r="AD346" s="88"/>
      <c r="AE346" s="88"/>
      <c r="AF346" s="1"/>
      <c r="AG346" s="1"/>
    </row>
    <row r="347" spans="1:33" ht="33" customHeight="1" thickBot="1">
      <c r="A347" s="1"/>
      <c r="B347" s="320" t="s">
        <v>307</v>
      </c>
      <c r="C347" s="363">
        <v>2022</v>
      </c>
      <c r="D347" s="363">
        <v>2023</v>
      </c>
      <c r="E347" s="363">
        <v>2024</v>
      </c>
      <c r="F347" s="363">
        <v>2025</v>
      </c>
      <c r="G347" s="363">
        <v>2026</v>
      </c>
      <c r="H347" s="363">
        <v>2027</v>
      </c>
      <c r="I347" s="363">
        <v>2028</v>
      </c>
      <c r="J347" s="363">
        <v>2029</v>
      </c>
      <c r="K347" s="363">
        <v>2030</v>
      </c>
      <c r="L347" s="363">
        <v>2031</v>
      </c>
      <c r="M347" s="363">
        <v>2032</v>
      </c>
      <c r="N347" s="363">
        <v>2033</v>
      </c>
      <c r="O347" s="363">
        <v>2034</v>
      </c>
      <c r="P347" s="363">
        <v>2035</v>
      </c>
      <c r="Q347" s="363">
        <v>2036</v>
      </c>
      <c r="R347" s="363">
        <v>2037</v>
      </c>
      <c r="S347" s="363">
        <v>2038</v>
      </c>
      <c r="T347" s="363">
        <v>2039</v>
      </c>
      <c r="U347" s="363">
        <v>2040</v>
      </c>
      <c r="V347" s="363">
        <v>2041</v>
      </c>
      <c r="W347" s="363">
        <v>2042</v>
      </c>
      <c r="X347" s="363">
        <v>2043</v>
      </c>
      <c r="Y347" s="363">
        <v>2044</v>
      </c>
      <c r="Z347" s="363">
        <v>2045</v>
      </c>
      <c r="AA347" s="363">
        <v>2046</v>
      </c>
      <c r="AB347" s="363">
        <v>2047</v>
      </c>
      <c r="AC347" s="363">
        <v>2048</v>
      </c>
      <c r="AD347" s="363">
        <v>2049</v>
      </c>
      <c r="AE347" s="363">
        <v>2050</v>
      </c>
      <c r="AF347" s="1"/>
      <c r="AG347" s="1"/>
    </row>
    <row r="348" spans="1:33" ht="15.75" thickBot="1">
      <c r="A348" s="1"/>
      <c r="B348" s="22" t="s">
        <v>308</v>
      </c>
      <c r="C348" s="84">
        <v>0.28379064180280522</v>
      </c>
      <c r="D348" s="84">
        <v>0.28764331556042871</v>
      </c>
      <c r="E348" s="84">
        <v>0.29113810642532867</v>
      </c>
      <c r="F348" s="84">
        <v>0.29343864829096827</v>
      </c>
      <c r="G348" s="84">
        <v>0.29623753920185214</v>
      </c>
      <c r="H348" s="84">
        <v>0.2989213776897709</v>
      </c>
      <c r="I348" s="84">
        <v>0.30149286934379826</v>
      </c>
      <c r="J348" s="84">
        <v>0.30434278917360646</v>
      </c>
      <c r="K348" s="84">
        <v>0.3071967669874659</v>
      </c>
      <c r="L348" s="84">
        <v>0.31014849364542735</v>
      </c>
      <c r="M348" s="84">
        <v>0.31315105083037043</v>
      </c>
      <c r="N348" s="84">
        <v>0.3166801860916193</v>
      </c>
      <c r="O348" s="84">
        <v>0.32061693084797155</v>
      </c>
      <c r="P348" s="84">
        <v>0.32409525278850715</v>
      </c>
      <c r="Q348" s="84">
        <v>0.32823175790508513</v>
      </c>
      <c r="R348" s="84">
        <v>0.33244310634506358</v>
      </c>
      <c r="S348" s="84">
        <v>0.3364394893748387</v>
      </c>
      <c r="T348" s="84">
        <v>0.34028336290750422</v>
      </c>
      <c r="U348" s="84">
        <v>0.34456991809131443</v>
      </c>
      <c r="V348" s="84">
        <v>0.34840100266687518</v>
      </c>
      <c r="W348" s="84">
        <v>0.3522342500120908</v>
      </c>
      <c r="X348" s="84">
        <v>0.35579565414382552</v>
      </c>
      <c r="Y348" s="84">
        <v>0.35973861977810179</v>
      </c>
      <c r="Z348" s="84">
        <v>0.36366020953132849</v>
      </c>
      <c r="AA348" s="84">
        <v>0.36726079981331122</v>
      </c>
      <c r="AB348" s="84">
        <v>0.3715607207428247</v>
      </c>
      <c r="AC348" s="84">
        <v>0.37495655778620673</v>
      </c>
      <c r="AD348" s="84">
        <v>0.37904456522115088</v>
      </c>
      <c r="AE348" s="84">
        <v>0.38205349381780046</v>
      </c>
      <c r="AF348" s="1"/>
      <c r="AG348" s="1"/>
    </row>
    <row r="349" spans="1:33" ht="15.75" thickBot="1">
      <c r="A349" s="1"/>
      <c r="B349" s="22" t="s">
        <v>309</v>
      </c>
      <c r="C349" s="85">
        <v>28.571636401503852</v>
      </c>
      <c r="D349" s="85">
        <v>28.959518091601733</v>
      </c>
      <c r="E349" s="85">
        <v>29.311368643321487</v>
      </c>
      <c r="F349" s="85">
        <v>29.542983911865704</v>
      </c>
      <c r="G349" s="85">
        <v>29.824772250357906</v>
      </c>
      <c r="H349" s="85">
        <v>30.094977275266583</v>
      </c>
      <c r="I349" s="85">
        <v>30.353871381434551</v>
      </c>
      <c r="J349" s="85">
        <v>30.640797238585602</v>
      </c>
      <c r="K349" s="85">
        <v>30.928131647773807</v>
      </c>
      <c r="L349" s="85">
        <v>31.225307270944999</v>
      </c>
      <c r="M349" s="85">
        <v>31.527600438957663</v>
      </c>
      <c r="N349" s="85">
        <v>31.882908735438399</v>
      </c>
      <c r="O349" s="85">
        <v>32.279254573586861</v>
      </c>
      <c r="P349" s="85">
        <v>32.629447057528644</v>
      </c>
      <c r="Q349" s="85">
        <v>33.045904483372695</v>
      </c>
      <c r="R349" s="85">
        <v>33.46989702809767</v>
      </c>
      <c r="S349" s="85">
        <v>33.872247162416812</v>
      </c>
      <c r="T349" s="85">
        <v>34.259242858437673</v>
      </c>
      <c r="U349" s="85">
        <v>34.69080711069342</v>
      </c>
      <c r="V349" s="85">
        <v>35.07651523278291</v>
      </c>
      <c r="W349" s="85">
        <v>35.462441099431587</v>
      </c>
      <c r="X349" s="85">
        <v>35.820998179694456</v>
      </c>
      <c r="Y349" s="85">
        <v>36.217970326945341</v>
      </c>
      <c r="Z349" s="85">
        <v>36.612790381029129</v>
      </c>
      <c r="AA349" s="85">
        <v>36.975292666918747</v>
      </c>
      <c r="AB349" s="85">
        <v>37.408202563357975</v>
      </c>
      <c r="AC349" s="85">
        <v>37.750090585689904</v>
      </c>
      <c r="AD349" s="85">
        <v>38.161665334229461</v>
      </c>
      <c r="AE349" s="85">
        <v>38.464599966870715</v>
      </c>
      <c r="AF349" s="1"/>
      <c r="AG349" s="1"/>
    </row>
    <row r="350" spans="1:33" ht="15.75" thickBot="1">
      <c r="A350" s="1"/>
      <c r="B350" s="22" t="s">
        <v>310</v>
      </c>
      <c r="C350" s="86">
        <v>33.821763274855741</v>
      </c>
      <c r="D350" s="86">
        <v>34.280919429469655</v>
      </c>
      <c r="E350" s="86">
        <v>34.697423612190057</v>
      </c>
      <c r="F350" s="86">
        <v>34.971598905248605</v>
      </c>
      <c r="G350" s="86">
        <v>35.305166725592159</v>
      </c>
      <c r="H350" s="86">
        <v>35.62502276252733</v>
      </c>
      <c r="I350" s="86">
        <v>35.931489464294806</v>
      </c>
      <c r="J350" s="86">
        <v>36.271138838297311</v>
      </c>
      <c r="K350" s="86">
        <v>36.611271837041912</v>
      </c>
      <c r="L350" s="86">
        <v>36.963054403385392</v>
      </c>
      <c r="M350" s="86">
        <v>37.320894879319503</v>
      </c>
      <c r="N350" s="86">
        <v>37.741492178133342</v>
      </c>
      <c r="O350" s="86">
        <v>38.210667794274322</v>
      </c>
      <c r="P350" s="86">
        <v>38.625209234116014</v>
      </c>
      <c r="Q350" s="86">
        <v>39.118192004616752</v>
      </c>
      <c r="R350" s="86">
        <v>39.620094495481325</v>
      </c>
      <c r="S350" s="86">
        <v>40.096377715851304</v>
      </c>
      <c r="T350" s="86">
        <v>40.554485072226477</v>
      </c>
      <c r="U350" s="86">
        <v>41.065350595382718</v>
      </c>
      <c r="V350" s="86">
        <v>41.521933782120087</v>
      </c>
      <c r="W350" s="86">
        <v>41.978774724655246</v>
      </c>
      <c r="X350" s="86">
        <v>42.403217781355202</v>
      </c>
      <c r="Y350" s="86">
        <v>42.873134792840197</v>
      </c>
      <c r="Z350" s="86">
        <v>43.340504257358674</v>
      </c>
      <c r="AA350" s="86">
        <v>43.769617463464968</v>
      </c>
      <c r="AB350" s="86">
        <v>44.282075897100199</v>
      </c>
      <c r="AC350" s="86">
        <v>44.686786904734696</v>
      </c>
      <c r="AD350" s="86">
        <v>45.17398979082072</v>
      </c>
      <c r="AE350" s="86">
        <v>45.532589602499989</v>
      </c>
      <c r="AF350" s="1"/>
      <c r="AG350" s="1"/>
    </row>
    <row r="351" spans="1:33" ht="15.75" thickBot="1">
      <c r="A351" s="1"/>
      <c r="B351" s="22" t="s">
        <v>311</v>
      </c>
      <c r="C351" s="87">
        <v>33.821763274855741</v>
      </c>
      <c r="D351" s="87">
        <v>34.280919429469655</v>
      </c>
      <c r="E351" s="87">
        <v>34.697423612190057</v>
      </c>
      <c r="F351" s="87">
        <v>34.971598905248605</v>
      </c>
      <c r="G351" s="87">
        <v>35.305166725592159</v>
      </c>
      <c r="H351" s="87">
        <v>35.62502276252733</v>
      </c>
      <c r="I351" s="87">
        <v>35.931489464294806</v>
      </c>
      <c r="J351" s="87">
        <v>36.271138838297311</v>
      </c>
      <c r="K351" s="87">
        <v>36.611271837041912</v>
      </c>
      <c r="L351" s="87">
        <v>36.963054403385392</v>
      </c>
      <c r="M351" s="87">
        <v>37.320894879319503</v>
      </c>
      <c r="N351" s="87">
        <v>37.741492178133342</v>
      </c>
      <c r="O351" s="87">
        <v>38.210667794274322</v>
      </c>
      <c r="P351" s="87">
        <v>38.625209234116014</v>
      </c>
      <c r="Q351" s="87">
        <v>39.118192004616752</v>
      </c>
      <c r="R351" s="87">
        <v>39.620094495481325</v>
      </c>
      <c r="S351" s="87">
        <v>40.096377715851304</v>
      </c>
      <c r="T351" s="87">
        <v>40.554485072226477</v>
      </c>
      <c r="U351" s="87">
        <v>41.065350595382718</v>
      </c>
      <c r="V351" s="87">
        <v>41.521933782120087</v>
      </c>
      <c r="W351" s="87">
        <v>41.978774724655246</v>
      </c>
      <c r="X351" s="87">
        <v>42.403217781355202</v>
      </c>
      <c r="Y351" s="87">
        <v>42.873134792840197</v>
      </c>
      <c r="Z351" s="87">
        <v>43.340504257358674</v>
      </c>
      <c r="AA351" s="87">
        <v>43.769617463464968</v>
      </c>
      <c r="AB351" s="87">
        <v>44.282075897100199</v>
      </c>
      <c r="AC351" s="87">
        <v>44.686786904734696</v>
      </c>
      <c r="AD351" s="87">
        <v>45.17398979082072</v>
      </c>
      <c r="AE351" s="87">
        <v>45.532589602499989</v>
      </c>
      <c r="AF351" s="1"/>
      <c r="AG351" s="1"/>
    </row>
    <row r="352" spans="1:33" ht="15.75" thickBot="1">
      <c r="A352" s="1"/>
      <c r="B352" s="22" t="s">
        <v>312</v>
      </c>
      <c r="C352" s="86">
        <v>33.821763274855741</v>
      </c>
      <c r="D352" s="86">
        <v>34.280919429469655</v>
      </c>
      <c r="E352" s="86">
        <v>34.697423612190057</v>
      </c>
      <c r="F352" s="86">
        <v>34.971598905248612</v>
      </c>
      <c r="G352" s="86">
        <v>35.305166725592166</v>
      </c>
      <c r="H352" s="86">
        <v>35.625022762527337</v>
      </c>
      <c r="I352" s="86">
        <v>35.931489464294813</v>
      </c>
      <c r="J352" s="86">
        <v>36.271138838297318</v>
      </c>
      <c r="K352" s="86">
        <v>36.611271837041926</v>
      </c>
      <c r="L352" s="86">
        <v>36.963054403385399</v>
      </c>
      <c r="M352" s="86">
        <v>37.320894879319511</v>
      </c>
      <c r="N352" s="86">
        <v>37.741492178133349</v>
      </c>
      <c r="O352" s="86">
        <v>38.210667794274329</v>
      </c>
      <c r="P352" s="86">
        <v>38.625209234116021</v>
      </c>
      <c r="Q352" s="86">
        <v>39.118192004616759</v>
      </c>
      <c r="R352" s="86">
        <v>39.620094495481339</v>
      </c>
      <c r="S352" s="86">
        <v>40.096377715851318</v>
      </c>
      <c r="T352" s="86">
        <v>40.554485072226491</v>
      </c>
      <c r="U352" s="86">
        <v>41.065350595382732</v>
      </c>
      <c r="V352" s="86">
        <v>41.521933782120101</v>
      </c>
      <c r="W352" s="86">
        <v>41.978774724655267</v>
      </c>
      <c r="X352" s="86">
        <v>42.403217781355224</v>
      </c>
      <c r="Y352" s="86">
        <v>42.873134792840219</v>
      </c>
      <c r="Z352" s="86">
        <v>43.340504257358695</v>
      </c>
      <c r="AA352" s="86">
        <v>43.769617463464996</v>
      </c>
      <c r="AB352" s="86">
        <v>44.282075897100221</v>
      </c>
      <c r="AC352" s="86">
        <v>44.68678690473471</v>
      </c>
      <c r="AD352" s="86">
        <v>45.173989790820734</v>
      </c>
      <c r="AE352" s="86">
        <v>45.532589602500003</v>
      </c>
      <c r="AF352" s="1"/>
      <c r="AG352" s="1"/>
    </row>
    <row r="353" spans="1:33">
      <c r="A353" s="1"/>
      <c r="B353" s="82"/>
      <c r="C353" s="88"/>
      <c r="D353" s="88"/>
      <c r="E353" s="88"/>
      <c r="F353" s="88"/>
      <c r="G353" s="88"/>
      <c r="H353" s="88"/>
      <c r="I353" s="88"/>
      <c r="J353" s="88"/>
      <c r="K353" s="88"/>
      <c r="L353" s="88"/>
      <c r="M353" s="88"/>
      <c r="N353" s="88"/>
      <c r="O353" s="88"/>
      <c r="P353" s="88"/>
      <c r="Q353" s="88"/>
      <c r="R353" s="88"/>
      <c r="S353" s="88"/>
      <c r="T353" s="88"/>
      <c r="U353" s="88"/>
      <c r="V353" s="88"/>
      <c r="W353" s="88"/>
      <c r="X353" s="88"/>
      <c r="Y353" s="88"/>
      <c r="Z353" s="88"/>
      <c r="AA353" s="88"/>
      <c r="AB353" s="88"/>
      <c r="AC353" s="88"/>
      <c r="AD353" s="88"/>
      <c r="AE353" s="88"/>
      <c r="AF353" s="1"/>
      <c r="AG353" s="1"/>
    </row>
    <row r="354" spans="1:33" ht="20.25" thickBot="1">
      <c r="A354" s="1"/>
      <c r="B354" s="319" t="s">
        <v>65</v>
      </c>
      <c r="C354" s="88"/>
      <c r="D354" s="88"/>
      <c r="E354" s="88"/>
      <c r="F354" s="88"/>
      <c r="G354" s="88"/>
      <c r="H354" s="88"/>
      <c r="I354" s="88"/>
      <c r="J354" s="88"/>
      <c r="K354" s="88"/>
      <c r="L354" s="88"/>
      <c r="M354" s="88"/>
      <c r="N354" s="88"/>
      <c r="O354" s="88"/>
      <c r="P354" s="88"/>
      <c r="Q354" s="88"/>
      <c r="R354" s="88"/>
      <c r="S354" s="88"/>
      <c r="T354" s="88"/>
      <c r="U354" s="88"/>
      <c r="V354" s="88"/>
      <c r="W354" s="88"/>
      <c r="X354" s="88"/>
      <c r="Y354" s="88"/>
      <c r="Z354" s="88"/>
      <c r="AA354" s="88"/>
      <c r="AB354" s="88"/>
      <c r="AC354" s="88"/>
      <c r="AD354" s="88"/>
      <c r="AE354" s="88"/>
      <c r="AF354" s="1"/>
      <c r="AG354" s="1"/>
    </row>
    <row r="355" spans="1:33" ht="15.75" thickTop="1">
      <c r="A355" s="1"/>
      <c r="B355" s="83" t="s">
        <v>306</v>
      </c>
      <c r="C355" s="88"/>
      <c r="D355" s="88"/>
      <c r="E355" s="88"/>
      <c r="F355" s="88"/>
      <c r="G355" s="88"/>
      <c r="H355" s="88"/>
      <c r="I355" s="88"/>
      <c r="J355" s="88"/>
      <c r="K355" s="88"/>
      <c r="L355" s="88"/>
      <c r="M355" s="88"/>
      <c r="N355" s="88"/>
      <c r="O355" s="88"/>
      <c r="P355" s="88"/>
      <c r="Q355" s="88"/>
      <c r="R355" s="88"/>
      <c r="S355" s="88"/>
      <c r="T355" s="88"/>
      <c r="U355" s="88"/>
      <c r="V355" s="88"/>
      <c r="W355" s="88"/>
      <c r="X355" s="88"/>
      <c r="Y355" s="88"/>
      <c r="Z355" s="88"/>
      <c r="AA355" s="88"/>
      <c r="AB355" s="88"/>
      <c r="AC355" s="88"/>
      <c r="AD355" s="88"/>
      <c r="AE355" s="88"/>
      <c r="AF355" s="1"/>
      <c r="AG355" s="1"/>
    </row>
    <row r="356" spans="1:33" ht="15.75" thickBot="1">
      <c r="A356" s="1"/>
      <c r="B356" s="83" t="s">
        <v>284</v>
      </c>
      <c r="C356" s="88"/>
      <c r="D356" s="88"/>
      <c r="E356" s="88"/>
      <c r="F356" s="88"/>
      <c r="G356" s="88"/>
      <c r="H356" s="88"/>
      <c r="I356" s="88"/>
      <c r="J356" s="88"/>
      <c r="K356" s="88"/>
      <c r="L356" s="88"/>
      <c r="M356" s="88"/>
      <c r="N356" s="88"/>
      <c r="O356" s="88"/>
      <c r="P356" s="88"/>
      <c r="Q356" s="88"/>
      <c r="R356" s="88"/>
      <c r="S356" s="88"/>
      <c r="T356" s="88"/>
      <c r="U356" s="88"/>
      <c r="V356" s="88"/>
      <c r="W356" s="88"/>
      <c r="X356" s="88"/>
      <c r="Y356" s="88"/>
      <c r="Z356" s="88"/>
      <c r="AA356" s="88"/>
      <c r="AB356" s="88"/>
      <c r="AC356" s="88"/>
      <c r="AD356" s="88"/>
      <c r="AE356" s="88"/>
      <c r="AF356" s="1"/>
      <c r="AG356" s="1"/>
    </row>
    <row r="357" spans="1:33" ht="33" customHeight="1" thickBot="1">
      <c r="A357" s="1"/>
      <c r="B357" s="320" t="s">
        <v>307</v>
      </c>
      <c r="C357" s="363" t="s">
        <v>221</v>
      </c>
      <c r="D357" s="363" t="s">
        <v>222</v>
      </c>
      <c r="E357" s="363" t="s">
        <v>223</v>
      </c>
      <c r="F357" s="363" t="s">
        <v>224</v>
      </c>
      <c r="G357" s="363" t="s">
        <v>225</v>
      </c>
      <c r="H357" s="363" t="s">
        <v>226</v>
      </c>
      <c r="I357" s="363" t="s">
        <v>227</v>
      </c>
      <c r="J357" s="363" t="s">
        <v>228</v>
      </c>
      <c r="K357" s="363" t="s">
        <v>229</v>
      </c>
      <c r="L357" s="363" t="s">
        <v>262</v>
      </c>
      <c r="M357" s="363" t="s">
        <v>263</v>
      </c>
      <c r="N357" s="363" t="s">
        <v>264</v>
      </c>
      <c r="O357" s="363" t="s">
        <v>265</v>
      </c>
      <c r="P357" s="363" t="s">
        <v>266</v>
      </c>
      <c r="Q357" s="363" t="s">
        <v>267</v>
      </c>
      <c r="R357" s="363" t="s">
        <v>268</v>
      </c>
      <c r="S357" s="363" t="s">
        <v>269</v>
      </c>
      <c r="T357" s="363" t="s">
        <v>270</v>
      </c>
      <c r="U357" s="363" t="s">
        <v>271</v>
      </c>
      <c r="V357" s="363" t="s">
        <v>272</v>
      </c>
      <c r="W357" s="363" t="s">
        <v>273</v>
      </c>
      <c r="X357" s="363" t="s">
        <v>274</v>
      </c>
      <c r="Y357" s="363" t="s">
        <v>275</v>
      </c>
      <c r="Z357" s="363" t="s">
        <v>276</v>
      </c>
      <c r="AA357" s="363" t="s">
        <v>277</v>
      </c>
      <c r="AB357" s="363" t="s">
        <v>278</v>
      </c>
      <c r="AC357" s="363" t="s">
        <v>279</v>
      </c>
      <c r="AD357" s="363" t="s">
        <v>280</v>
      </c>
      <c r="AE357" s="363" t="s">
        <v>281</v>
      </c>
      <c r="AF357" s="1"/>
      <c r="AG357" s="1"/>
    </row>
    <row r="358" spans="1:33" ht="15.75" thickBot="1">
      <c r="A358" s="1"/>
      <c r="B358" s="22" t="s">
        <v>308</v>
      </c>
      <c r="C358" s="84">
        <v>45.274226753991769</v>
      </c>
      <c r="D358" s="84">
        <v>54.660393129220687</v>
      </c>
      <c r="E358" s="84">
        <v>64.310584710444402</v>
      </c>
      <c r="F358" s="84">
        <v>73.567929140036895</v>
      </c>
      <c r="G358" s="84">
        <v>83.337094732360782</v>
      </c>
      <c r="H358" s="84">
        <v>92.65128614020152</v>
      </c>
      <c r="I358" s="84">
        <v>102.56580703824797</v>
      </c>
      <c r="J358" s="84">
        <v>112.45956789722801</v>
      </c>
      <c r="K358" s="84">
        <v>122.89089849666934</v>
      </c>
      <c r="L358" s="84">
        <v>132.99250429866268</v>
      </c>
      <c r="M358" s="84">
        <v>143.7330176261687</v>
      </c>
      <c r="N358" s="84">
        <v>154.41511053862382</v>
      </c>
      <c r="O358" s="84">
        <v>165.28237577253392</v>
      </c>
      <c r="P358" s="84">
        <v>177.30046194608587</v>
      </c>
      <c r="Q358" s="84">
        <v>189.34036043893335</v>
      </c>
      <c r="R358" s="84">
        <v>201.07985555980062</v>
      </c>
      <c r="S358" s="84">
        <v>213.21696862699383</v>
      </c>
      <c r="T358" s="84">
        <v>225.15634994708466</v>
      </c>
      <c r="U358" s="84">
        <v>237.81603809255492</v>
      </c>
      <c r="V358" s="84">
        <v>251.10130242432032</v>
      </c>
      <c r="W358" s="84">
        <v>264.00052917366713</v>
      </c>
      <c r="X358" s="84">
        <v>276.26759808290063</v>
      </c>
      <c r="Y358" s="84">
        <v>289.78799878192018</v>
      </c>
      <c r="Z358" s="84">
        <v>301.6739759362307</v>
      </c>
      <c r="AA358" s="84">
        <v>315.22688473147969</v>
      </c>
      <c r="AB358" s="84">
        <v>328.97418335262955</v>
      </c>
      <c r="AC358" s="84">
        <v>342.2115341299899</v>
      </c>
      <c r="AD358" s="84">
        <v>354.94337816193524</v>
      </c>
      <c r="AE358" s="84">
        <v>368.10799154347541</v>
      </c>
      <c r="AF358" s="1"/>
      <c r="AG358" s="1"/>
    </row>
    <row r="359" spans="1:33" ht="15.75" thickBot="1">
      <c r="A359" s="1"/>
      <c r="B359" s="22" t="s">
        <v>309</v>
      </c>
      <c r="C359" s="85">
        <v>46.674593018516475</v>
      </c>
      <c r="D359" s="85">
        <v>56.35108065790542</v>
      </c>
      <c r="E359" s="85">
        <v>66.299760003701607</v>
      </c>
      <c r="F359" s="85">
        <v>75.843441136706588</v>
      </c>
      <c r="G359" s="85">
        <v>85.914774450245943</v>
      </c>
      <c r="H359" s="85">
        <v>95.517060881768472</v>
      </c>
      <c r="I359" s="85">
        <v>105.73824545117901</v>
      </c>
      <c r="J359" s="85">
        <v>115.93802785772682</v>
      </c>
      <c r="K359" s="85">
        <v>126.69200744562987</v>
      </c>
      <c r="L359" s="85">
        <v>137.10606359734433</v>
      </c>
      <c r="M359" s="85">
        <v>148.17878917022438</v>
      </c>
      <c r="N359" s="85">
        <v>159.19128734018733</v>
      </c>
      <c r="O359" s="85">
        <v>170.39468535233132</v>
      </c>
      <c r="P359" s="85">
        <v>182.78450007097894</v>
      </c>
      <c r="Q359" s="85">
        <v>195.19680178054614</v>
      </c>
      <c r="R359" s="85">
        <v>207.2994084133812</v>
      </c>
      <c r="S359" s="85">
        <v>219.81193161801028</v>
      </c>
      <c r="T359" s="85">
        <v>232.12060708222421</v>
      </c>
      <c r="U359" s="85">
        <v>245.1718690097195</v>
      </c>
      <c r="V359" s="85">
        <v>258.8680566707024</v>
      </c>
      <c r="W359" s="85">
        <v>272.16626631326113</v>
      </c>
      <c r="X359" s="85">
        <v>284.8127649929562</v>
      </c>
      <c r="Y359" s="85">
        <v>298.75136196785348</v>
      </c>
      <c r="Z359" s="85">
        <v>311.00498143482571</v>
      </c>
      <c r="AA359" s="85">
        <v>324.9770920060912</v>
      </c>
      <c r="AB359" s="85">
        <v>339.14960502840603</v>
      </c>
      <c r="AC359" s="85">
        <v>352.79639713230785</v>
      </c>
      <c r="AD359" s="85">
        <v>365.9220467827214</v>
      </c>
      <c r="AE359" s="85">
        <v>379.49385166783361</v>
      </c>
      <c r="AF359" s="1"/>
      <c r="AG359" s="1"/>
    </row>
    <row r="360" spans="1:33" ht="15.75" thickBot="1">
      <c r="A360" s="1"/>
      <c r="B360" s="22" t="s">
        <v>310</v>
      </c>
      <c r="C360" s="86">
        <v>48.074959283041203</v>
      </c>
      <c r="D360" s="86">
        <v>58.041768186590183</v>
      </c>
      <c r="E360" s="86">
        <v>68.28893529695884</v>
      </c>
      <c r="F360" s="86">
        <v>78.118953133376294</v>
      </c>
      <c r="G360" s="86">
        <v>88.492454168131118</v>
      </c>
      <c r="H360" s="86">
        <v>98.382835623335453</v>
      </c>
      <c r="I360" s="86">
        <v>108.9106838641101</v>
      </c>
      <c r="J360" s="86">
        <v>119.41648781822569</v>
      </c>
      <c r="K360" s="86">
        <v>130.49311639459046</v>
      </c>
      <c r="L360" s="86">
        <v>141.21962289602607</v>
      </c>
      <c r="M360" s="86">
        <v>152.62456071428019</v>
      </c>
      <c r="N360" s="86">
        <v>163.96746414175098</v>
      </c>
      <c r="O360" s="86">
        <v>175.50699493212886</v>
      </c>
      <c r="P360" s="86">
        <v>188.26853819587217</v>
      </c>
      <c r="Q360" s="86">
        <v>201.05324312215913</v>
      </c>
      <c r="R360" s="86">
        <v>213.51896126696201</v>
      </c>
      <c r="S360" s="86">
        <v>226.40689460902701</v>
      </c>
      <c r="T360" s="86">
        <v>239.08486421736407</v>
      </c>
      <c r="U360" s="86">
        <v>252.52769992688442</v>
      </c>
      <c r="V360" s="86">
        <v>266.63481091708479</v>
      </c>
      <c r="W360" s="86">
        <v>280.33200345285542</v>
      </c>
      <c r="X360" s="86">
        <v>293.357931903012</v>
      </c>
      <c r="Y360" s="86">
        <v>307.71472515378701</v>
      </c>
      <c r="Z360" s="86">
        <v>320.33598693342094</v>
      </c>
      <c r="AA360" s="86">
        <v>334.72729928070294</v>
      </c>
      <c r="AB360" s="86">
        <v>349.32502670418273</v>
      </c>
      <c r="AC360" s="86">
        <v>363.38126013462607</v>
      </c>
      <c r="AD360" s="86">
        <v>376.90071540350789</v>
      </c>
      <c r="AE360" s="86">
        <v>390.87971179219215</v>
      </c>
      <c r="AF360" s="1"/>
      <c r="AG360" s="1"/>
    </row>
    <row r="361" spans="1:33" ht="15.75" thickBot="1">
      <c r="A361" s="1"/>
      <c r="B361" s="22" t="s">
        <v>311</v>
      </c>
      <c r="C361" s="87">
        <v>63.324819429746142</v>
      </c>
      <c r="D361" s="87">
        <v>76.453200265019504</v>
      </c>
      <c r="E361" s="87">
        <v>89.950871747383772</v>
      </c>
      <c r="F361" s="87">
        <v>102.89907001454081</v>
      </c>
      <c r="G361" s="87">
        <v>116.56314981152278</v>
      </c>
      <c r="H361" s="87">
        <v>129.59085964388572</v>
      </c>
      <c r="I361" s="87">
        <v>143.45824713153354</v>
      </c>
      <c r="J361" s="87">
        <v>157.29659766329081</v>
      </c>
      <c r="K361" s="87">
        <v>171.88684412317909</v>
      </c>
      <c r="L361" s="87">
        <v>186.01590626790812</v>
      </c>
      <c r="M361" s="87">
        <v>201.03860496009798</v>
      </c>
      <c r="N361" s="87">
        <v>215.97959132942015</v>
      </c>
      <c r="O361" s="87">
        <v>231.17957723689545</v>
      </c>
      <c r="P361" s="87">
        <v>247.98921025319441</v>
      </c>
      <c r="Q361" s="87">
        <v>264.82935204412661</v>
      </c>
      <c r="R361" s="87">
        <v>281.24932124127611</v>
      </c>
      <c r="S361" s="87">
        <v>298.22543653872088</v>
      </c>
      <c r="T361" s="87">
        <v>314.92498549636207</v>
      </c>
      <c r="U361" s="87">
        <v>332.63202376793498</v>
      </c>
      <c r="V361" s="87">
        <v>351.21405211392579</v>
      </c>
      <c r="W361" s="87">
        <v>369.25613175283905</v>
      </c>
      <c r="X361" s="87">
        <v>386.41401559325107</v>
      </c>
      <c r="Y361" s="87">
        <v>405.32492792170376</v>
      </c>
      <c r="Z361" s="87">
        <v>421.94978075757109</v>
      </c>
      <c r="AA361" s="87">
        <v>440.90616198679419</v>
      </c>
      <c r="AB361" s="87">
        <v>460.13443522846489</v>
      </c>
      <c r="AC361" s="87">
        <v>478.6494471415208</v>
      </c>
      <c r="AD361" s="87">
        <v>496.45740946656576</v>
      </c>
      <c r="AE361" s="87">
        <v>514.87068397213091</v>
      </c>
      <c r="AF361" s="1"/>
      <c r="AG361" s="1"/>
    </row>
    <row r="362" spans="1:33" ht="15.75" thickBot="1">
      <c r="A362" s="1"/>
      <c r="B362" s="22" t="s">
        <v>312</v>
      </c>
      <c r="C362" s="86">
        <v>130.64517930231051</v>
      </c>
      <c r="D362" s="86">
        <v>157.73028879995604</v>
      </c>
      <c r="E362" s="86">
        <v>185.57728034066659</v>
      </c>
      <c r="F362" s="86">
        <v>212.29065590948784</v>
      </c>
      <c r="G362" s="86">
        <v>240.48096377224084</v>
      </c>
      <c r="H362" s="86">
        <v>267.35837933022395</v>
      </c>
      <c r="I362" s="86">
        <v>295.96813046876946</v>
      </c>
      <c r="J362" s="86">
        <v>324.51797558084894</v>
      </c>
      <c r="K362" s="86">
        <v>354.61905414660345</v>
      </c>
      <c r="L362" s="86">
        <v>383.76866521370619</v>
      </c>
      <c r="M362" s="86">
        <v>414.76193423396967</v>
      </c>
      <c r="N362" s="86">
        <v>445.5866228908244</v>
      </c>
      <c r="O362" s="86">
        <v>476.94565244917624</v>
      </c>
      <c r="P362" s="86">
        <v>511.62553845906552</v>
      </c>
      <c r="Q362" s="86">
        <v>546.36836699872663</v>
      </c>
      <c r="R362" s="86">
        <v>580.24433915653003</v>
      </c>
      <c r="S362" s="86">
        <v>615.26769408850726</v>
      </c>
      <c r="T362" s="86">
        <v>649.72046612142537</v>
      </c>
      <c r="U362" s="86">
        <v>686.25178529034906</v>
      </c>
      <c r="V362" s="86">
        <v>724.58829294918064</v>
      </c>
      <c r="W362" s="86">
        <v>761.81083461039168</v>
      </c>
      <c r="X362" s="86">
        <v>797.20919548950508</v>
      </c>
      <c r="Y362" s="86">
        <v>836.22422236474051</v>
      </c>
      <c r="Z362" s="86">
        <v>870.5228891303999</v>
      </c>
      <c r="AA362" s="86">
        <v>909.63172271124176</v>
      </c>
      <c r="AB362" s="86">
        <v>949.30149560524649</v>
      </c>
      <c r="AC362" s="86">
        <v>987.49974193185756</v>
      </c>
      <c r="AD362" s="86">
        <v>1024.2392771080358</v>
      </c>
      <c r="AE362" s="86">
        <v>1062.2276294000001</v>
      </c>
      <c r="AF362" s="1"/>
      <c r="AG362" s="1"/>
    </row>
    <row r="363" spans="1:33">
      <c r="A363" s="1"/>
      <c r="B363" s="82"/>
      <c r="C363" s="88"/>
      <c r="D363" s="88"/>
      <c r="E363" s="88"/>
      <c r="F363" s="88"/>
      <c r="G363" s="88"/>
      <c r="H363" s="88"/>
      <c r="I363" s="88"/>
      <c r="J363" s="88"/>
      <c r="K363" s="88"/>
      <c r="L363" s="88"/>
      <c r="M363" s="88"/>
      <c r="N363" s="88"/>
      <c r="O363" s="88"/>
      <c r="P363" s="88"/>
      <c r="Q363" s="88"/>
      <c r="R363" s="88"/>
      <c r="S363" s="88"/>
      <c r="T363" s="88"/>
      <c r="U363" s="88"/>
      <c r="V363" s="88"/>
      <c r="W363" s="88"/>
      <c r="X363" s="88"/>
      <c r="Y363" s="88"/>
      <c r="Z363" s="88"/>
      <c r="AA363" s="88"/>
      <c r="AB363" s="88"/>
      <c r="AC363" s="88"/>
      <c r="AD363" s="88"/>
      <c r="AE363" s="88"/>
      <c r="AF363" s="1"/>
      <c r="AG363" s="1"/>
    </row>
    <row r="364" spans="1:33" ht="15.75" thickBot="1">
      <c r="A364" s="1"/>
      <c r="B364" s="83" t="s">
        <v>286</v>
      </c>
      <c r="C364" s="88"/>
      <c r="D364" s="88"/>
      <c r="E364" s="88"/>
      <c r="F364" s="88"/>
      <c r="G364" s="88"/>
      <c r="H364" s="88"/>
      <c r="I364" s="88"/>
      <c r="J364" s="88"/>
      <c r="K364" s="88"/>
      <c r="L364" s="88"/>
      <c r="M364" s="88"/>
      <c r="N364" s="88"/>
      <c r="O364" s="88"/>
      <c r="P364" s="88"/>
      <c r="Q364" s="88"/>
      <c r="R364" s="88"/>
      <c r="S364" s="88"/>
      <c r="T364" s="88"/>
      <c r="U364" s="88"/>
      <c r="V364" s="88"/>
      <c r="W364" s="88"/>
      <c r="X364" s="88"/>
      <c r="Y364" s="88"/>
      <c r="Z364" s="88"/>
      <c r="AA364" s="88"/>
      <c r="AB364" s="88"/>
      <c r="AC364" s="88"/>
      <c r="AD364" s="88"/>
      <c r="AE364" s="88"/>
      <c r="AF364" s="1"/>
      <c r="AG364" s="1"/>
    </row>
    <row r="365" spans="1:33" ht="33" customHeight="1" thickBot="1">
      <c r="A365" s="1"/>
      <c r="B365" s="320" t="s">
        <v>307</v>
      </c>
      <c r="C365" s="363">
        <v>2022</v>
      </c>
      <c r="D365" s="363">
        <v>2023</v>
      </c>
      <c r="E365" s="363">
        <v>2024</v>
      </c>
      <c r="F365" s="363">
        <v>2025</v>
      </c>
      <c r="G365" s="363">
        <v>2026</v>
      </c>
      <c r="H365" s="363">
        <v>2027</v>
      </c>
      <c r="I365" s="363">
        <v>2028</v>
      </c>
      <c r="J365" s="363">
        <v>2029</v>
      </c>
      <c r="K365" s="363">
        <v>2030</v>
      </c>
      <c r="L365" s="363">
        <v>2031</v>
      </c>
      <c r="M365" s="363">
        <v>2032</v>
      </c>
      <c r="N365" s="363">
        <v>2033</v>
      </c>
      <c r="O365" s="363">
        <v>2034</v>
      </c>
      <c r="P365" s="363">
        <v>2035</v>
      </c>
      <c r="Q365" s="363">
        <v>2036</v>
      </c>
      <c r="R365" s="363">
        <v>2037</v>
      </c>
      <c r="S365" s="363">
        <v>2038</v>
      </c>
      <c r="T365" s="363">
        <v>2039</v>
      </c>
      <c r="U365" s="363">
        <v>2040</v>
      </c>
      <c r="V365" s="363">
        <v>2041</v>
      </c>
      <c r="W365" s="363">
        <v>2042</v>
      </c>
      <c r="X365" s="363">
        <v>2043</v>
      </c>
      <c r="Y365" s="363">
        <v>2044</v>
      </c>
      <c r="Z365" s="363">
        <v>2045</v>
      </c>
      <c r="AA365" s="363">
        <v>2046</v>
      </c>
      <c r="AB365" s="363">
        <v>2047</v>
      </c>
      <c r="AC365" s="363">
        <v>2048</v>
      </c>
      <c r="AD365" s="363">
        <v>2049</v>
      </c>
      <c r="AE365" s="363">
        <v>2050</v>
      </c>
      <c r="AF365" s="1"/>
      <c r="AG365" s="1"/>
    </row>
    <row r="366" spans="1:33" ht="15.75" thickBot="1">
      <c r="A366" s="1"/>
      <c r="B366" s="22" t="s">
        <v>308</v>
      </c>
      <c r="C366" s="84">
        <v>52.544292439554106</v>
      </c>
      <c r="D366" s="84">
        <v>69.766126349099466</v>
      </c>
      <c r="E366" s="84">
        <v>87.303256932945004</v>
      </c>
      <c r="F366" s="84">
        <v>104.48510417569702</v>
      </c>
      <c r="G366" s="84">
        <v>121.96478305114205</v>
      </c>
      <c r="H366" s="84">
        <v>139.71490268857772</v>
      </c>
      <c r="I366" s="84">
        <v>159.02033493600203</v>
      </c>
      <c r="J366" s="84">
        <v>177.13205387397068</v>
      </c>
      <c r="K366" s="84">
        <v>196.52601321166273</v>
      </c>
      <c r="L366" s="84">
        <v>215.24275454476378</v>
      </c>
      <c r="M366" s="84">
        <v>235.8184934700306</v>
      </c>
      <c r="N366" s="84">
        <v>256.76235849877878</v>
      </c>
      <c r="O366" s="84">
        <v>279.35968919012345</v>
      </c>
      <c r="P366" s="84">
        <v>300.56209923893613</v>
      </c>
      <c r="Q366" s="84">
        <v>324.49233349638126</v>
      </c>
      <c r="R366" s="84">
        <v>345.70329635573916</v>
      </c>
      <c r="S366" s="84">
        <v>369.33994834675184</v>
      </c>
      <c r="T366" s="84">
        <v>392.62272563031087</v>
      </c>
      <c r="U366" s="84">
        <v>415.31411980669969</v>
      </c>
      <c r="V366" s="84">
        <v>439.4689864152275</v>
      </c>
      <c r="W366" s="84">
        <v>463.05972749207018</v>
      </c>
      <c r="X366" s="84">
        <v>487.40551466210047</v>
      </c>
      <c r="Y366" s="84">
        <v>509.92701858581137</v>
      </c>
      <c r="Z366" s="84">
        <v>533.36364780353472</v>
      </c>
      <c r="AA366" s="84">
        <v>556.99506321633771</v>
      </c>
      <c r="AB366" s="84">
        <v>581.37028270656663</v>
      </c>
      <c r="AC366" s="84">
        <v>603.2061997717343</v>
      </c>
      <c r="AD366" s="84">
        <v>628.06839380608642</v>
      </c>
      <c r="AE366" s="84">
        <v>648.84579741395828</v>
      </c>
      <c r="AF366" s="1"/>
      <c r="AG366" s="1"/>
    </row>
    <row r="367" spans="1:33" ht="15.75" thickBot="1">
      <c r="A367" s="1"/>
      <c r="B367" s="22" t="s">
        <v>309</v>
      </c>
      <c r="C367" s="85">
        <v>54.16952736461409</v>
      </c>
      <c r="D367" s="85">
        <v>71.924045694176598</v>
      </c>
      <c r="E367" s="85">
        <v>90.00361306395834</v>
      </c>
      <c r="F367" s="85">
        <v>107.71690790871375</v>
      </c>
      <c r="G367" s="85">
        <v>125.73724654506216</v>
      </c>
      <c r="H367" s="85">
        <v>144.03639088183962</v>
      </c>
      <c r="I367" s="85">
        <v>163.93895483044702</v>
      </c>
      <c r="J367" s="85">
        <v>182.61088300911902</v>
      </c>
      <c r="K367" s="85">
        <v>202.60471225822096</v>
      </c>
      <c r="L367" s="85">
        <v>221.90037663482599</v>
      </c>
      <c r="M367" s="85">
        <v>243.11253881288908</v>
      </c>
      <c r="N367" s="85">
        <v>264.70421351477393</v>
      </c>
      <c r="O367" s="85">
        <v>288.00049682965908</v>
      </c>
      <c r="P367" s="85">
        <v>309.85871354570236</v>
      </c>
      <c r="Q367" s="85">
        <v>334.52912814765983</v>
      </c>
      <c r="R367" s="85">
        <v>356.39616221918288</v>
      </c>
      <c r="S367" s="85">
        <v>380.76391383193805</v>
      </c>
      <c r="T367" s="85">
        <v>404.76684512341649</v>
      </c>
      <c r="U367" s="85">
        <v>428.16010137847343</v>
      </c>
      <c r="V367" s="85">
        <v>453.06209638096539</v>
      </c>
      <c r="W367" s="85">
        <v>477.38251702006005</v>
      </c>
      <c r="X367" s="85">
        <v>502.48133790221669</v>
      </c>
      <c r="Y367" s="85">
        <v>525.69944906987894</v>
      </c>
      <c r="Z367" s="85">
        <v>549.86099105284973</v>
      </c>
      <c r="AA367" s="85">
        <v>574.22334411604868</v>
      </c>
      <c r="AB367" s="85">
        <v>599.35250768245089</v>
      </c>
      <c r="AC367" s="85">
        <v>621.86382626864679</v>
      </c>
      <c r="AD367" s="85">
        <v>647.49502687216579</v>
      </c>
      <c r="AE367" s="85">
        <v>668.91509137483274</v>
      </c>
      <c r="AF367" s="1"/>
      <c r="AG367" s="1"/>
    </row>
    <row r="368" spans="1:33" ht="15.75" thickBot="1">
      <c r="A368" s="1"/>
      <c r="B368" s="22" t="s">
        <v>310</v>
      </c>
      <c r="C368" s="86">
        <v>55.794762289674082</v>
      </c>
      <c r="D368" s="86">
        <v>74.081965039253745</v>
      </c>
      <c r="E368" s="86">
        <v>92.703969194971677</v>
      </c>
      <c r="F368" s="86">
        <v>110.94871164173048</v>
      </c>
      <c r="G368" s="86">
        <v>129.50971003898229</v>
      </c>
      <c r="H368" s="86">
        <v>148.35787907510155</v>
      </c>
      <c r="I368" s="86">
        <v>168.85757472489203</v>
      </c>
      <c r="J368" s="86">
        <v>188.08971214426737</v>
      </c>
      <c r="K368" s="86">
        <v>208.68341130477918</v>
      </c>
      <c r="L368" s="86">
        <v>228.55799872488819</v>
      </c>
      <c r="M368" s="86">
        <v>250.40658415574757</v>
      </c>
      <c r="N368" s="86">
        <v>272.64606853076907</v>
      </c>
      <c r="O368" s="86">
        <v>296.64130446919467</v>
      </c>
      <c r="P368" s="86">
        <v>319.15532785246853</v>
      </c>
      <c r="Q368" s="86">
        <v>344.56592279893835</v>
      </c>
      <c r="R368" s="86">
        <v>367.08902808262656</v>
      </c>
      <c r="S368" s="86">
        <v>392.18787931712416</v>
      </c>
      <c r="T368" s="86">
        <v>416.91096461652199</v>
      </c>
      <c r="U368" s="86">
        <v>441.00608295024705</v>
      </c>
      <c r="V368" s="86">
        <v>466.6552063467031</v>
      </c>
      <c r="W368" s="86">
        <v>491.70530654804969</v>
      </c>
      <c r="X368" s="86">
        <v>517.55716114233269</v>
      </c>
      <c r="Y368" s="86">
        <v>541.47187955394622</v>
      </c>
      <c r="Z368" s="86">
        <v>566.35833430216439</v>
      </c>
      <c r="AA368" s="86">
        <v>591.45162501575942</v>
      </c>
      <c r="AB368" s="86">
        <v>617.33473265833504</v>
      </c>
      <c r="AC368" s="86">
        <v>640.52145276555905</v>
      </c>
      <c r="AD368" s="86">
        <v>666.92165993824506</v>
      </c>
      <c r="AE368" s="86">
        <v>688.98438533570709</v>
      </c>
      <c r="AF368" s="1"/>
      <c r="AG368" s="1"/>
    </row>
    <row r="369" spans="1:33" ht="15.75" thickBot="1">
      <c r="A369" s="1"/>
      <c r="B369" s="22" t="s">
        <v>311</v>
      </c>
      <c r="C369" s="87">
        <v>73.493421519455779</v>
      </c>
      <c r="D369" s="87">
        <v>97.581508732891962</v>
      </c>
      <c r="E369" s="87">
        <v>122.11059972261235</v>
      </c>
      <c r="F369" s="87">
        <v>146.14275779852741</v>
      </c>
      <c r="G369" s="87">
        <v>170.59149139020408</v>
      </c>
      <c r="H369" s="87">
        <v>195.41848903291702</v>
      </c>
      <c r="I369" s="87">
        <v>222.4208941258666</v>
      </c>
      <c r="J369" s="87">
        <v>247.75365878115815</v>
      </c>
      <c r="K369" s="87">
        <v>274.8798862429868</v>
      </c>
      <c r="L369" s="87">
        <v>301.05889249464832</v>
      </c>
      <c r="M369" s="87">
        <v>329.83806876100476</v>
      </c>
      <c r="N369" s="87">
        <v>359.13214104440425</v>
      </c>
      <c r="O369" s="87">
        <v>390.73890692909151</v>
      </c>
      <c r="P369" s="87">
        <v>420.39460475275717</v>
      </c>
      <c r="Q369" s="87">
        <v>453.86569574451283</v>
      </c>
      <c r="R369" s="87">
        <v>483.5333563386601</v>
      </c>
      <c r="S369" s="87">
        <v>516.59381538057312</v>
      </c>
      <c r="T369" s="87">
        <v>549.15931175703804</v>
      </c>
      <c r="U369" s="87">
        <v>580.89764373644232</v>
      </c>
      <c r="V369" s="87">
        <v>614.68292679927822</v>
      </c>
      <c r="W369" s="87">
        <v>647.67917049046935</v>
      </c>
      <c r="X369" s="87">
        <v>681.73149312414671</v>
      </c>
      <c r="Y369" s="87">
        <v>713.2322005134688</v>
      </c>
      <c r="Z369" s="87">
        <v>746.01288876947285</v>
      </c>
      <c r="AA369" s="87">
        <v>779.0660234373803</v>
      </c>
      <c r="AB369" s="87">
        <v>813.15951290030262</v>
      </c>
      <c r="AC369" s="87">
        <v>843.70129360808107</v>
      </c>
      <c r="AD369" s="87">
        <v>878.47591176793389</v>
      </c>
      <c r="AE369" s="87">
        <v>907.53715534999981</v>
      </c>
      <c r="AF369" s="1"/>
      <c r="AG369" s="1"/>
    </row>
    <row r="370" spans="1:33" ht="15.75" thickBot="1">
      <c r="A370" s="1"/>
      <c r="B370" s="22" t="s">
        <v>312</v>
      </c>
      <c r="C370" s="86">
        <v>73.493421519455779</v>
      </c>
      <c r="D370" s="86">
        <v>97.581508732891962</v>
      </c>
      <c r="E370" s="86">
        <v>122.11059972261236</v>
      </c>
      <c r="F370" s="86">
        <v>146.14275779852744</v>
      </c>
      <c r="G370" s="86">
        <v>170.59149139020411</v>
      </c>
      <c r="H370" s="86">
        <v>195.41848903291705</v>
      </c>
      <c r="I370" s="86">
        <v>222.42089412586662</v>
      </c>
      <c r="J370" s="86">
        <v>247.75365878115818</v>
      </c>
      <c r="K370" s="86">
        <v>274.87988624298686</v>
      </c>
      <c r="L370" s="86">
        <v>301.05889249464838</v>
      </c>
      <c r="M370" s="86">
        <v>329.83806876100482</v>
      </c>
      <c r="N370" s="86">
        <v>359.13214104440431</v>
      </c>
      <c r="O370" s="86">
        <v>390.73890692909157</v>
      </c>
      <c r="P370" s="86">
        <v>420.39460475275723</v>
      </c>
      <c r="Q370" s="86">
        <v>453.86569574451295</v>
      </c>
      <c r="R370" s="86">
        <v>483.53335633866021</v>
      </c>
      <c r="S370" s="86">
        <v>516.59381538057323</v>
      </c>
      <c r="T370" s="86">
        <v>549.15931175703815</v>
      </c>
      <c r="U370" s="86">
        <v>580.89764373644243</v>
      </c>
      <c r="V370" s="86">
        <v>614.68292679927833</v>
      </c>
      <c r="W370" s="86">
        <v>647.67917049046946</v>
      </c>
      <c r="X370" s="86">
        <v>681.73149312414694</v>
      </c>
      <c r="Y370" s="86">
        <v>713.23220051346902</v>
      </c>
      <c r="Z370" s="86">
        <v>746.01288876947308</v>
      </c>
      <c r="AA370" s="86">
        <v>779.06602343738052</v>
      </c>
      <c r="AB370" s="86">
        <v>813.15951290030284</v>
      </c>
      <c r="AC370" s="86">
        <v>843.7012936080813</v>
      </c>
      <c r="AD370" s="86">
        <v>878.47591176793412</v>
      </c>
      <c r="AE370" s="86">
        <v>907.53715535000003</v>
      </c>
      <c r="AF370" s="1"/>
      <c r="AG370" s="1"/>
    </row>
    <row r="371" spans="1:33">
      <c r="A371" s="1"/>
      <c r="B371" s="82"/>
      <c r="C371" s="88"/>
      <c r="D371" s="88"/>
      <c r="E371" s="88"/>
      <c r="F371" s="88"/>
      <c r="G371" s="88"/>
      <c r="H371" s="88"/>
      <c r="I371" s="88"/>
      <c r="J371" s="88"/>
      <c r="K371" s="88"/>
      <c r="L371" s="88"/>
      <c r="M371" s="88"/>
      <c r="N371" s="88"/>
      <c r="O371" s="88"/>
      <c r="P371" s="88"/>
      <c r="Q371" s="88"/>
      <c r="R371" s="88"/>
      <c r="S371" s="88"/>
      <c r="T371" s="88"/>
      <c r="U371" s="88"/>
      <c r="V371" s="88"/>
      <c r="W371" s="88"/>
      <c r="X371" s="88"/>
      <c r="Y371" s="88"/>
      <c r="Z371" s="88"/>
      <c r="AA371" s="88"/>
      <c r="AB371" s="88"/>
      <c r="AC371" s="88"/>
      <c r="AD371" s="88"/>
      <c r="AE371" s="88"/>
      <c r="AF371" s="1"/>
      <c r="AG371" s="1"/>
    </row>
    <row r="372" spans="1:33">
      <c r="A372" s="1"/>
      <c r="B372" s="83" t="s">
        <v>313</v>
      </c>
      <c r="C372" s="88"/>
      <c r="D372" s="88"/>
      <c r="E372" s="88"/>
      <c r="F372" s="88"/>
      <c r="G372" s="88"/>
      <c r="H372" s="88"/>
      <c r="I372" s="88"/>
      <c r="J372" s="88"/>
      <c r="K372" s="88"/>
      <c r="L372" s="88"/>
      <c r="M372" s="88"/>
      <c r="N372" s="88"/>
      <c r="O372" s="88"/>
      <c r="P372" s="88"/>
      <c r="Q372" s="88"/>
      <c r="R372" s="88"/>
      <c r="S372" s="88"/>
      <c r="T372" s="88"/>
      <c r="U372" s="88"/>
      <c r="V372" s="88"/>
      <c r="W372" s="88"/>
      <c r="X372" s="88"/>
      <c r="Y372" s="88"/>
      <c r="Z372" s="88"/>
      <c r="AA372" s="88"/>
      <c r="AB372" s="88"/>
      <c r="AC372" s="88"/>
      <c r="AD372" s="88"/>
      <c r="AE372" s="88"/>
      <c r="AF372" s="1"/>
      <c r="AG372" s="1"/>
    </row>
    <row r="373" spans="1:33" ht="15.75" thickBot="1">
      <c r="A373" s="1"/>
      <c r="B373" s="83" t="s">
        <v>284</v>
      </c>
      <c r="C373" s="88"/>
      <c r="D373" s="88"/>
      <c r="E373" s="88"/>
      <c r="F373" s="88"/>
      <c r="G373" s="88"/>
      <c r="H373" s="88"/>
      <c r="I373" s="88"/>
      <c r="J373" s="88"/>
      <c r="K373" s="88"/>
      <c r="L373" s="88"/>
      <c r="M373" s="88"/>
      <c r="N373" s="88"/>
      <c r="O373" s="88"/>
      <c r="P373" s="88"/>
      <c r="Q373" s="88"/>
      <c r="R373" s="88"/>
      <c r="S373" s="88"/>
      <c r="T373" s="88"/>
      <c r="U373" s="88"/>
      <c r="V373" s="88"/>
      <c r="W373" s="88"/>
      <c r="X373" s="88"/>
      <c r="Y373" s="88"/>
      <c r="Z373" s="88"/>
      <c r="AA373" s="88"/>
      <c r="AB373" s="88"/>
      <c r="AC373" s="88"/>
      <c r="AD373" s="88"/>
      <c r="AE373" s="88"/>
      <c r="AF373" s="1"/>
      <c r="AG373" s="1"/>
    </row>
    <row r="374" spans="1:33" ht="33" customHeight="1" thickBot="1">
      <c r="A374" s="1"/>
      <c r="B374" s="320" t="s">
        <v>307</v>
      </c>
      <c r="C374" s="363" t="s">
        <v>221</v>
      </c>
      <c r="D374" s="363" t="s">
        <v>222</v>
      </c>
      <c r="E374" s="363" t="s">
        <v>223</v>
      </c>
      <c r="F374" s="363" t="s">
        <v>224</v>
      </c>
      <c r="G374" s="363" t="s">
        <v>225</v>
      </c>
      <c r="H374" s="363" t="s">
        <v>226</v>
      </c>
      <c r="I374" s="363" t="s">
        <v>227</v>
      </c>
      <c r="J374" s="363" t="s">
        <v>228</v>
      </c>
      <c r="K374" s="363" t="s">
        <v>229</v>
      </c>
      <c r="L374" s="363" t="s">
        <v>262</v>
      </c>
      <c r="M374" s="363" t="s">
        <v>263</v>
      </c>
      <c r="N374" s="363" t="s">
        <v>264</v>
      </c>
      <c r="O374" s="363" t="s">
        <v>265</v>
      </c>
      <c r="P374" s="363" t="s">
        <v>266</v>
      </c>
      <c r="Q374" s="363" t="s">
        <v>267</v>
      </c>
      <c r="R374" s="363" t="s">
        <v>268</v>
      </c>
      <c r="S374" s="363" t="s">
        <v>269</v>
      </c>
      <c r="T374" s="363" t="s">
        <v>270</v>
      </c>
      <c r="U374" s="363" t="s">
        <v>271</v>
      </c>
      <c r="V374" s="363" t="s">
        <v>272</v>
      </c>
      <c r="W374" s="363" t="s">
        <v>273</v>
      </c>
      <c r="X374" s="363" t="s">
        <v>274</v>
      </c>
      <c r="Y374" s="363" t="s">
        <v>275</v>
      </c>
      <c r="Z374" s="363" t="s">
        <v>276</v>
      </c>
      <c r="AA374" s="363" t="s">
        <v>277</v>
      </c>
      <c r="AB374" s="363" t="s">
        <v>278</v>
      </c>
      <c r="AC374" s="363" t="s">
        <v>279</v>
      </c>
      <c r="AD374" s="363" t="s">
        <v>280</v>
      </c>
      <c r="AE374" s="363" t="s">
        <v>281</v>
      </c>
      <c r="AF374" s="1"/>
      <c r="AG374" s="1"/>
    </row>
    <row r="375" spans="1:33" ht="15.75" thickBot="1">
      <c r="A375" s="1"/>
      <c r="B375" s="22" t="s">
        <v>308</v>
      </c>
      <c r="C375" s="84">
        <v>33.761857533271119</v>
      </c>
      <c r="D375" s="84">
        <v>37.307936969662521</v>
      </c>
      <c r="E375" s="84">
        <v>40.951862379125252</v>
      </c>
      <c r="F375" s="84">
        <v>44.176040303728541</v>
      </c>
      <c r="G375" s="84">
        <v>47.509718554417766</v>
      </c>
      <c r="H375" s="84">
        <v>50.819610015612781</v>
      </c>
      <c r="I375" s="84">
        <v>54.054384804834065</v>
      </c>
      <c r="J375" s="84">
        <v>57.701041210325187</v>
      </c>
      <c r="K375" s="84">
        <v>61.276863563862435</v>
      </c>
      <c r="L375" s="84">
        <v>64.689498937968736</v>
      </c>
      <c r="M375" s="84">
        <v>68.418740407781883</v>
      </c>
      <c r="N375" s="84">
        <v>72.307472822202669</v>
      </c>
      <c r="O375" s="84">
        <v>76.617882685539456</v>
      </c>
      <c r="P375" s="84">
        <v>80.98522748272616</v>
      </c>
      <c r="Q375" s="84">
        <v>85.429274451175615</v>
      </c>
      <c r="R375" s="84">
        <v>89.405127881773538</v>
      </c>
      <c r="S375" s="84">
        <v>94.245496760869457</v>
      </c>
      <c r="T375" s="84">
        <v>98.293202489386971</v>
      </c>
      <c r="U375" s="84">
        <v>103.01894893490281</v>
      </c>
      <c r="V375" s="84">
        <v>107.87922475078049</v>
      </c>
      <c r="W375" s="84">
        <v>112.430627506609</v>
      </c>
      <c r="X375" s="84">
        <v>116.50239835328203</v>
      </c>
      <c r="Y375" s="84">
        <v>121.62217497432459</v>
      </c>
      <c r="Z375" s="84">
        <v>126.0215274002597</v>
      </c>
      <c r="AA375" s="84">
        <v>131.16153869213835</v>
      </c>
      <c r="AB375" s="84">
        <v>135.74247764637104</v>
      </c>
      <c r="AC375" s="84">
        <v>139.86568307983893</v>
      </c>
      <c r="AD375" s="84">
        <v>145.67917690227293</v>
      </c>
      <c r="AE375" s="84">
        <v>149.73334288034354</v>
      </c>
      <c r="AF375" s="1"/>
      <c r="AG375" s="1"/>
    </row>
    <row r="376" spans="1:33" ht="15.75" thickBot="1">
      <c r="A376" s="1"/>
      <c r="B376" s="22" t="s">
        <v>309</v>
      </c>
      <c r="C376" s="85">
        <v>40.00306607355477</v>
      </c>
      <c r="D376" s="85">
        <v>44.204672867738026</v>
      </c>
      <c r="E376" s="85">
        <v>48.522213417104815</v>
      </c>
      <c r="F376" s="85">
        <v>52.342412066533377</v>
      </c>
      <c r="G376" s="85">
        <v>56.29235324494379</v>
      </c>
      <c r="H376" s="85">
        <v>60.214110413902809</v>
      </c>
      <c r="I376" s="85">
        <v>64.046864861692541</v>
      </c>
      <c r="J376" s="85">
        <v>68.367641258330551</v>
      </c>
      <c r="K376" s="85">
        <v>72.604489237884991</v>
      </c>
      <c r="L376" s="85">
        <v>76.647983533801408</v>
      </c>
      <c r="M376" s="85">
        <v>81.066611649098775</v>
      </c>
      <c r="N376" s="85">
        <v>85.674214165137727</v>
      </c>
      <c r="O376" s="85">
        <v>90.781445317844302</v>
      </c>
      <c r="P376" s="85">
        <v>95.956136382033748</v>
      </c>
      <c r="Q376" s="85">
        <v>101.22170876168356</v>
      </c>
      <c r="R376" s="85">
        <v>105.93253746316255</v>
      </c>
      <c r="S376" s="85">
        <v>111.66769572274696</v>
      </c>
      <c r="T376" s="85">
        <v>116.46365931996981</v>
      </c>
      <c r="U376" s="85">
        <v>122.06300607156783</v>
      </c>
      <c r="V376" s="85">
        <v>127.82175125928907</v>
      </c>
      <c r="W376" s="85">
        <v>133.21452519032479</v>
      </c>
      <c r="X376" s="85">
        <v>138.03900257742708</v>
      </c>
      <c r="Y376" s="85">
        <v>144.10521982425885</v>
      </c>
      <c r="Z376" s="85">
        <v>149.31783543944252</v>
      </c>
      <c r="AA376" s="85">
        <v>155.40802793330079</v>
      </c>
      <c r="AB376" s="85">
        <v>160.83579811699116</v>
      </c>
      <c r="AC376" s="85">
        <v>165.7212182757402</v>
      </c>
      <c r="AD376" s="85">
        <v>172.60939311232471</v>
      </c>
      <c r="AE376" s="85">
        <v>177.41301119921744</v>
      </c>
      <c r="AF376" s="1"/>
      <c r="AG376" s="1"/>
    </row>
    <row r="377" spans="1:33" ht="15.75" thickBot="1">
      <c r="A377" s="1"/>
      <c r="B377" s="22" t="s">
        <v>310</v>
      </c>
      <c r="C377" s="86">
        <v>43.779738883123109</v>
      </c>
      <c r="D377" s="86">
        <v>48.378017625074378</v>
      </c>
      <c r="E377" s="86">
        <v>53.103175379757886</v>
      </c>
      <c r="F377" s="86">
        <v>57.284037392837575</v>
      </c>
      <c r="G377" s="86">
        <v>61.606890873031745</v>
      </c>
      <c r="H377" s="86">
        <v>65.898899503178853</v>
      </c>
      <c r="I377" s="86">
        <v>70.093502702314396</v>
      </c>
      <c r="J377" s="86">
        <v>74.822201799262487</v>
      </c>
      <c r="K377" s="86">
        <v>79.45904883222039</v>
      </c>
      <c r="L377" s="86">
        <v>83.884287740786078</v>
      </c>
      <c r="M377" s="86">
        <v>88.720076696403879</v>
      </c>
      <c r="N377" s="86">
        <v>93.762681047242864</v>
      </c>
      <c r="O377" s="86">
        <v>99.352083766277417</v>
      </c>
      <c r="P377" s="86">
        <v>105.01531525894566</v>
      </c>
      <c r="Q377" s="86">
        <v>110.77800813422128</v>
      </c>
      <c r="R377" s="86">
        <v>115.93358421168131</v>
      </c>
      <c r="S377" s="86">
        <v>122.21019637426699</v>
      </c>
      <c r="T377" s="86">
        <v>127.45894489752543</v>
      </c>
      <c r="U377" s="86">
        <v>133.58692364421157</v>
      </c>
      <c r="V377" s="86">
        <v>139.8893495669972</v>
      </c>
      <c r="W377" s="86">
        <v>145.79125303915467</v>
      </c>
      <c r="X377" s="86">
        <v>151.07120732732108</v>
      </c>
      <c r="Y377" s="86">
        <v>157.71013361827758</v>
      </c>
      <c r="Z377" s="86">
        <v>163.41487010300654</v>
      </c>
      <c r="AA377" s="86">
        <v>170.08003513407732</v>
      </c>
      <c r="AB377" s="86">
        <v>176.02023884052912</v>
      </c>
      <c r="AC377" s="86">
        <v>181.36688948203513</v>
      </c>
      <c r="AD377" s="86">
        <v>188.90537403650598</v>
      </c>
      <c r="AE377" s="86">
        <v>194.16249970661647</v>
      </c>
      <c r="AF377" s="1"/>
      <c r="AG377" s="1"/>
    </row>
    <row r="378" spans="1:33" ht="15.75" thickBot="1">
      <c r="A378" s="1"/>
      <c r="B378" s="22" t="s">
        <v>311</v>
      </c>
      <c r="C378" s="87">
        <v>49.028287198535317</v>
      </c>
      <c r="D378" s="87">
        <v>54.17783209146328</v>
      </c>
      <c r="E378" s="87">
        <v>59.469466929064275</v>
      </c>
      <c r="F378" s="87">
        <v>64.151552952051873</v>
      </c>
      <c r="G378" s="87">
        <v>68.992653135631315</v>
      </c>
      <c r="H378" s="87">
        <v>73.799210624227115</v>
      </c>
      <c r="I378" s="87">
        <v>78.496685199855321</v>
      </c>
      <c r="J378" s="87">
        <v>83.792285934696594</v>
      </c>
      <c r="K378" s="87">
        <v>88.985022890813383</v>
      </c>
      <c r="L378" s="87">
        <v>93.940783013332734</v>
      </c>
      <c r="M378" s="87">
        <v>99.356312109577118</v>
      </c>
      <c r="N378" s="87">
        <v>105.00345073234362</v>
      </c>
      <c r="O378" s="87">
        <v>111.26294082452279</v>
      </c>
      <c r="P378" s="87">
        <v>117.60511067701053</v>
      </c>
      <c r="Q378" s="87">
        <v>124.05866587249119</v>
      </c>
      <c r="R378" s="87">
        <v>129.83231987427533</v>
      </c>
      <c r="S378" s="87">
        <v>136.86140573891714</v>
      </c>
      <c r="T378" s="87">
        <v>142.73940219563892</v>
      </c>
      <c r="U378" s="87">
        <v>149.6020356787013</v>
      </c>
      <c r="V378" s="87">
        <v>156.66002999462776</v>
      </c>
      <c r="W378" s="87">
        <v>163.26948509493025</v>
      </c>
      <c r="X378" s="87">
        <v>169.18242842989275</v>
      </c>
      <c r="Y378" s="87">
        <v>176.61726457069028</v>
      </c>
      <c r="Z378" s="87">
        <v>183.00591525478731</v>
      </c>
      <c r="AA378" s="87">
        <v>190.47013577563982</v>
      </c>
      <c r="AB378" s="87">
        <v>197.12248274635218</v>
      </c>
      <c r="AC378" s="87">
        <v>203.11011834878931</v>
      </c>
      <c r="AD378" s="87">
        <v>211.55235658974871</v>
      </c>
      <c r="AE378" s="87">
        <v>217.43973449031287</v>
      </c>
      <c r="AF378" s="1"/>
      <c r="AG378" s="1"/>
    </row>
    <row r="379" spans="1:33" ht="15.75" thickBot="1">
      <c r="A379" s="1"/>
      <c r="B379" s="22" t="s">
        <v>312</v>
      </c>
      <c r="C379" s="86">
        <v>325.14756813978619</v>
      </c>
      <c r="D379" s="86">
        <v>359.29850619279256</v>
      </c>
      <c r="E379" s="86">
        <v>394.39176147953117</v>
      </c>
      <c r="F379" s="86">
        <v>425.44258889332633</v>
      </c>
      <c r="G379" s="86">
        <v>457.5479721680444</v>
      </c>
      <c r="H379" s="86">
        <v>489.42427394894145</v>
      </c>
      <c r="I379" s="86">
        <v>520.57715572266193</v>
      </c>
      <c r="J379" s="86">
        <v>555.69671219014435</v>
      </c>
      <c r="K379" s="86">
        <v>590.13409292983715</v>
      </c>
      <c r="L379" s="86">
        <v>622.99988213426673</v>
      </c>
      <c r="M379" s="86">
        <v>658.91478384608342</v>
      </c>
      <c r="N379" s="86">
        <v>696.36568199199394</v>
      </c>
      <c r="O379" s="86">
        <v>737.87759475830296</v>
      </c>
      <c r="P379" s="86">
        <v>779.9378261491205</v>
      </c>
      <c r="Q379" s="86">
        <v>822.73674688582355</v>
      </c>
      <c r="R379" s="86">
        <v>861.02667429770213</v>
      </c>
      <c r="S379" s="86">
        <v>907.64242014008005</v>
      </c>
      <c r="T379" s="86">
        <v>946.62432961813477</v>
      </c>
      <c r="U379" s="86">
        <v>992.13619053664263</v>
      </c>
      <c r="V379" s="86">
        <v>1038.9436524917176</v>
      </c>
      <c r="W379" s="86">
        <v>1082.7764758553014</v>
      </c>
      <c r="X379" s="86">
        <v>1121.9901473043185</v>
      </c>
      <c r="Y379" s="86">
        <v>1171.2967625019696</v>
      </c>
      <c r="Z379" s="86">
        <v>1213.6652471528221</v>
      </c>
      <c r="AA379" s="86">
        <v>1263.1667347448013</v>
      </c>
      <c r="AB379" s="86">
        <v>1307.2840099657437</v>
      </c>
      <c r="AC379" s="86">
        <v>1346.9930282954276</v>
      </c>
      <c r="AD379" s="86">
        <v>1402.9805691733936</v>
      </c>
      <c r="AE379" s="86">
        <v>1442.0246948500001</v>
      </c>
      <c r="AF379" s="1"/>
      <c r="AG379" s="1"/>
    </row>
    <row r="380" spans="1:33">
      <c r="A380" s="1"/>
      <c r="B380" s="82"/>
      <c r="C380" s="88"/>
      <c r="D380" s="88"/>
      <c r="E380" s="88"/>
      <c r="F380" s="88"/>
      <c r="G380" s="88"/>
      <c r="H380" s="88"/>
      <c r="I380" s="88"/>
      <c r="J380" s="88"/>
      <c r="K380" s="88"/>
      <c r="L380" s="88"/>
      <c r="M380" s="88"/>
      <c r="N380" s="88"/>
      <c r="O380" s="88"/>
      <c r="P380" s="88"/>
      <c r="Q380" s="88"/>
      <c r="R380" s="88"/>
      <c r="S380" s="88"/>
      <c r="T380" s="88"/>
      <c r="U380" s="88"/>
      <c r="V380" s="88"/>
      <c r="W380" s="88"/>
      <c r="X380" s="88"/>
      <c r="Y380" s="88"/>
      <c r="Z380" s="88"/>
      <c r="AA380" s="88"/>
      <c r="AB380" s="88"/>
      <c r="AC380" s="88"/>
      <c r="AD380" s="88"/>
      <c r="AE380" s="88"/>
      <c r="AF380" s="1"/>
      <c r="AG380" s="1"/>
    </row>
    <row r="381" spans="1:33" ht="15.75" thickBot="1">
      <c r="A381" s="1"/>
      <c r="B381" s="83" t="s">
        <v>286</v>
      </c>
      <c r="C381" s="88"/>
      <c r="D381" s="88"/>
      <c r="E381" s="88"/>
      <c r="F381" s="88"/>
      <c r="G381" s="88"/>
      <c r="H381" s="88"/>
      <c r="I381" s="88"/>
      <c r="J381" s="88"/>
      <c r="K381" s="88"/>
      <c r="L381" s="88"/>
      <c r="M381" s="88"/>
      <c r="N381" s="88"/>
      <c r="O381" s="88"/>
      <c r="P381" s="88"/>
      <c r="Q381" s="88"/>
      <c r="R381" s="88"/>
      <c r="S381" s="88"/>
      <c r="T381" s="88"/>
      <c r="U381" s="88"/>
      <c r="V381" s="88"/>
      <c r="W381" s="88"/>
      <c r="X381" s="88"/>
      <c r="Y381" s="88"/>
      <c r="Z381" s="88"/>
      <c r="AA381" s="88"/>
      <c r="AB381" s="88"/>
      <c r="AC381" s="88"/>
      <c r="AD381" s="88"/>
      <c r="AE381" s="88"/>
      <c r="AF381" s="1"/>
      <c r="AG381" s="1"/>
    </row>
    <row r="382" spans="1:33" ht="33" customHeight="1" thickBot="1">
      <c r="A382" s="1"/>
      <c r="B382" s="320" t="s">
        <v>307</v>
      </c>
      <c r="C382" s="363">
        <v>2022</v>
      </c>
      <c r="D382" s="363">
        <v>2023</v>
      </c>
      <c r="E382" s="363">
        <v>2024</v>
      </c>
      <c r="F382" s="363">
        <v>2025</v>
      </c>
      <c r="G382" s="363">
        <v>2026</v>
      </c>
      <c r="H382" s="363">
        <v>2027</v>
      </c>
      <c r="I382" s="363">
        <v>2028</v>
      </c>
      <c r="J382" s="363">
        <v>2029</v>
      </c>
      <c r="K382" s="363">
        <v>2030</v>
      </c>
      <c r="L382" s="363">
        <v>2031</v>
      </c>
      <c r="M382" s="363">
        <v>2032</v>
      </c>
      <c r="N382" s="363">
        <v>2033</v>
      </c>
      <c r="O382" s="363">
        <v>2034</v>
      </c>
      <c r="P382" s="363">
        <v>2035</v>
      </c>
      <c r="Q382" s="363">
        <v>2036</v>
      </c>
      <c r="R382" s="363">
        <v>2037</v>
      </c>
      <c r="S382" s="363">
        <v>2038</v>
      </c>
      <c r="T382" s="363">
        <v>2039</v>
      </c>
      <c r="U382" s="363">
        <v>2040</v>
      </c>
      <c r="V382" s="363">
        <v>2041</v>
      </c>
      <c r="W382" s="363">
        <v>2042</v>
      </c>
      <c r="X382" s="363">
        <v>2043</v>
      </c>
      <c r="Y382" s="363">
        <v>2044</v>
      </c>
      <c r="Z382" s="363">
        <v>2045</v>
      </c>
      <c r="AA382" s="363">
        <v>2046</v>
      </c>
      <c r="AB382" s="363">
        <v>2047</v>
      </c>
      <c r="AC382" s="363">
        <v>2048</v>
      </c>
      <c r="AD382" s="363">
        <v>2049</v>
      </c>
      <c r="AE382" s="363">
        <v>2050</v>
      </c>
      <c r="AF382" s="1"/>
      <c r="AG382" s="1"/>
    </row>
    <row r="383" spans="1:33" ht="15.75" thickBot="1">
      <c r="A383" s="1"/>
      <c r="B383" s="22" t="s">
        <v>308</v>
      </c>
      <c r="C383" s="84">
        <v>33.176737455875312</v>
      </c>
      <c r="D383" s="84">
        <v>36.331549403735167</v>
      </c>
      <c r="E383" s="84">
        <v>39.424837190412795</v>
      </c>
      <c r="F383" s="84">
        <v>42.331421715158704</v>
      </c>
      <c r="G383" s="84">
        <v>45.277957536123466</v>
      </c>
      <c r="H383" s="84">
        <v>48.22934168443215</v>
      </c>
      <c r="I383" s="84">
        <v>51.394492994670507</v>
      </c>
      <c r="J383" s="84">
        <v>54.408449498502826</v>
      </c>
      <c r="K383" s="84">
        <v>57.553667549387448</v>
      </c>
      <c r="L383" s="84">
        <v>60.737665608891454</v>
      </c>
      <c r="M383" s="84">
        <v>64.282201694435003</v>
      </c>
      <c r="N383" s="84">
        <v>67.614389046068112</v>
      </c>
      <c r="O383" s="84">
        <v>71.472643750755921</v>
      </c>
      <c r="P383" s="84">
        <v>75.295131251495619</v>
      </c>
      <c r="Q383" s="84">
        <v>79.573118299172123</v>
      </c>
      <c r="R383" s="84">
        <v>83.438679879475131</v>
      </c>
      <c r="S383" s="84">
        <v>87.503347350307664</v>
      </c>
      <c r="T383" s="84">
        <v>91.601273509616632</v>
      </c>
      <c r="U383" s="84">
        <v>95.603528050558467</v>
      </c>
      <c r="V383" s="84">
        <v>99.514417540859156</v>
      </c>
      <c r="W383" s="84">
        <v>103.66881900161783</v>
      </c>
      <c r="X383" s="84">
        <v>107.59917699350437</v>
      </c>
      <c r="Y383" s="84">
        <v>111.5378334158207</v>
      </c>
      <c r="Z383" s="84">
        <v>115.53846783349177</v>
      </c>
      <c r="AA383" s="84">
        <v>119.55735243021131</v>
      </c>
      <c r="AB383" s="84">
        <v>123.87643108242031</v>
      </c>
      <c r="AC383" s="84">
        <v>127.75952709555563</v>
      </c>
      <c r="AD383" s="84">
        <v>132.06442051946874</v>
      </c>
      <c r="AE383" s="84">
        <v>135.49754330726739</v>
      </c>
      <c r="AF383" s="1"/>
      <c r="AG383" s="1"/>
    </row>
    <row r="384" spans="1:33" ht="15.75" thickBot="1">
      <c r="A384" s="1"/>
      <c r="B384" s="22" t="s">
        <v>309</v>
      </c>
      <c r="C384" s="85">
        <v>39.309780844981027</v>
      </c>
      <c r="D384" s="85">
        <v>43.047790540552725</v>
      </c>
      <c r="E384" s="85">
        <v>46.712902733892285</v>
      </c>
      <c r="F384" s="85">
        <v>50.156797746991018</v>
      </c>
      <c r="G384" s="85">
        <v>53.648029442936426</v>
      </c>
      <c r="H384" s="85">
        <v>57.145005726806055</v>
      </c>
      <c r="I384" s="85">
        <v>60.89526611669983</v>
      </c>
      <c r="J384" s="85">
        <v>64.46638186608682</v>
      </c>
      <c r="K384" s="85">
        <v>68.193024139287729</v>
      </c>
      <c r="L384" s="85">
        <v>71.965615283803118</v>
      </c>
      <c r="M384" s="85">
        <v>76.165393423686751</v>
      </c>
      <c r="N384" s="85">
        <v>80.113568095814387</v>
      </c>
      <c r="O384" s="85">
        <v>84.68505880032113</v>
      </c>
      <c r="P384" s="85">
        <v>89.214170384502737</v>
      </c>
      <c r="Q384" s="85">
        <v>94.282985047954512</v>
      </c>
      <c r="R384" s="85">
        <v>98.863133375275339</v>
      </c>
      <c r="S384" s="85">
        <v>103.67919425825568</v>
      </c>
      <c r="T384" s="85">
        <v>108.53466202254674</v>
      </c>
      <c r="U384" s="85">
        <v>113.27677233702531</v>
      </c>
      <c r="V384" s="85">
        <v>117.91062788045018</v>
      </c>
      <c r="W384" s="85">
        <v>122.83301095629335</v>
      </c>
      <c r="X384" s="85">
        <v>127.48993394363848</v>
      </c>
      <c r="Y384" s="85">
        <v>132.15668940718732</v>
      </c>
      <c r="Z384" s="85">
        <v>136.89688010281245</v>
      </c>
      <c r="AA384" s="85">
        <v>141.65869470102086</v>
      </c>
      <c r="AB384" s="85">
        <v>146.77619715274264</v>
      </c>
      <c r="AC384" s="85">
        <v>151.37712132376407</v>
      </c>
      <c r="AD384" s="85">
        <v>156.47781626943467</v>
      </c>
      <c r="AE384" s="85">
        <v>160.54558527721503</v>
      </c>
      <c r="AF384" s="1"/>
      <c r="AG384" s="1"/>
    </row>
    <row r="385" spans="1:33" ht="15.75" thickBot="1">
      <c r="A385" s="1"/>
      <c r="B385" s="22" t="s">
        <v>310</v>
      </c>
      <c r="C385" s="86">
        <v>43.021000884823785</v>
      </c>
      <c r="D385" s="86">
        <v>47.11191451913885</v>
      </c>
      <c r="E385" s="86">
        <v>51.123048428392671</v>
      </c>
      <c r="F385" s="86">
        <v>54.892080135540375</v>
      </c>
      <c r="G385" s="86">
        <v>58.712917562049938</v>
      </c>
      <c r="H385" s="86">
        <v>62.540041920637435</v>
      </c>
      <c r="I385" s="86">
        <v>66.644362832223976</v>
      </c>
      <c r="J385" s="86">
        <v>70.552626132394508</v>
      </c>
      <c r="K385" s="86">
        <v>74.631099150726484</v>
      </c>
      <c r="L385" s="86">
        <v>78.759859054179302</v>
      </c>
      <c r="M385" s="86">
        <v>83.356136499340025</v>
      </c>
      <c r="N385" s="86">
        <v>87.677056698128894</v>
      </c>
      <c r="O385" s="86">
        <v>92.680139936346905</v>
      </c>
      <c r="P385" s="86">
        <v>97.636843059137789</v>
      </c>
      <c r="Q385" s="86">
        <v>103.18420240416474</v>
      </c>
      <c r="R385" s="86">
        <v>108.19676062776144</v>
      </c>
      <c r="S385" s="86">
        <v>113.46750381315664</v>
      </c>
      <c r="T385" s="86">
        <v>118.78137426711693</v>
      </c>
      <c r="U385" s="86">
        <v>123.97118524163326</v>
      </c>
      <c r="V385" s="86">
        <v>129.04252115724114</v>
      </c>
      <c r="W385" s="86">
        <v>134.42962436945172</v>
      </c>
      <c r="X385" s="86">
        <v>139.5262055167544</v>
      </c>
      <c r="Y385" s="86">
        <v>144.6335474202447</v>
      </c>
      <c r="Z385" s="86">
        <v>149.82125754549102</v>
      </c>
      <c r="AA385" s="86">
        <v>155.03263307695872</v>
      </c>
      <c r="AB385" s="86">
        <v>160.63327680407124</v>
      </c>
      <c r="AC385" s="86">
        <v>165.66857231012065</v>
      </c>
      <c r="AD385" s="86">
        <v>171.25082174153485</v>
      </c>
      <c r="AE385" s="86">
        <v>175.70262712740288</v>
      </c>
      <c r="AF385" s="1"/>
      <c r="AG385" s="1"/>
    </row>
    <row r="386" spans="1:33" ht="15.75" thickBot="1">
      <c r="A386" s="1"/>
      <c r="B386" s="22" t="s">
        <v>311</v>
      </c>
      <c r="C386" s="87">
        <v>48.178587647143033</v>
      </c>
      <c r="D386" s="87">
        <v>52.759941800557634</v>
      </c>
      <c r="E386" s="87">
        <v>57.251951810477799</v>
      </c>
      <c r="F386" s="87">
        <v>61.472835116605943</v>
      </c>
      <c r="G386" s="87">
        <v>65.751734887706178</v>
      </c>
      <c r="H386" s="87">
        <v>70.037675301792831</v>
      </c>
      <c r="I386" s="87">
        <v>74.634044068299829</v>
      </c>
      <c r="J386" s="87">
        <v>79.010850792520003</v>
      </c>
      <c r="K386" s="87">
        <v>83.578272882635332</v>
      </c>
      <c r="L386" s="87">
        <v>88.202010517541964</v>
      </c>
      <c r="M386" s="87">
        <v>93.349314187559074</v>
      </c>
      <c r="N386" s="87">
        <v>98.188249317659611</v>
      </c>
      <c r="O386" s="87">
        <v>103.79112882629209</v>
      </c>
      <c r="P386" s="87">
        <v>109.34206792418952</v>
      </c>
      <c r="Q386" s="87">
        <v>115.55447425871671</v>
      </c>
      <c r="R386" s="87">
        <v>121.16796466444906</v>
      </c>
      <c r="S386" s="87">
        <v>127.07059262057186</v>
      </c>
      <c r="T386" s="87">
        <v>133.02151817195769</v>
      </c>
      <c r="U386" s="87">
        <v>138.83351133262923</v>
      </c>
      <c r="V386" s="87">
        <v>144.51282601320443</v>
      </c>
      <c r="W386" s="87">
        <v>150.54576385601621</v>
      </c>
      <c r="X386" s="87">
        <v>156.25335030114513</v>
      </c>
      <c r="Y386" s="87">
        <v>161.9729875592368</v>
      </c>
      <c r="Z386" s="87">
        <v>167.78262800963645</v>
      </c>
      <c r="AA386" s="87">
        <v>173.61877100122277</v>
      </c>
      <c r="AB386" s="87">
        <v>179.89084973341002</v>
      </c>
      <c r="AC386" s="87">
        <v>185.52980328813879</v>
      </c>
      <c r="AD386" s="87">
        <v>191.78128251847156</v>
      </c>
      <c r="AE386" s="87">
        <v>196.76679404911394</v>
      </c>
      <c r="AF386" s="1"/>
      <c r="AG386" s="1"/>
    </row>
    <row r="387" spans="1:33" ht="15.75" thickBot="1">
      <c r="A387" s="1"/>
      <c r="B387" s="22" t="s">
        <v>312</v>
      </c>
      <c r="C387" s="86">
        <v>319.51249992567722</v>
      </c>
      <c r="D387" s="86">
        <v>349.89529008389366</v>
      </c>
      <c r="E387" s="86">
        <v>379.68556452017361</v>
      </c>
      <c r="F387" s="86">
        <v>407.67777107701176</v>
      </c>
      <c r="G387" s="86">
        <v>436.05473332440374</v>
      </c>
      <c r="H387" s="86">
        <v>464.47838796257628</v>
      </c>
      <c r="I387" s="86">
        <v>494.96075257489883</v>
      </c>
      <c r="J387" s="86">
        <v>523.98701769477373</v>
      </c>
      <c r="K387" s="86">
        <v>554.27741269175215</v>
      </c>
      <c r="L387" s="86">
        <v>584.94128315531611</v>
      </c>
      <c r="M387" s="86">
        <v>619.07735778516894</v>
      </c>
      <c r="N387" s="86">
        <v>651.1683827799269</v>
      </c>
      <c r="O387" s="86">
        <v>688.32576173210271</v>
      </c>
      <c r="P387" s="86">
        <v>725.13868038995304</v>
      </c>
      <c r="Q387" s="86">
        <v>766.3383413894926</v>
      </c>
      <c r="R387" s="86">
        <v>803.56609007279599</v>
      </c>
      <c r="S387" s="86">
        <v>842.7113516193707</v>
      </c>
      <c r="T387" s="86">
        <v>882.17691490488187</v>
      </c>
      <c r="U387" s="86">
        <v>920.72110133719673</v>
      </c>
      <c r="V387" s="86">
        <v>958.38538582692263</v>
      </c>
      <c r="W387" s="86">
        <v>998.39484119266785</v>
      </c>
      <c r="X387" s="86">
        <v>1036.2466193930027</v>
      </c>
      <c r="Y387" s="86">
        <v>1074.1783166105588</v>
      </c>
      <c r="Z387" s="86">
        <v>1112.7069002538074</v>
      </c>
      <c r="AA387" s="86">
        <v>1151.4112444081557</v>
      </c>
      <c r="AB387" s="86">
        <v>1193.0066429725355</v>
      </c>
      <c r="AC387" s="86">
        <v>1230.4032590882223</v>
      </c>
      <c r="AD387" s="86">
        <v>1271.8620451312272</v>
      </c>
      <c r="AE387" s="86">
        <v>1304.9251408</v>
      </c>
      <c r="AF387" s="1"/>
      <c r="AG387" s="1"/>
    </row>
    <row r="388" spans="1:33">
      <c r="A388" s="1"/>
      <c r="B388" s="82"/>
      <c r="C388" s="88"/>
      <c r="D388" s="88"/>
      <c r="E388" s="88"/>
      <c r="F388" s="88"/>
      <c r="G388" s="88"/>
      <c r="H388" s="88"/>
      <c r="I388" s="88"/>
      <c r="J388" s="88"/>
      <c r="K388" s="88"/>
      <c r="L388" s="88"/>
      <c r="M388" s="88"/>
      <c r="N388" s="88"/>
      <c r="O388" s="88"/>
      <c r="P388" s="88"/>
      <c r="Q388" s="88"/>
      <c r="R388" s="88"/>
      <c r="S388" s="88"/>
      <c r="T388" s="88"/>
      <c r="U388" s="88"/>
      <c r="V388" s="88"/>
      <c r="W388" s="88"/>
      <c r="X388" s="88"/>
      <c r="Y388" s="88"/>
      <c r="Z388" s="88"/>
      <c r="AA388" s="88"/>
      <c r="AB388" s="88"/>
      <c r="AC388" s="88"/>
      <c r="AD388" s="88"/>
      <c r="AE388" s="88"/>
      <c r="AF388" s="1"/>
      <c r="AG388" s="1"/>
    </row>
    <row r="389" spans="1:33">
      <c r="A389" s="1"/>
      <c r="B389" s="83" t="s">
        <v>314</v>
      </c>
      <c r="C389" s="88"/>
      <c r="D389" s="88"/>
      <c r="E389" s="88"/>
      <c r="F389" s="88"/>
      <c r="G389" s="88"/>
      <c r="H389" s="88"/>
      <c r="I389" s="88"/>
      <c r="J389" s="88"/>
      <c r="K389" s="88"/>
      <c r="L389" s="88"/>
      <c r="M389" s="88"/>
      <c r="N389" s="88"/>
      <c r="O389" s="88"/>
      <c r="P389" s="88"/>
      <c r="Q389" s="88"/>
      <c r="R389" s="88"/>
      <c r="S389" s="88"/>
      <c r="T389" s="88"/>
      <c r="U389" s="88"/>
      <c r="V389" s="88"/>
      <c r="W389" s="88"/>
      <c r="X389" s="88"/>
      <c r="Y389" s="88"/>
      <c r="Z389" s="88"/>
      <c r="AA389" s="88"/>
      <c r="AB389" s="88"/>
      <c r="AC389" s="88"/>
      <c r="AD389" s="88"/>
      <c r="AE389" s="88"/>
      <c r="AF389" s="1"/>
      <c r="AG389" s="1"/>
    </row>
    <row r="390" spans="1:33" ht="15.75" thickBot="1">
      <c r="A390" s="1"/>
      <c r="B390" s="83" t="s">
        <v>284</v>
      </c>
      <c r="C390" s="88"/>
      <c r="D390" s="88"/>
      <c r="E390" s="88"/>
      <c r="F390" s="88"/>
      <c r="G390" s="88"/>
      <c r="H390" s="88"/>
      <c r="I390" s="88"/>
      <c r="J390" s="88"/>
      <c r="K390" s="88"/>
      <c r="L390" s="88"/>
      <c r="M390" s="88"/>
      <c r="N390" s="88"/>
      <c r="O390" s="88"/>
      <c r="P390" s="88"/>
      <c r="Q390" s="88"/>
      <c r="R390" s="88"/>
      <c r="S390" s="88"/>
      <c r="T390" s="88"/>
      <c r="U390" s="88"/>
      <c r="V390" s="88"/>
      <c r="W390" s="88"/>
      <c r="X390" s="88"/>
      <c r="Y390" s="88"/>
      <c r="Z390" s="88"/>
      <c r="AA390" s="88"/>
      <c r="AB390" s="88"/>
      <c r="AC390" s="88"/>
      <c r="AD390" s="88"/>
      <c r="AE390" s="88"/>
      <c r="AF390" s="1"/>
      <c r="AG390" s="1"/>
    </row>
    <row r="391" spans="1:33" ht="33" customHeight="1" thickBot="1">
      <c r="A391" s="1"/>
      <c r="B391" s="320" t="s">
        <v>307</v>
      </c>
      <c r="C391" s="363" t="s">
        <v>221</v>
      </c>
      <c r="D391" s="363" t="s">
        <v>222</v>
      </c>
      <c r="E391" s="363" t="s">
        <v>223</v>
      </c>
      <c r="F391" s="363" t="s">
        <v>224</v>
      </c>
      <c r="G391" s="363" t="s">
        <v>225</v>
      </c>
      <c r="H391" s="363" t="s">
        <v>226</v>
      </c>
      <c r="I391" s="363" t="s">
        <v>227</v>
      </c>
      <c r="J391" s="363" t="s">
        <v>228</v>
      </c>
      <c r="K391" s="363" t="s">
        <v>229</v>
      </c>
      <c r="L391" s="363" t="s">
        <v>262</v>
      </c>
      <c r="M391" s="363" t="s">
        <v>263</v>
      </c>
      <c r="N391" s="363" t="s">
        <v>264</v>
      </c>
      <c r="O391" s="363" t="s">
        <v>265</v>
      </c>
      <c r="P391" s="363" t="s">
        <v>266</v>
      </c>
      <c r="Q391" s="363" t="s">
        <v>267</v>
      </c>
      <c r="R391" s="363" t="s">
        <v>268</v>
      </c>
      <c r="S391" s="363" t="s">
        <v>269</v>
      </c>
      <c r="T391" s="363" t="s">
        <v>270</v>
      </c>
      <c r="U391" s="363" t="s">
        <v>271</v>
      </c>
      <c r="V391" s="363" t="s">
        <v>272</v>
      </c>
      <c r="W391" s="363" t="s">
        <v>273</v>
      </c>
      <c r="X391" s="363" t="s">
        <v>274</v>
      </c>
      <c r="Y391" s="363" t="s">
        <v>275</v>
      </c>
      <c r="Z391" s="363" t="s">
        <v>276</v>
      </c>
      <c r="AA391" s="363" t="s">
        <v>277</v>
      </c>
      <c r="AB391" s="363" t="s">
        <v>278</v>
      </c>
      <c r="AC391" s="363" t="s">
        <v>279</v>
      </c>
      <c r="AD391" s="363" t="s">
        <v>280</v>
      </c>
      <c r="AE391" s="363" t="s">
        <v>281</v>
      </c>
      <c r="AF391" s="1"/>
      <c r="AG391" s="1"/>
    </row>
    <row r="392" spans="1:33" ht="15.75" thickBot="1">
      <c r="A392" s="1"/>
      <c r="B392" s="22" t="s">
        <v>308</v>
      </c>
      <c r="C392" s="84">
        <v>0.74549901876533531</v>
      </c>
      <c r="D392" s="84">
        <v>0.81638936919580796</v>
      </c>
      <c r="E392" s="84">
        <v>0.88583842290635284</v>
      </c>
      <c r="F392" s="84">
        <v>0.9537839280915269</v>
      </c>
      <c r="G392" s="84">
        <v>1.0291070454639488</v>
      </c>
      <c r="H392" s="84">
        <v>1.1095045893460276</v>
      </c>
      <c r="I392" s="84">
        <v>1.1884468383401978</v>
      </c>
      <c r="J392" s="84">
        <v>1.2770427611202817</v>
      </c>
      <c r="K392" s="84">
        <v>1.3637070851864979</v>
      </c>
      <c r="L392" s="84">
        <v>1.4478414143706921</v>
      </c>
      <c r="M392" s="84">
        <v>1.5351600469685147</v>
      </c>
      <c r="N392" s="84">
        <v>1.63502763788714</v>
      </c>
      <c r="O392" s="84">
        <v>1.7391699446592908</v>
      </c>
      <c r="P392" s="84">
        <v>1.8234695728907471</v>
      </c>
      <c r="Q392" s="84">
        <v>1.9428342627853268</v>
      </c>
      <c r="R392" s="84">
        <v>2.0553082127500089</v>
      </c>
      <c r="S392" s="84">
        <v>2.1737171148564265</v>
      </c>
      <c r="T392" s="84">
        <v>2.2768061038935938</v>
      </c>
      <c r="U392" s="84">
        <v>2.3873746801965012</v>
      </c>
      <c r="V392" s="84">
        <v>2.5084557864038901</v>
      </c>
      <c r="W392" s="84">
        <v>2.6317055875631916</v>
      </c>
      <c r="X392" s="84">
        <v>2.7389724696116917</v>
      </c>
      <c r="Y392" s="84">
        <v>2.8650584366010428</v>
      </c>
      <c r="Z392" s="84">
        <v>2.9894467885182161</v>
      </c>
      <c r="AA392" s="84">
        <v>3.1131978955861954</v>
      </c>
      <c r="AB392" s="84">
        <v>3.2354989449719525</v>
      </c>
      <c r="AC392" s="84">
        <v>3.3565541158860168</v>
      </c>
      <c r="AD392" s="84">
        <v>3.4918727052615703</v>
      </c>
      <c r="AE392" s="84">
        <v>3.6251015583108441</v>
      </c>
      <c r="AF392" s="1"/>
      <c r="AG392" s="1"/>
    </row>
    <row r="393" spans="1:33" ht="15.75" thickBot="1">
      <c r="A393" s="1"/>
      <c r="B393" s="22" t="s">
        <v>309</v>
      </c>
      <c r="C393" s="85">
        <v>28.756528326786388</v>
      </c>
      <c r="D393" s="85">
        <v>31.491019344126531</v>
      </c>
      <c r="E393" s="85">
        <v>34.169914460049462</v>
      </c>
      <c r="F393" s="85">
        <v>36.790812402706983</v>
      </c>
      <c r="G393" s="85">
        <v>39.696290886057909</v>
      </c>
      <c r="H393" s="85">
        <v>42.797507909626923</v>
      </c>
      <c r="I393" s="85">
        <v>45.842589073034404</v>
      </c>
      <c r="J393" s="85">
        <v>49.260046506154403</v>
      </c>
      <c r="K393" s="85">
        <v>52.602995359473304</v>
      </c>
      <c r="L393" s="85">
        <v>55.848353380798919</v>
      </c>
      <c r="M393" s="85">
        <v>59.216541223506105</v>
      </c>
      <c r="N393" s="85">
        <v>63.068786679087786</v>
      </c>
      <c r="O393" s="85">
        <v>67.085923012372362</v>
      </c>
      <c r="P393" s="85">
        <v>70.337657201359278</v>
      </c>
      <c r="Q393" s="85">
        <v>74.941974577734015</v>
      </c>
      <c r="R393" s="85">
        <v>79.280491794754028</v>
      </c>
      <c r="S393" s="85">
        <v>83.847941062770701</v>
      </c>
      <c r="T393" s="85">
        <v>87.824447213424975</v>
      </c>
      <c r="U393" s="85">
        <v>92.089467443462127</v>
      </c>
      <c r="V393" s="85">
        <v>96.759993054961853</v>
      </c>
      <c r="W393" s="85">
        <v>101.51417288497433</v>
      </c>
      <c r="X393" s="85">
        <v>105.65183511458045</v>
      </c>
      <c r="Y393" s="85">
        <v>110.51541587065498</v>
      </c>
      <c r="Z393" s="85">
        <v>115.313513621813</v>
      </c>
      <c r="AA393" s="85">
        <v>120.08703059003814</v>
      </c>
      <c r="AB393" s="85">
        <v>124.80461371560932</v>
      </c>
      <c r="AC393" s="85">
        <v>129.47413891130918</v>
      </c>
      <c r="AD393" s="85">
        <v>134.69385449854562</v>
      </c>
      <c r="AE393" s="85">
        <v>139.83296158013746</v>
      </c>
      <c r="AF393" s="1"/>
      <c r="AG393" s="1"/>
    </row>
    <row r="394" spans="1:33" ht="15.75" thickBot="1">
      <c r="A394" s="1"/>
      <c r="B394" s="22" t="s">
        <v>310</v>
      </c>
      <c r="C394" s="86">
        <v>32.560765966662437</v>
      </c>
      <c r="D394" s="86">
        <v>35.657006272228671</v>
      </c>
      <c r="E394" s="86">
        <v>38.690295823998056</v>
      </c>
      <c r="F394" s="86">
        <v>41.657915682821098</v>
      </c>
      <c r="G394" s="86">
        <v>44.947763603351881</v>
      </c>
      <c r="H394" s="86">
        <v>48.459244564083853</v>
      </c>
      <c r="I394" s="86">
        <v>51.907163380446882</v>
      </c>
      <c r="J394" s="86">
        <v>55.776720595988778</v>
      </c>
      <c r="K394" s="86">
        <v>59.56191239711616</v>
      </c>
      <c r="L394" s="86">
        <v>63.236602951190527</v>
      </c>
      <c r="M394" s="86">
        <v>67.050372639654242</v>
      </c>
      <c r="N394" s="86">
        <v>71.412236537129488</v>
      </c>
      <c r="O394" s="86">
        <v>75.960804935854298</v>
      </c>
      <c r="P394" s="86">
        <v>79.642715168904672</v>
      </c>
      <c r="Q394" s="86">
        <v>84.856143536359099</v>
      </c>
      <c r="R394" s="86">
        <v>89.768608703934177</v>
      </c>
      <c r="S394" s="86">
        <v>94.940291634170364</v>
      </c>
      <c r="T394" s="86">
        <v>99.442854831823112</v>
      </c>
      <c r="U394" s="86">
        <v>104.2721000027001</v>
      </c>
      <c r="V394" s="86">
        <v>109.56049537675813</v>
      </c>
      <c r="W394" s="86">
        <v>114.94361169209822</v>
      </c>
      <c r="X394" s="86">
        <v>119.62865051098125</v>
      </c>
      <c r="Y394" s="86">
        <v>125.13564053978084</v>
      </c>
      <c r="Z394" s="86">
        <v>130.56848473381032</v>
      </c>
      <c r="AA394" s="86">
        <v>135.97349632192646</v>
      </c>
      <c r="AB394" s="86">
        <v>141.3151745083338</v>
      </c>
      <c r="AC394" s="86">
        <v>146.60243712031573</v>
      </c>
      <c r="AD394" s="86">
        <v>152.51267550921858</v>
      </c>
      <c r="AE394" s="86">
        <v>158.33164159092951</v>
      </c>
      <c r="AF394" s="1"/>
      <c r="AG394" s="1"/>
    </row>
    <row r="395" spans="1:33" ht="15.75" thickBot="1">
      <c r="A395" s="1"/>
      <c r="B395" s="22" t="s">
        <v>311</v>
      </c>
      <c r="C395" s="87">
        <v>58.214702788881326</v>
      </c>
      <c r="D395" s="87">
        <v>63.75040515337853</v>
      </c>
      <c r="E395" s="87">
        <v>69.173559200481364</v>
      </c>
      <c r="F395" s="87">
        <v>74.479303796558924</v>
      </c>
      <c r="G395" s="87">
        <v>80.36115310902305</v>
      </c>
      <c r="H395" s="87">
        <v>86.639255432755974</v>
      </c>
      <c r="I395" s="87">
        <v>92.803716346859559</v>
      </c>
      <c r="J395" s="87">
        <v>99.722015611010221</v>
      </c>
      <c r="K395" s="87">
        <v>106.48947974029858</v>
      </c>
      <c r="L395" s="87">
        <v>113.05938103394669</v>
      </c>
      <c r="M395" s="87">
        <v>119.87793896180608</v>
      </c>
      <c r="N395" s="87">
        <v>127.67642289971637</v>
      </c>
      <c r="O395" s="87">
        <v>135.80871185501226</v>
      </c>
      <c r="P395" s="87">
        <v>142.39152105955685</v>
      </c>
      <c r="Q395" s="87">
        <v>151.71249904985416</v>
      </c>
      <c r="R395" s="87">
        <v>160.49539131915506</v>
      </c>
      <c r="S395" s="87">
        <v>169.74173352775915</v>
      </c>
      <c r="T395" s="87">
        <v>177.79177075992621</v>
      </c>
      <c r="U395" s="87">
        <v>186.42587576240325</v>
      </c>
      <c r="V395" s="87">
        <v>195.8808856735979</v>
      </c>
      <c r="W395" s="87">
        <v>205.50524514647867</v>
      </c>
      <c r="X395" s="87">
        <v>213.88152667114832</v>
      </c>
      <c r="Y395" s="87">
        <v>223.7273573286991</v>
      </c>
      <c r="Z395" s="87">
        <v>233.44062422105483</v>
      </c>
      <c r="AA395" s="87">
        <v>243.10412978768673</v>
      </c>
      <c r="AB395" s="87">
        <v>252.65440290883922</v>
      </c>
      <c r="AC395" s="87">
        <v>262.10738757874628</v>
      </c>
      <c r="AD395" s="87">
        <v>272.67417742557262</v>
      </c>
      <c r="AE395" s="87">
        <v>283.07778345044977</v>
      </c>
      <c r="AF395" s="1"/>
      <c r="AG395" s="1"/>
    </row>
    <row r="396" spans="1:33" ht="15.75" thickBot="1">
      <c r="A396" s="1"/>
      <c r="B396" s="22" t="s">
        <v>312</v>
      </c>
      <c r="C396" s="86">
        <v>219.37404949256407</v>
      </c>
      <c r="D396" s="86">
        <v>240.23457761188402</v>
      </c>
      <c r="E396" s="86">
        <v>260.67098297582521</v>
      </c>
      <c r="F396" s="86">
        <v>280.6649470751683</v>
      </c>
      <c r="G396" s="86">
        <v>302.82988205490602</v>
      </c>
      <c r="H396" s="86">
        <v>326.48804165902953</v>
      </c>
      <c r="I396" s="86">
        <v>349.71795934099055</v>
      </c>
      <c r="J396" s="86">
        <v>375.78861250024755</v>
      </c>
      <c r="K396" s="86">
        <v>401.29086433208562</v>
      </c>
      <c r="L396" s="86">
        <v>426.04862796408162</v>
      </c>
      <c r="M396" s="86">
        <v>451.74341970352913</v>
      </c>
      <c r="N396" s="86">
        <v>481.13092697237749</v>
      </c>
      <c r="O396" s="86">
        <v>511.77633224459419</v>
      </c>
      <c r="P396" s="86">
        <v>536.5827375521153</v>
      </c>
      <c r="Q396" s="86">
        <v>571.70755291668206</v>
      </c>
      <c r="R396" s="86">
        <v>604.80466672246564</v>
      </c>
      <c r="S396" s="86">
        <v>639.64822747466292</v>
      </c>
      <c r="T396" s="86">
        <v>669.98367851339412</v>
      </c>
      <c r="U396" s="86">
        <v>702.52010809899969</v>
      </c>
      <c r="V396" s="86">
        <v>738.15000420502702</v>
      </c>
      <c r="W396" s="86">
        <v>774.41807069322738</v>
      </c>
      <c r="X396" s="86">
        <v>805.98292819014637</v>
      </c>
      <c r="Y396" s="86">
        <v>843.08557818215979</v>
      </c>
      <c r="Z396" s="86">
        <v>879.68867997425741</v>
      </c>
      <c r="AA396" s="86">
        <v>916.10426309823197</v>
      </c>
      <c r="AB396" s="86">
        <v>952.0931454248348</v>
      </c>
      <c r="AC396" s="86">
        <v>987.71540968939996</v>
      </c>
      <c r="AD396" s="86">
        <v>1027.5348945924122</v>
      </c>
      <c r="AE396" s="86">
        <v>1066.73944385</v>
      </c>
      <c r="AF396" s="1"/>
      <c r="AG396" s="1"/>
    </row>
    <row r="397" spans="1:33">
      <c r="A397" s="1"/>
      <c r="B397" s="82"/>
      <c r="C397" s="88"/>
      <c r="D397" s="88"/>
      <c r="E397" s="88"/>
      <c r="F397" s="88"/>
      <c r="G397" s="88"/>
      <c r="H397" s="88"/>
      <c r="I397" s="88"/>
      <c r="J397" s="88"/>
      <c r="K397" s="88"/>
      <c r="L397" s="88"/>
      <c r="M397" s="88"/>
      <c r="N397" s="88"/>
      <c r="O397" s="88"/>
      <c r="P397" s="88"/>
      <c r="Q397" s="88"/>
      <c r="R397" s="88"/>
      <c r="S397" s="88"/>
      <c r="T397" s="88"/>
      <c r="U397" s="88"/>
      <c r="V397" s="88"/>
      <c r="W397" s="88"/>
      <c r="X397" s="88"/>
      <c r="Y397" s="88"/>
      <c r="Z397" s="88"/>
      <c r="AA397" s="88"/>
      <c r="AB397" s="88"/>
      <c r="AC397" s="88"/>
      <c r="AD397" s="88"/>
      <c r="AE397" s="88"/>
      <c r="AF397" s="1"/>
      <c r="AG397" s="1"/>
    </row>
    <row r="398" spans="1:33" ht="15.75" thickBot="1">
      <c r="A398" s="1"/>
      <c r="B398" s="83" t="s">
        <v>286</v>
      </c>
      <c r="C398" s="88"/>
      <c r="D398" s="88"/>
      <c r="E398" s="88"/>
      <c r="F398" s="88"/>
      <c r="G398" s="88"/>
      <c r="H398" s="88"/>
      <c r="I398" s="88"/>
      <c r="J398" s="88"/>
      <c r="K398" s="88"/>
      <c r="L398" s="88"/>
      <c r="M398" s="88"/>
      <c r="N398" s="88"/>
      <c r="O398" s="88"/>
      <c r="P398" s="88"/>
      <c r="Q398" s="88"/>
      <c r="R398" s="88"/>
      <c r="S398" s="88"/>
      <c r="T398" s="88"/>
      <c r="U398" s="88"/>
      <c r="V398" s="88"/>
      <c r="W398" s="88"/>
      <c r="X398" s="88"/>
      <c r="Y398" s="88"/>
      <c r="Z398" s="88"/>
      <c r="AA398" s="88"/>
      <c r="AB398" s="88"/>
      <c r="AC398" s="88"/>
      <c r="AD398" s="88"/>
      <c r="AE398" s="88"/>
      <c r="AF398" s="1"/>
      <c r="AG398" s="1"/>
    </row>
    <row r="399" spans="1:33" ht="33" customHeight="1" thickBot="1">
      <c r="A399" s="1"/>
      <c r="B399" s="320" t="s">
        <v>307</v>
      </c>
      <c r="C399" s="363">
        <v>2022</v>
      </c>
      <c r="D399" s="363">
        <v>2023</v>
      </c>
      <c r="E399" s="363">
        <v>2024</v>
      </c>
      <c r="F399" s="363">
        <v>2025</v>
      </c>
      <c r="G399" s="363">
        <v>2026</v>
      </c>
      <c r="H399" s="363">
        <v>2027</v>
      </c>
      <c r="I399" s="363">
        <v>2028</v>
      </c>
      <c r="J399" s="363">
        <v>2029</v>
      </c>
      <c r="K399" s="363">
        <v>2030</v>
      </c>
      <c r="L399" s="363">
        <v>2031</v>
      </c>
      <c r="M399" s="363">
        <v>2032</v>
      </c>
      <c r="N399" s="363">
        <v>2033</v>
      </c>
      <c r="O399" s="363">
        <v>2034</v>
      </c>
      <c r="P399" s="363">
        <v>2035</v>
      </c>
      <c r="Q399" s="363">
        <v>2036</v>
      </c>
      <c r="R399" s="363">
        <v>2037</v>
      </c>
      <c r="S399" s="363">
        <v>2038</v>
      </c>
      <c r="T399" s="363">
        <v>2039</v>
      </c>
      <c r="U399" s="363">
        <v>2040</v>
      </c>
      <c r="V399" s="363">
        <v>2041</v>
      </c>
      <c r="W399" s="363">
        <v>2042</v>
      </c>
      <c r="X399" s="363">
        <v>2043</v>
      </c>
      <c r="Y399" s="363">
        <v>2044</v>
      </c>
      <c r="Z399" s="363">
        <v>2045</v>
      </c>
      <c r="AA399" s="363">
        <v>2046</v>
      </c>
      <c r="AB399" s="363">
        <v>2047</v>
      </c>
      <c r="AC399" s="363">
        <v>2048</v>
      </c>
      <c r="AD399" s="363">
        <v>2049</v>
      </c>
      <c r="AE399" s="363">
        <v>2050</v>
      </c>
      <c r="AF399" s="1"/>
      <c r="AG399" s="1"/>
    </row>
    <row r="400" spans="1:33" ht="15.75" thickBot="1">
      <c r="A400" s="1"/>
      <c r="B400" s="22" t="s">
        <v>308</v>
      </c>
      <c r="C400" s="84">
        <v>0.7314739895992558</v>
      </c>
      <c r="D400" s="84">
        <v>0.78963370202122685</v>
      </c>
      <c r="E400" s="84">
        <v>0.84808935929694784</v>
      </c>
      <c r="F400" s="84">
        <v>0.90648199760701587</v>
      </c>
      <c r="G400" s="84">
        <v>0.97109978201442171</v>
      </c>
      <c r="H400" s="84">
        <v>1.039886340262135</v>
      </c>
      <c r="I400" s="84">
        <v>1.1110350594496634</v>
      </c>
      <c r="J400" s="84">
        <v>1.1844254680378798</v>
      </c>
      <c r="K400" s="84">
        <v>1.2610351414038745</v>
      </c>
      <c r="L400" s="84">
        <v>1.3342866475113011</v>
      </c>
      <c r="M400" s="84">
        <v>1.4104724772206412</v>
      </c>
      <c r="N400" s="84">
        <v>1.4953196199884264</v>
      </c>
      <c r="O400" s="84">
        <v>1.5822500753303819</v>
      </c>
      <c r="P400" s="84">
        <v>1.6815342314362312</v>
      </c>
      <c r="Q400" s="84">
        <v>1.7804585364931245</v>
      </c>
      <c r="R400" s="84">
        <v>1.8872842480655003</v>
      </c>
      <c r="S400" s="84">
        <v>1.9936734471146089</v>
      </c>
      <c r="T400" s="84">
        <v>2.0968588337315857</v>
      </c>
      <c r="U400" s="84">
        <v>2.1989178013743027</v>
      </c>
      <c r="V400" s="84">
        <v>2.2985635759027856</v>
      </c>
      <c r="W400" s="84">
        <v>2.4000796899065535</v>
      </c>
      <c r="X400" s="84">
        <v>2.5039300361161585</v>
      </c>
      <c r="Y400" s="84">
        <v>2.6012962790752145</v>
      </c>
      <c r="Z400" s="84">
        <v>2.7050534151721375</v>
      </c>
      <c r="AA400" s="84">
        <v>2.8061486225212158</v>
      </c>
      <c r="AB400" s="84">
        <v>2.9090201757027994</v>
      </c>
      <c r="AC400" s="84">
        <v>3.0035902243149497</v>
      </c>
      <c r="AD400" s="84">
        <v>3.1103364657722845</v>
      </c>
      <c r="AE400" s="84">
        <v>3.1896099092815531</v>
      </c>
      <c r="AF400" s="1"/>
      <c r="AG400" s="1"/>
    </row>
    <row r="401" spans="1:33" ht="15.75" thickBot="1">
      <c r="A401" s="1"/>
      <c r="B401" s="22" t="s">
        <v>309</v>
      </c>
      <c r="C401" s="85">
        <v>28.215533451747763</v>
      </c>
      <c r="D401" s="85">
        <v>30.45895882943644</v>
      </c>
      <c r="E401" s="85">
        <v>32.7137998446455</v>
      </c>
      <c r="F401" s="85">
        <v>34.966209995929447</v>
      </c>
      <c r="G401" s="85">
        <v>37.458746003291587</v>
      </c>
      <c r="H401" s="85">
        <v>40.112086330993826</v>
      </c>
      <c r="I401" s="85">
        <v>42.856543543183342</v>
      </c>
      <c r="J401" s="85">
        <v>45.687470627402341</v>
      </c>
      <c r="K401" s="85">
        <v>48.642576116211224</v>
      </c>
      <c r="L401" s="85">
        <v>51.4681452415021</v>
      </c>
      <c r="M401" s="85">
        <v>54.406901584555023</v>
      </c>
      <c r="N401" s="85">
        <v>57.679755341612385</v>
      </c>
      <c r="O401" s="85">
        <v>61.032969817523401</v>
      </c>
      <c r="P401" s="85">
        <v>64.862710133194611</v>
      </c>
      <c r="Q401" s="85">
        <v>68.678569723845072</v>
      </c>
      <c r="R401" s="85">
        <v>72.799214451114807</v>
      </c>
      <c r="S401" s="85">
        <v>76.903021349729684</v>
      </c>
      <c r="T401" s="85">
        <v>80.883245895263954</v>
      </c>
      <c r="U401" s="85">
        <v>84.820020485364637</v>
      </c>
      <c r="V401" s="85">
        <v>88.663709699897154</v>
      </c>
      <c r="W401" s="85">
        <v>92.57954450918956</v>
      </c>
      <c r="X401" s="85">
        <v>96.585418893127709</v>
      </c>
      <c r="Y401" s="85">
        <v>100.34117852962189</v>
      </c>
      <c r="Z401" s="85">
        <v>104.34345747053702</v>
      </c>
      <c r="AA401" s="85">
        <v>108.24305642460514</v>
      </c>
      <c r="AB401" s="85">
        <v>112.21117530688888</v>
      </c>
      <c r="AC401" s="85">
        <v>115.85907585850168</v>
      </c>
      <c r="AD401" s="85">
        <v>119.97665514295151</v>
      </c>
      <c r="AE401" s="85">
        <v>123.03451164772815</v>
      </c>
      <c r="AF401" s="1"/>
      <c r="AG401" s="1"/>
    </row>
    <row r="402" spans="1:33" ht="15.75" thickBot="1">
      <c r="A402" s="1"/>
      <c r="B402" s="22" t="s">
        <v>310</v>
      </c>
      <c r="C402" s="86">
        <v>31.948202192791022</v>
      </c>
      <c r="D402" s="86">
        <v>34.488413161809461</v>
      </c>
      <c r="E402" s="86">
        <v>37.041549957528453</v>
      </c>
      <c r="F402" s="86">
        <v>39.591934307247605</v>
      </c>
      <c r="G402" s="86">
        <v>42.414211067394596</v>
      </c>
      <c r="H402" s="86">
        <v>45.418565155566782</v>
      </c>
      <c r="I402" s="86">
        <v>48.526090096551478</v>
      </c>
      <c r="J402" s="86">
        <v>51.731524118713281</v>
      </c>
      <c r="K402" s="86">
        <v>55.077564264257454</v>
      </c>
      <c r="L402" s="86">
        <v>58.276931516302405</v>
      </c>
      <c r="M402" s="86">
        <v>61.604459666842693</v>
      </c>
      <c r="N402" s="86">
        <v>65.310283402435672</v>
      </c>
      <c r="O402" s="86">
        <v>69.107098878400492</v>
      </c>
      <c r="P402" s="86">
        <v>73.443480402435384</v>
      </c>
      <c r="Q402" s="86">
        <v>77.764144902714392</v>
      </c>
      <c r="R402" s="86">
        <v>82.429914952272568</v>
      </c>
      <c r="S402" s="86">
        <v>87.076619675446864</v>
      </c>
      <c r="T402" s="86">
        <v>91.583393179158946</v>
      </c>
      <c r="U402" s="86">
        <v>96.040968677671742</v>
      </c>
      <c r="V402" s="86">
        <v>100.39314441810696</v>
      </c>
      <c r="W402" s="86">
        <v>104.82700998562447</v>
      </c>
      <c r="X402" s="86">
        <v>109.36282657742635</v>
      </c>
      <c r="Y402" s="86">
        <v>113.61544042431453</v>
      </c>
      <c r="Z402" s="86">
        <v>118.14718592737131</v>
      </c>
      <c r="AA402" s="86">
        <v>122.56266777776487</v>
      </c>
      <c r="AB402" s="86">
        <v>127.0557341446664</v>
      </c>
      <c r="AC402" s="86">
        <v>131.18622009140299</v>
      </c>
      <c r="AD402" s="86">
        <v>135.84851916681893</v>
      </c>
      <c r="AE402" s="86">
        <v>139.31090339067964</v>
      </c>
      <c r="AF402" s="1"/>
      <c r="AG402" s="1"/>
    </row>
    <row r="403" spans="1:33" ht="15.75" thickBot="1">
      <c r="A403" s="1"/>
      <c r="B403" s="22" t="s">
        <v>311</v>
      </c>
      <c r="C403" s="87">
        <v>57.119513011353654</v>
      </c>
      <c r="D403" s="87">
        <v>61.661102319598747</v>
      </c>
      <c r="E403" s="87">
        <v>66.225801439217548</v>
      </c>
      <c r="F403" s="87">
        <v>70.785579519018455</v>
      </c>
      <c r="G403" s="87">
        <v>75.831468272008522</v>
      </c>
      <c r="H403" s="87">
        <v>81.202889217528494</v>
      </c>
      <c r="I403" s="87">
        <v>86.758767142319314</v>
      </c>
      <c r="J403" s="87">
        <v>92.4896946364874</v>
      </c>
      <c r="K403" s="87">
        <v>98.472008836096677</v>
      </c>
      <c r="L403" s="87">
        <v>104.19208968066189</v>
      </c>
      <c r="M403" s="87">
        <v>110.14130667708241</v>
      </c>
      <c r="N403" s="87">
        <v>116.76687032556683</v>
      </c>
      <c r="O403" s="87">
        <v>123.55511617653423</v>
      </c>
      <c r="P403" s="87">
        <v>131.3080407195057</v>
      </c>
      <c r="Q403" s="87">
        <v>139.03286512909546</v>
      </c>
      <c r="R403" s="87">
        <v>147.37469642982069</v>
      </c>
      <c r="S403" s="87">
        <v>155.68244123792019</v>
      </c>
      <c r="T403" s="87">
        <v>163.74000598698117</v>
      </c>
      <c r="U403" s="87">
        <v>171.70961066614041</v>
      </c>
      <c r="V403" s="87">
        <v>179.49077335358518</v>
      </c>
      <c r="W403" s="87">
        <v>187.4179875500559</v>
      </c>
      <c r="X403" s="87">
        <v>195.52747782024713</v>
      </c>
      <c r="Y403" s="87">
        <v>203.13063591013812</v>
      </c>
      <c r="Z403" s="87">
        <v>211.23284756711843</v>
      </c>
      <c r="AA403" s="87">
        <v>219.12719390570086</v>
      </c>
      <c r="AB403" s="87">
        <v>227.16025195561571</v>
      </c>
      <c r="AC403" s="87">
        <v>234.54506016341745</v>
      </c>
      <c r="AD403" s="87">
        <v>242.88068578310049</v>
      </c>
      <c r="AE403" s="87">
        <v>249.0710090924272</v>
      </c>
      <c r="AF403" s="1"/>
      <c r="AG403" s="1"/>
    </row>
    <row r="404" spans="1:33" ht="15.75" thickBot="1">
      <c r="A404" s="1"/>
      <c r="B404" s="22" t="s">
        <v>312</v>
      </c>
      <c r="C404" s="86">
        <v>188.35455232180837</v>
      </c>
      <c r="D404" s="86">
        <v>203.33067827046591</v>
      </c>
      <c r="E404" s="86">
        <v>218.38301001896409</v>
      </c>
      <c r="F404" s="86">
        <v>233.4191143838066</v>
      </c>
      <c r="G404" s="86">
        <v>250.0581938687136</v>
      </c>
      <c r="H404" s="86">
        <v>267.77073261749979</v>
      </c>
      <c r="I404" s="86">
        <v>286.09152780828839</v>
      </c>
      <c r="J404" s="86">
        <v>304.98955801975416</v>
      </c>
      <c r="K404" s="86">
        <v>324.71654891149774</v>
      </c>
      <c r="L404" s="86">
        <v>343.57881173416007</v>
      </c>
      <c r="M404" s="86">
        <v>363.19666288431512</v>
      </c>
      <c r="N404" s="86">
        <v>385.04480214701982</v>
      </c>
      <c r="O404" s="86">
        <v>407.42939439757333</v>
      </c>
      <c r="P404" s="86">
        <v>432.9950645948295</v>
      </c>
      <c r="Q404" s="86">
        <v>458.46807314697952</v>
      </c>
      <c r="R404" s="86">
        <v>485.97569387686627</v>
      </c>
      <c r="S404" s="86">
        <v>513.37091263201171</v>
      </c>
      <c r="T404" s="86">
        <v>539.94114968588326</v>
      </c>
      <c r="U404" s="86">
        <v>566.22133385388292</v>
      </c>
      <c r="V404" s="86">
        <v>591.8801207949673</v>
      </c>
      <c r="W404" s="86">
        <v>618.02052015093761</v>
      </c>
      <c r="X404" s="86">
        <v>644.76198429991098</v>
      </c>
      <c r="Y404" s="86">
        <v>669.83379186186789</v>
      </c>
      <c r="Z404" s="86">
        <v>696.55125440682548</v>
      </c>
      <c r="AA404" s="86">
        <v>722.58327029921315</v>
      </c>
      <c r="AB404" s="86">
        <v>749.07269524347089</v>
      </c>
      <c r="AC404" s="86">
        <v>773.42448276109963</v>
      </c>
      <c r="AD404" s="86">
        <v>800.91163993636337</v>
      </c>
      <c r="AE404" s="86">
        <v>821.32455163999998</v>
      </c>
      <c r="AF404" s="1"/>
      <c r="AG404" s="1"/>
    </row>
    <row r="405" spans="1:33">
      <c r="A405" s="1"/>
      <c r="B405" s="82"/>
      <c r="C405" s="88"/>
      <c r="D405" s="88"/>
      <c r="E405" s="88"/>
      <c r="F405" s="88"/>
      <c r="G405" s="88"/>
      <c r="H405" s="88"/>
      <c r="I405" s="88"/>
      <c r="J405" s="88"/>
      <c r="K405" s="88"/>
      <c r="L405" s="88"/>
      <c r="M405" s="88"/>
      <c r="N405" s="88"/>
      <c r="O405" s="88"/>
      <c r="P405" s="88"/>
      <c r="Q405" s="88"/>
      <c r="R405" s="88"/>
      <c r="S405" s="88"/>
      <c r="T405" s="88"/>
      <c r="U405" s="88"/>
      <c r="V405" s="88"/>
      <c r="W405" s="88"/>
      <c r="X405" s="88"/>
      <c r="Y405" s="88"/>
      <c r="Z405" s="88"/>
      <c r="AA405" s="88"/>
      <c r="AB405" s="88"/>
      <c r="AC405" s="88"/>
      <c r="AD405" s="88"/>
      <c r="AE405" s="88"/>
      <c r="AF405" s="1"/>
      <c r="AG405" s="1"/>
    </row>
    <row r="406" spans="1:33">
      <c r="A406" s="1"/>
      <c r="B406" s="83" t="s">
        <v>315</v>
      </c>
      <c r="C406" s="88"/>
      <c r="D406" s="88"/>
      <c r="E406" s="88"/>
      <c r="F406" s="88"/>
      <c r="G406" s="88"/>
      <c r="H406" s="88"/>
      <c r="I406" s="88"/>
      <c r="J406" s="88"/>
      <c r="K406" s="88"/>
      <c r="L406" s="88"/>
      <c r="M406" s="88"/>
      <c r="N406" s="88"/>
      <c r="O406" s="88"/>
      <c r="P406" s="88"/>
      <c r="Q406" s="88"/>
      <c r="R406" s="88"/>
      <c r="S406" s="88"/>
      <c r="T406" s="88"/>
      <c r="U406" s="88"/>
      <c r="V406" s="88"/>
      <c r="W406" s="88"/>
      <c r="X406" s="88"/>
      <c r="Y406" s="88"/>
      <c r="Z406" s="88"/>
      <c r="AA406" s="88"/>
      <c r="AB406" s="88"/>
      <c r="AC406" s="88"/>
      <c r="AD406" s="88"/>
      <c r="AE406" s="88"/>
      <c r="AF406" s="1"/>
      <c r="AG406" s="1"/>
    </row>
    <row r="407" spans="1:33" ht="15.75" thickBot="1">
      <c r="A407" s="1"/>
      <c r="B407" s="83" t="s">
        <v>284</v>
      </c>
      <c r="C407" s="88"/>
      <c r="D407" s="88"/>
      <c r="E407" s="88"/>
      <c r="F407" s="88"/>
      <c r="G407" s="88"/>
      <c r="H407" s="88"/>
      <c r="I407" s="88"/>
      <c r="J407" s="88"/>
      <c r="K407" s="88"/>
      <c r="L407" s="88"/>
      <c r="M407" s="88"/>
      <c r="N407" s="88"/>
      <c r="O407" s="88"/>
      <c r="P407" s="88"/>
      <c r="Q407" s="88"/>
      <c r="R407" s="88"/>
      <c r="S407" s="88"/>
      <c r="T407" s="88"/>
      <c r="U407" s="88"/>
      <c r="V407" s="88"/>
      <c r="W407" s="88"/>
      <c r="X407" s="88"/>
      <c r="Y407" s="88"/>
      <c r="Z407" s="88"/>
      <c r="AA407" s="88"/>
      <c r="AB407" s="88"/>
      <c r="AC407" s="88"/>
      <c r="AD407" s="88"/>
      <c r="AE407" s="88"/>
      <c r="AF407" s="1"/>
      <c r="AG407" s="1"/>
    </row>
    <row r="408" spans="1:33" ht="33" customHeight="1" thickBot="1">
      <c r="A408" s="1"/>
      <c r="B408" s="320" t="s">
        <v>307</v>
      </c>
      <c r="C408" s="363" t="s">
        <v>221</v>
      </c>
      <c r="D408" s="363" t="s">
        <v>222</v>
      </c>
      <c r="E408" s="363" t="s">
        <v>223</v>
      </c>
      <c r="F408" s="363" t="s">
        <v>224</v>
      </c>
      <c r="G408" s="363" t="s">
        <v>225</v>
      </c>
      <c r="H408" s="363" t="s">
        <v>226</v>
      </c>
      <c r="I408" s="363" t="s">
        <v>227</v>
      </c>
      <c r="J408" s="363" t="s">
        <v>228</v>
      </c>
      <c r="K408" s="363" t="s">
        <v>229</v>
      </c>
      <c r="L408" s="363" t="s">
        <v>262</v>
      </c>
      <c r="M408" s="363" t="s">
        <v>263</v>
      </c>
      <c r="N408" s="363" t="s">
        <v>264</v>
      </c>
      <c r="O408" s="363" t="s">
        <v>265</v>
      </c>
      <c r="P408" s="363" t="s">
        <v>266</v>
      </c>
      <c r="Q408" s="363" t="s">
        <v>267</v>
      </c>
      <c r="R408" s="363" t="s">
        <v>268</v>
      </c>
      <c r="S408" s="363" t="s">
        <v>269</v>
      </c>
      <c r="T408" s="363" t="s">
        <v>270</v>
      </c>
      <c r="U408" s="363" t="s">
        <v>271</v>
      </c>
      <c r="V408" s="363" t="s">
        <v>272</v>
      </c>
      <c r="W408" s="363" t="s">
        <v>273</v>
      </c>
      <c r="X408" s="363" t="s">
        <v>274</v>
      </c>
      <c r="Y408" s="363" t="s">
        <v>275</v>
      </c>
      <c r="Z408" s="363" t="s">
        <v>276</v>
      </c>
      <c r="AA408" s="363" t="s">
        <v>277</v>
      </c>
      <c r="AB408" s="363" t="s">
        <v>278</v>
      </c>
      <c r="AC408" s="363" t="s">
        <v>279</v>
      </c>
      <c r="AD408" s="363" t="s">
        <v>280</v>
      </c>
      <c r="AE408" s="363" t="s">
        <v>281</v>
      </c>
      <c r="AF408" s="1"/>
      <c r="AG408" s="1"/>
    </row>
    <row r="409" spans="1:33" ht="15.75" thickBot="1">
      <c r="A409" s="1"/>
      <c r="B409" s="22" t="s">
        <v>308</v>
      </c>
      <c r="C409" s="84">
        <v>13.708336267580638</v>
      </c>
      <c r="D409" s="84">
        <v>15.318572701436878</v>
      </c>
      <c r="E409" s="84">
        <v>17.013453503707087</v>
      </c>
      <c r="F409" s="84">
        <v>18.53072400404686</v>
      </c>
      <c r="G409" s="84">
        <v>19.97992849872259</v>
      </c>
      <c r="H409" s="84">
        <v>21.594312909661898</v>
      </c>
      <c r="I409" s="84">
        <v>23.036343069680246</v>
      </c>
      <c r="J409" s="84">
        <v>24.698126101015617</v>
      </c>
      <c r="K409" s="84">
        <v>26.324828021792285</v>
      </c>
      <c r="L409" s="84">
        <v>28.038695345341637</v>
      </c>
      <c r="M409" s="84">
        <v>29.732147195496307</v>
      </c>
      <c r="N409" s="84">
        <v>31.48136353592685</v>
      </c>
      <c r="O409" s="84">
        <v>33.412640249584662</v>
      </c>
      <c r="P409" s="84">
        <v>35.142923793776717</v>
      </c>
      <c r="Q409" s="84">
        <v>37.27022661514011</v>
      </c>
      <c r="R409" s="84">
        <v>39.287523111879942</v>
      </c>
      <c r="S409" s="84">
        <v>41.43682226656756</v>
      </c>
      <c r="T409" s="84">
        <v>43.323895931779326</v>
      </c>
      <c r="U409" s="84">
        <v>45.321220149244233</v>
      </c>
      <c r="V409" s="84">
        <v>47.165969027865778</v>
      </c>
      <c r="W409" s="84">
        <v>49.213149303550573</v>
      </c>
      <c r="X409" s="84">
        <v>51.384342035707789</v>
      </c>
      <c r="Y409" s="84">
        <v>53.114541951991512</v>
      </c>
      <c r="Z409" s="84">
        <v>55.034125905855859</v>
      </c>
      <c r="AA409" s="84">
        <v>57.083047582891055</v>
      </c>
      <c r="AB409" s="84">
        <v>59.095713733811593</v>
      </c>
      <c r="AC409" s="84">
        <v>61.302851720591143</v>
      </c>
      <c r="AD409" s="84">
        <v>63.268991070074094</v>
      </c>
      <c r="AE409" s="84">
        <v>65.308640504090704</v>
      </c>
      <c r="AF409" s="1"/>
      <c r="AG409" s="1"/>
    </row>
    <row r="410" spans="1:33" ht="15.75" thickBot="1">
      <c r="A410" s="1"/>
      <c r="B410" s="22" t="s">
        <v>309</v>
      </c>
      <c r="C410" s="85">
        <v>30.421701914015156</v>
      </c>
      <c r="D410" s="85">
        <v>33.995157645306961</v>
      </c>
      <c r="E410" s="85">
        <v>37.756457159704645</v>
      </c>
      <c r="F410" s="85">
        <v>41.123601792232073</v>
      </c>
      <c r="G410" s="85">
        <v>44.339693540268605</v>
      </c>
      <c r="H410" s="85">
        <v>47.922354511343279</v>
      </c>
      <c r="I410" s="85">
        <v>51.122524891088432</v>
      </c>
      <c r="J410" s="85">
        <v>54.810373440923826</v>
      </c>
      <c r="K410" s="85">
        <v>58.420369575455297</v>
      </c>
      <c r="L410" s="85">
        <v>62.223804202346841</v>
      </c>
      <c r="M410" s="85">
        <v>65.981932569315703</v>
      </c>
      <c r="N410" s="85">
        <v>69.863814152389395</v>
      </c>
      <c r="O410" s="85">
        <v>74.149726268166958</v>
      </c>
      <c r="P410" s="85">
        <v>77.98959196599219</v>
      </c>
      <c r="Q410" s="85">
        <v>82.710527537540031</v>
      </c>
      <c r="R410" s="85">
        <v>87.187335772915858</v>
      </c>
      <c r="S410" s="85">
        <v>91.957085867431971</v>
      </c>
      <c r="T410" s="85">
        <v>96.144902055500452</v>
      </c>
      <c r="U410" s="85">
        <v>100.5773875725839</v>
      </c>
      <c r="V410" s="85">
        <v>104.67127609385979</v>
      </c>
      <c r="W410" s="85">
        <v>109.21440276477604</v>
      </c>
      <c r="X410" s="85">
        <v>114.03273934525302</v>
      </c>
      <c r="Y410" s="85">
        <v>117.87241945503537</v>
      </c>
      <c r="Z410" s="85">
        <v>122.13238286003974</v>
      </c>
      <c r="AA410" s="85">
        <v>126.6793740694208</v>
      </c>
      <c r="AB410" s="85">
        <v>131.14590658661146</v>
      </c>
      <c r="AC410" s="85">
        <v>136.04401330111483</v>
      </c>
      <c r="AD410" s="85">
        <v>140.40729299048462</v>
      </c>
      <c r="AE410" s="85">
        <v>144.93370712853627</v>
      </c>
      <c r="AF410" s="1"/>
      <c r="AG410" s="1"/>
    </row>
    <row r="411" spans="1:33" ht="15.75" thickBot="1">
      <c r="A411" s="1"/>
      <c r="B411" s="22" t="s">
        <v>310</v>
      </c>
      <c r="C411" s="86">
        <v>37.17457692267557</v>
      </c>
      <c r="D411" s="86">
        <v>41.541252572123156</v>
      </c>
      <c r="E411" s="86">
        <v>46.137468737885477</v>
      </c>
      <c r="F411" s="86">
        <v>50.252037262205896</v>
      </c>
      <c r="G411" s="86">
        <v>54.182022849984172</v>
      </c>
      <c r="H411" s="86">
        <v>58.55994707767919</v>
      </c>
      <c r="I411" s="86">
        <v>62.470477142162451</v>
      </c>
      <c r="J411" s="86">
        <v>66.976938022704928</v>
      </c>
      <c r="K411" s="86">
        <v>71.388265152692881</v>
      </c>
      <c r="L411" s="86">
        <v>76.035969397096423</v>
      </c>
      <c r="M411" s="86">
        <v>80.628310498131626</v>
      </c>
      <c r="N411" s="86">
        <v>85.371875007525787</v>
      </c>
      <c r="O411" s="86">
        <v>90.609154962543656</v>
      </c>
      <c r="P411" s="86">
        <v>95.301377086079256</v>
      </c>
      <c r="Q411" s="86">
        <v>101.07024508194404</v>
      </c>
      <c r="R411" s="86">
        <v>106.54079543394047</v>
      </c>
      <c r="S411" s="86">
        <v>112.36931358495295</v>
      </c>
      <c r="T411" s="86">
        <v>117.48672271154939</v>
      </c>
      <c r="U411" s="86">
        <v>122.90311178403427</v>
      </c>
      <c r="V411" s="86">
        <v>127.9057435952715</v>
      </c>
      <c r="W411" s="86">
        <v>133.45733345618027</v>
      </c>
      <c r="X411" s="86">
        <v>139.34522310668544</v>
      </c>
      <c r="Y411" s="86">
        <v>144.03721844616422</v>
      </c>
      <c r="Z411" s="86">
        <v>149.24278971021508</v>
      </c>
      <c r="AA411" s="86">
        <v>154.79910194276619</v>
      </c>
      <c r="AB411" s="86">
        <v>160.25709561804578</v>
      </c>
      <c r="AC411" s="86">
        <v>166.24246242455879</v>
      </c>
      <c r="AD411" s="86">
        <v>171.57428366539801</v>
      </c>
      <c r="AE411" s="86">
        <v>177.10545121922138</v>
      </c>
      <c r="AF411" s="1"/>
      <c r="AG411" s="1"/>
    </row>
    <row r="412" spans="1:33" ht="15.75" thickBot="1">
      <c r="A412" s="1"/>
      <c r="B412" s="22" t="s">
        <v>311</v>
      </c>
      <c r="C412" s="87">
        <v>68.507916962859881</v>
      </c>
      <c r="D412" s="87">
        <v>76.555133032550302</v>
      </c>
      <c r="E412" s="87">
        <v>85.02536246064453</v>
      </c>
      <c r="F412" s="87">
        <v>92.607977842884424</v>
      </c>
      <c r="G412" s="87">
        <v>99.850430847064359</v>
      </c>
      <c r="H412" s="87">
        <v>107.9183765854778</v>
      </c>
      <c r="I412" s="87">
        <v>115.12497558714585</v>
      </c>
      <c r="J412" s="87">
        <v>123.42979768216918</v>
      </c>
      <c r="K412" s="87">
        <v>131.55930063107525</v>
      </c>
      <c r="L412" s="87">
        <v>140.12441590073445</v>
      </c>
      <c r="M412" s="87">
        <v>148.58750408783746</v>
      </c>
      <c r="N412" s="87">
        <v>157.32927737535857</v>
      </c>
      <c r="O412" s="87">
        <v>166.98090410445144</v>
      </c>
      <c r="P412" s="87">
        <v>175.62806004328317</v>
      </c>
      <c r="Q412" s="87">
        <v>186.25933448797858</v>
      </c>
      <c r="R412" s="87">
        <v>196.34084826109464</v>
      </c>
      <c r="S412" s="87">
        <v>207.08205019425023</v>
      </c>
      <c r="T412" s="87">
        <v>216.51277055561641</v>
      </c>
      <c r="U412" s="87">
        <v>226.49447212516392</v>
      </c>
      <c r="V412" s="87">
        <v>235.71367280182182</v>
      </c>
      <c r="W412" s="87">
        <v>245.94453186429581</v>
      </c>
      <c r="X412" s="87">
        <v>256.79514775973178</v>
      </c>
      <c r="Y412" s="87">
        <v>265.44188576500193</v>
      </c>
      <c r="Z412" s="87">
        <v>275.03507749502842</v>
      </c>
      <c r="AA412" s="87">
        <v>285.27463927508853</v>
      </c>
      <c r="AB412" s="87">
        <v>295.33301272390077</v>
      </c>
      <c r="AC412" s="87">
        <v>306.36326635733843</v>
      </c>
      <c r="AD412" s="87">
        <v>316.1891203969958</v>
      </c>
      <c r="AE412" s="87">
        <v>326.3823438</v>
      </c>
      <c r="AF412" s="1"/>
      <c r="AG412" s="1"/>
    </row>
    <row r="413" spans="1:33" ht="15.75" thickBot="1">
      <c r="A413" s="1"/>
      <c r="B413" s="22" t="s">
        <v>312</v>
      </c>
      <c r="C413" s="86">
        <v>68.507916962859881</v>
      </c>
      <c r="D413" s="86">
        <v>76.555133032550302</v>
      </c>
      <c r="E413" s="86">
        <v>85.02536246064453</v>
      </c>
      <c r="F413" s="86">
        <v>92.607977842884424</v>
      </c>
      <c r="G413" s="86">
        <v>99.850430847064359</v>
      </c>
      <c r="H413" s="86">
        <v>107.91837658547779</v>
      </c>
      <c r="I413" s="86">
        <v>115.12497558714585</v>
      </c>
      <c r="J413" s="86">
        <v>123.42979768216917</v>
      </c>
      <c r="K413" s="86">
        <v>131.55930063107522</v>
      </c>
      <c r="L413" s="86">
        <v>140.12441590073442</v>
      </c>
      <c r="M413" s="86">
        <v>148.58750408783743</v>
      </c>
      <c r="N413" s="86">
        <v>157.32927737535854</v>
      </c>
      <c r="O413" s="86">
        <v>166.98090410445141</v>
      </c>
      <c r="P413" s="86">
        <v>175.62806004328314</v>
      </c>
      <c r="Q413" s="86">
        <v>186.25933448797855</v>
      </c>
      <c r="R413" s="86">
        <v>196.34084826109461</v>
      </c>
      <c r="S413" s="86">
        <v>207.08205019425023</v>
      </c>
      <c r="T413" s="86">
        <v>216.51277055561644</v>
      </c>
      <c r="U413" s="86">
        <v>226.49447212516395</v>
      </c>
      <c r="V413" s="86">
        <v>235.71367280182184</v>
      </c>
      <c r="W413" s="86">
        <v>245.94453186429584</v>
      </c>
      <c r="X413" s="86">
        <v>256.79514775973178</v>
      </c>
      <c r="Y413" s="86">
        <v>265.44188576500193</v>
      </c>
      <c r="Z413" s="86">
        <v>275.03507749502842</v>
      </c>
      <c r="AA413" s="86">
        <v>285.27463927508853</v>
      </c>
      <c r="AB413" s="86">
        <v>295.33301272390077</v>
      </c>
      <c r="AC413" s="86">
        <v>306.36326635733843</v>
      </c>
      <c r="AD413" s="86">
        <v>316.18912039699586</v>
      </c>
      <c r="AE413" s="86">
        <v>326.38234380000006</v>
      </c>
      <c r="AF413" s="1"/>
      <c r="AG413" s="1"/>
    </row>
    <row r="414" spans="1:33">
      <c r="A414" s="1"/>
      <c r="B414" s="82"/>
      <c r="C414" s="88"/>
      <c r="D414" s="88"/>
      <c r="E414" s="88"/>
      <c r="F414" s="88"/>
      <c r="G414" s="88"/>
      <c r="H414" s="88"/>
      <c r="I414" s="88"/>
      <c r="J414" s="88"/>
      <c r="K414" s="88"/>
      <c r="L414" s="88"/>
      <c r="M414" s="88"/>
      <c r="N414" s="88"/>
      <c r="O414" s="88"/>
      <c r="P414" s="88"/>
      <c r="Q414" s="88"/>
      <c r="R414" s="88"/>
      <c r="S414" s="88"/>
      <c r="T414" s="88"/>
      <c r="U414" s="88"/>
      <c r="V414" s="88"/>
      <c r="W414" s="88"/>
      <c r="X414" s="88"/>
      <c r="Y414" s="88"/>
      <c r="Z414" s="88"/>
      <c r="AA414" s="88"/>
      <c r="AB414" s="88"/>
      <c r="AC414" s="88"/>
      <c r="AD414" s="88"/>
      <c r="AE414" s="88"/>
      <c r="AF414" s="1"/>
      <c r="AG414" s="1"/>
    </row>
    <row r="415" spans="1:33" ht="15.75" thickBot="1">
      <c r="A415" s="1"/>
      <c r="B415" s="83" t="s">
        <v>286</v>
      </c>
      <c r="C415" s="88"/>
      <c r="D415" s="88"/>
      <c r="E415" s="88"/>
      <c r="F415" s="88"/>
      <c r="G415" s="88"/>
      <c r="H415" s="88"/>
      <c r="I415" s="88"/>
      <c r="J415" s="88"/>
      <c r="K415" s="88"/>
      <c r="L415" s="88"/>
      <c r="M415" s="88"/>
      <c r="N415" s="88"/>
      <c r="O415" s="88"/>
      <c r="P415" s="88"/>
      <c r="Q415" s="88"/>
      <c r="R415" s="88"/>
      <c r="S415" s="88"/>
      <c r="T415" s="88"/>
      <c r="U415" s="88"/>
      <c r="V415" s="88"/>
      <c r="W415" s="88"/>
      <c r="X415" s="88"/>
      <c r="Y415" s="88"/>
      <c r="Z415" s="88"/>
      <c r="AA415" s="88"/>
      <c r="AB415" s="88"/>
      <c r="AC415" s="88"/>
      <c r="AD415" s="88"/>
      <c r="AE415" s="88"/>
      <c r="AF415" s="1"/>
      <c r="AG415" s="1"/>
    </row>
    <row r="416" spans="1:33" ht="33" customHeight="1" thickBot="1">
      <c r="A416" s="1"/>
      <c r="B416" s="320" t="s">
        <v>307</v>
      </c>
      <c r="C416" s="363">
        <v>2022</v>
      </c>
      <c r="D416" s="363">
        <v>2023</v>
      </c>
      <c r="E416" s="363">
        <v>2024</v>
      </c>
      <c r="F416" s="363">
        <v>2025</v>
      </c>
      <c r="G416" s="363">
        <v>2026</v>
      </c>
      <c r="H416" s="363">
        <v>2027</v>
      </c>
      <c r="I416" s="363">
        <v>2028</v>
      </c>
      <c r="J416" s="363">
        <v>2029</v>
      </c>
      <c r="K416" s="363">
        <v>2030</v>
      </c>
      <c r="L416" s="363">
        <v>2031</v>
      </c>
      <c r="M416" s="363">
        <v>2032</v>
      </c>
      <c r="N416" s="363">
        <v>2033</v>
      </c>
      <c r="O416" s="363">
        <v>2034</v>
      </c>
      <c r="P416" s="363">
        <v>2035</v>
      </c>
      <c r="Q416" s="363">
        <v>2036</v>
      </c>
      <c r="R416" s="363">
        <v>2037</v>
      </c>
      <c r="S416" s="363">
        <v>2038</v>
      </c>
      <c r="T416" s="363">
        <v>2039</v>
      </c>
      <c r="U416" s="363">
        <v>2040</v>
      </c>
      <c r="V416" s="363">
        <v>2041</v>
      </c>
      <c r="W416" s="363">
        <v>2042</v>
      </c>
      <c r="X416" s="363">
        <v>2043</v>
      </c>
      <c r="Y416" s="363">
        <v>2044</v>
      </c>
      <c r="Z416" s="363">
        <v>2045</v>
      </c>
      <c r="AA416" s="363">
        <v>2046</v>
      </c>
      <c r="AB416" s="363">
        <v>2047</v>
      </c>
      <c r="AC416" s="363">
        <v>2048</v>
      </c>
      <c r="AD416" s="363">
        <v>2049</v>
      </c>
      <c r="AE416" s="363">
        <v>2050</v>
      </c>
      <c r="AF416" s="1"/>
      <c r="AG416" s="1"/>
    </row>
    <row r="417" spans="1:33" ht="15.75" thickBot="1">
      <c r="A417" s="1"/>
      <c r="B417" s="22" t="s">
        <v>308</v>
      </c>
      <c r="C417" s="84">
        <v>13.136878050379154</v>
      </c>
      <c r="D417" s="84">
        <v>14.236971409655149</v>
      </c>
      <c r="E417" s="84">
        <v>15.335776422097647</v>
      </c>
      <c r="F417" s="84">
        <v>16.302591859996305</v>
      </c>
      <c r="G417" s="84">
        <v>17.345388697290353</v>
      </c>
      <c r="H417" s="84">
        <v>18.3632626282267</v>
      </c>
      <c r="I417" s="84">
        <v>19.454146269880599</v>
      </c>
      <c r="J417" s="84">
        <v>20.543135773748165</v>
      </c>
      <c r="K417" s="84">
        <v>21.701181808889743</v>
      </c>
      <c r="L417" s="84">
        <v>22.862876195526354</v>
      </c>
      <c r="M417" s="84">
        <v>24.021197501603812</v>
      </c>
      <c r="N417" s="84">
        <v>25.263769730533333</v>
      </c>
      <c r="O417" s="84">
        <v>26.602323457486271</v>
      </c>
      <c r="P417" s="84">
        <v>28.074324578352229</v>
      </c>
      <c r="Q417" s="84">
        <v>29.601022046482665</v>
      </c>
      <c r="R417" s="84">
        <v>30.954078206662764</v>
      </c>
      <c r="S417" s="84">
        <v>32.463967330352006</v>
      </c>
      <c r="T417" s="84">
        <v>33.829244020209735</v>
      </c>
      <c r="U417" s="84">
        <v>35.236770266132226</v>
      </c>
      <c r="V417" s="84">
        <v>36.625972354034623</v>
      </c>
      <c r="W417" s="84">
        <v>37.921427587480359</v>
      </c>
      <c r="X417" s="84">
        <v>39.330088826191407</v>
      </c>
      <c r="Y417" s="84">
        <v>40.538537218971456</v>
      </c>
      <c r="Z417" s="84">
        <v>41.924977178175951</v>
      </c>
      <c r="AA417" s="84">
        <v>43.239104414519382</v>
      </c>
      <c r="AB417" s="84">
        <v>44.557872328176309</v>
      </c>
      <c r="AC417" s="84">
        <v>45.844788260559774</v>
      </c>
      <c r="AD417" s="84">
        <v>47.10025746168742</v>
      </c>
      <c r="AE417" s="84">
        <v>48.276395206471179</v>
      </c>
      <c r="AF417" s="1"/>
      <c r="AG417" s="1"/>
    </row>
    <row r="418" spans="1:33" ht="15.75" thickBot="1">
      <c r="A418" s="1"/>
      <c r="B418" s="22" t="s">
        <v>309</v>
      </c>
      <c r="C418" s="85">
        <v>29.153515082245363</v>
      </c>
      <c r="D418" s="85">
        <v>31.594855271180514</v>
      </c>
      <c r="E418" s="85">
        <v>34.033336345591081</v>
      </c>
      <c r="F418" s="85">
        <v>36.178904595706086</v>
      </c>
      <c r="G418" s="85">
        <v>38.493091665661602</v>
      </c>
      <c r="H418" s="85">
        <v>40.751969527173046</v>
      </c>
      <c r="I418" s="85">
        <v>43.172871401877877</v>
      </c>
      <c r="J418" s="85">
        <v>45.589569783613534</v>
      </c>
      <c r="K418" s="85">
        <v>48.159519235984369</v>
      </c>
      <c r="L418" s="85">
        <v>50.737565153126205</v>
      </c>
      <c r="M418" s="85">
        <v>53.308125490012387</v>
      </c>
      <c r="N418" s="85">
        <v>56.065656470961891</v>
      </c>
      <c r="O418" s="85">
        <v>59.036190727081589</v>
      </c>
      <c r="P418" s="85">
        <v>62.302873017476237</v>
      </c>
      <c r="Q418" s="85">
        <v>65.690938088376541</v>
      </c>
      <c r="R418" s="85">
        <v>68.693656315771292</v>
      </c>
      <c r="S418" s="85">
        <v>72.044420109968343</v>
      </c>
      <c r="T418" s="85">
        <v>75.07425828130286</v>
      </c>
      <c r="U418" s="85">
        <v>78.197857166958428</v>
      </c>
      <c r="V418" s="85">
        <v>81.280790864495529</v>
      </c>
      <c r="W418" s="85">
        <v>84.155680434285202</v>
      </c>
      <c r="X418" s="85">
        <v>87.281798109355776</v>
      </c>
      <c r="Y418" s="85">
        <v>89.963601069687854</v>
      </c>
      <c r="Z418" s="85">
        <v>93.040405018562865</v>
      </c>
      <c r="AA418" s="85">
        <v>95.956731717935838</v>
      </c>
      <c r="AB418" s="85">
        <v>98.883357063268093</v>
      </c>
      <c r="AC418" s="85">
        <v>101.73929611518312</v>
      </c>
      <c r="AD418" s="85">
        <v>104.52544820931122</v>
      </c>
      <c r="AE418" s="85">
        <v>107.13554699761212</v>
      </c>
      <c r="AF418" s="1"/>
      <c r="AG418" s="1"/>
    </row>
    <row r="419" spans="1:33" ht="15.75" thickBot="1">
      <c r="A419" s="1"/>
      <c r="B419" s="22" t="s">
        <v>310</v>
      </c>
      <c r="C419" s="86">
        <v>35.62488357996908</v>
      </c>
      <c r="D419" s="86">
        <v>38.608141679877626</v>
      </c>
      <c r="E419" s="86">
        <v>41.587906011649025</v>
      </c>
      <c r="F419" s="86">
        <v>44.209738024275687</v>
      </c>
      <c r="G419" s="86">
        <v>47.037618117528758</v>
      </c>
      <c r="H419" s="86">
        <v>49.797911708565501</v>
      </c>
      <c r="I419" s="86">
        <v>52.756194687533338</v>
      </c>
      <c r="J419" s="86">
        <v>55.709341100730846</v>
      </c>
      <c r="K419" s="86">
        <v>58.849756580265023</v>
      </c>
      <c r="L419" s="86">
        <v>62.00006574205544</v>
      </c>
      <c r="M419" s="86">
        <v>65.141227707551209</v>
      </c>
      <c r="N419" s="86">
        <v>68.510863234771421</v>
      </c>
      <c r="O419" s="86">
        <v>72.14078356328173</v>
      </c>
      <c r="P419" s="86">
        <v>76.132589558536466</v>
      </c>
      <c r="Q419" s="86">
        <v>80.272722347727623</v>
      </c>
      <c r="R419" s="86">
        <v>83.941970703289911</v>
      </c>
      <c r="S419" s="86">
        <v>88.036522243146692</v>
      </c>
      <c r="T419" s="86">
        <v>91.738910508007194</v>
      </c>
      <c r="U419" s="86">
        <v>95.55587207638321</v>
      </c>
      <c r="V419" s="86">
        <v>99.32314177781312</v>
      </c>
      <c r="W419" s="86">
        <v>102.83618663501449</v>
      </c>
      <c r="X419" s="86">
        <v>106.65622610255356</v>
      </c>
      <c r="Y419" s="86">
        <v>109.93332383765413</v>
      </c>
      <c r="Z419" s="86">
        <v>113.69310313589095</v>
      </c>
      <c r="AA419" s="86">
        <v>117.25678315365971</v>
      </c>
      <c r="AB419" s="86">
        <v>120.83304786532543</v>
      </c>
      <c r="AC419" s="86">
        <v>124.32293565240472</v>
      </c>
      <c r="AD419" s="86">
        <v>127.72754548107847</v>
      </c>
      <c r="AE419" s="86">
        <v>130.91702246878023</v>
      </c>
      <c r="AF419" s="1"/>
      <c r="AG419" s="1"/>
    </row>
    <row r="420" spans="1:33" ht="15.75" thickBot="1">
      <c r="A420" s="1"/>
      <c r="B420" s="22" t="s">
        <v>311</v>
      </c>
      <c r="C420" s="87">
        <v>65.652033409407139</v>
      </c>
      <c r="D420" s="87">
        <v>71.149790616232238</v>
      </c>
      <c r="E420" s="87">
        <v>76.641109262157912</v>
      </c>
      <c r="F420" s="87">
        <v>81.472805132838644</v>
      </c>
      <c r="G420" s="87">
        <v>86.684220854192404</v>
      </c>
      <c r="H420" s="87">
        <v>91.771083430226497</v>
      </c>
      <c r="I420" s="87">
        <v>97.222814732974669</v>
      </c>
      <c r="J420" s="87">
        <v>102.66508001215519</v>
      </c>
      <c r="K420" s="87">
        <v>108.45245785772725</v>
      </c>
      <c r="L420" s="87">
        <v>114.25806847468706</v>
      </c>
      <c r="M420" s="87">
        <v>120.04682199693131</v>
      </c>
      <c r="N420" s="87">
        <v>126.25662261884757</v>
      </c>
      <c r="O420" s="87">
        <v>132.94609432325032</v>
      </c>
      <c r="P420" s="87">
        <v>140.30247430905581</v>
      </c>
      <c r="Q420" s="87">
        <v>147.93220131111653</v>
      </c>
      <c r="R420" s="87">
        <v>154.69414946137618</v>
      </c>
      <c r="S420" s="87">
        <v>162.23987614109407</v>
      </c>
      <c r="T420" s="87">
        <v>169.06289683991511</v>
      </c>
      <c r="U420" s="87">
        <v>176.09706125611396</v>
      </c>
      <c r="V420" s="87">
        <v>183.0396500156065</v>
      </c>
      <c r="W420" s="87">
        <v>189.5137354063981</v>
      </c>
      <c r="X420" s="87">
        <v>196.553571990991</v>
      </c>
      <c r="Y420" s="87">
        <v>202.5928374810174</v>
      </c>
      <c r="Z420" s="87">
        <v>209.52162240029307</v>
      </c>
      <c r="AA420" s="87">
        <v>216.08902181541822</v>
      </c>
      <c r="AB420" s="87">
        <v>222.67961318687119</v>
      </c>
      <c r="AC420" s="87">
        <v>229.11102310511271</v>
      </c>
      <c r="AD420" s="87">
        <v>235.3852768220782</v>
      </c>
      <c r="AE420" s="87">
        <v>241.26306865499998</v>
      </c>
      <c r="AF420" s="1"/>
      <c r="AG420" s="1"/>
    </row>
    <row r="421" spans="1:33" ht="15.75" thickBot="1">
      <c r="A421" s="1"/>
      <c r="B421" s="22" t="s">
        <v>312</v>
      </c>
      <c r="C421" s="86">
        <v>65.652033409407139</v>
      </c>
      <c r="D421" s="86">
        <v>71.149790616232238</v>
      </c>
      <c r="E421" s="86">
        <v>76.641109262157912</v>
      </c>
      <c r="F421" s="86">
        <v>81.472805132838644</v>
      </c>
      <c r="G421" s="86">
        <v>86.68422085419239</v>
      </c>
      <c r="H421" s="86">
        <v>91.771083430226483</v>
      </c>
      <c r="I421" s="86">
        <v>97.222814732974669</v>
      </c>
      <c r="J421" s="86">
        <v>102.66508001215519</v>
      </c>
      <c r="K421" s="86">
        <v>108.45245785772725</v>
      </c>
      <c r="L421" s="86">
        <v>114.25806847468706</v>
      </c>
      <c r="M421" s="86">
        <v>120.04682199693131</v>
      </c>
      <c r="N421" s="86">
        <v>126.25662261884757</v>
      </c>
      <c r="O421" s="86">
        <v>132.94609432325032</v>
      </c>
      <c r="P421" s="86">
        <v>140.30247430905581</v>
      </c>
      <c r="Q421" s="86">
        <v>147.93220131111653</v>
      </c>
      <c r="R421" s="86">
        <v>154.69414946137618</v>
      </c>
      <c r="S421" s="86">
        <v>162.23987614109407</v>
      </c>
      <c r="T421" s="86">
        <v>169.06289683991511</v>
      </c>
      <c r="U421" s="86">
        <v>176.09706125611396</v>
      </c>
      <c r="V421" s="86">
        <v>183.0396500156065</v>
      </c>
      <c r="W421" s="86">
        <v>189.5137354063981</v>
      </c>
      <c r="X421" s="86">
        <v>196.553571990991</v>
      </c>
      <c r="Y421" s="86">
        <v>202.5928374810174</v>
      </c>
      <c r="Z421" s="86">
        <v>209.5216224002931</v>
      </c>
      <c r="AA421" s="86">
        <v>216.08902181541825</v>
      </c>
      <c r="AB421" s="86">
        <v>222.67961318687125</v>
      </c>
      <c r="AC421" s="86">
        <v>229.11102310511274</v>
      </c>
      <c r="AD421" s="86">
        <v>235.38527682207825</v>
      </c>
      <c r="AE421" s="86">
        <v>241.26306865500004</v>
      </c>
      <c r="AF421" s="1"/>
      <c r="AG421" s="1"/>
    </row>
    <row r="422" spans="1:33">
      <c r="A422" s="1"/>
      <c r="B422" s="82"/>
      <c r="C422" s="88"/>
      <c r="D422" s="88"/>
      <c r="E422" s="88"/>
      <c r="F422" s="88"/>
      <c r="G422" s="88"/>
      <c r="H422" s="88"/>
      <c r="I422" s="88"/>
      <c r="J422" s="88"/>
      <c r="K422" s="88"/>
      <c r="L422" s="88"/>
      <c r="M422" s="88"/>
      <c r="N422" s="88"/>
      <c r="O422" s="88"/>
      <c r="P422" s="88"/>
      <c r="Q422" s="88"/>
      <c r="R422" s="88"/>
      <c r="S422" s="88"/>
      <c r="T422" s="88"/>
      <c r="U422" s="88"/>
      <c r="V422" s="88"/>
      <c r="W422" s="88"/>
      <c r="X422" s="88"/>
      <c r="Y422" s="88"/>
      <c r="Z422" s="88"/>
      <c r="AA422" s="88"/>
      <c r="AB422" s="88"/>
      <c r="AC422" s="88"/>
      <c r="AD422" s="88"/>
      <c r="AE422" s="88"/>
      <c r="AF422" s="1"/>
      <c r="AG422" s="1"/>
    </row>
    <row r="423" spans="1:33">
      <c r="A423" s="1"/>
      <c r="B423" s="83" t="s">
        <v>316</v>
      </c>
      <c r="C423" s="88"/>
      <c r="D423" s="88"/>
      <c r="E423" s="88"/>
      <c r="F423" s="88"/>
      <c r="G423" s="88"/>
      <c r="H423" s="88"/>
      <c r="I423" s="88"/>
      <c r="J423" s="88"/>
      <c r="K423" s="88"/>
      <c r="L423" s="88"/>
      <c r="M423" s="88"/>
      <c r="N423" s="88"/>
      <c r="O423" s="88"/>
      <c r="P423" s="88"/>
      <c r="Q423" s="88"/>
      <c r="R423" s="88"/>
      <c r="S423" s="88"/>
      <c r="T423" s="88"/>
      <c r="U423" s="88"/>
      <c r="V423" s="88"/>
      <c r="W423" s="88"/>
      <c r="X423" s="88"/>
      <c r="Y423" s="88"/>
      <c r="Z423" s="88"/>
      <c r="AA423" s="88"/>
      <c r="AB423" s="88"/>
      <c r="AC423" s="88"/>
      <c r="AD423" s="88"/>
      <c r="AE423" s="88"/>
      <c r="AF423" s="1"/>
      <c r="AG423" s="1"/>
    </row>
    <row r="424" spans="1:33" ht="15.75" thickBot="1">
      <c r="A424" s="1"/>
      <c r="B424" s="83" t="s">
        <v>284</v>
      </c>
      <c r="C424" s="88"/>
      <c r="D424" s="88"/>
      <c r="E424" s="88"/>
      <c r="F424" s="88"/>
      <c r="G424" s="88"/>
      <c r="H424" s="88"/>
      <c r="I424" s="88"/>
      <c r="J424" s="88"/>
      <c r="K424" s="88"/>
      <c r="L424" s="88"/>
      <c r="M424" s="88"/>
      <c r="N424" s="88"/>
      <c r="O424" s="88"/>
      <c r="P424" s="88"/>
      <c r="Q424" s="88"/>
      <c r="R424" s="88"/>
      <c r="S424" s="88"/>
      <c r="T424" s="88"/>
      <c r="U424" s="88"/>
      <c r="V424" s="88"/>
      <c r="W424" s="88"/>
      <c r="X424" s="88"/>
      <c r="Y424" s="88"/>
      <c r="Z424" s="88"/>
      <c r="AA424" s="88"/>
      <c r="AB424" s="88"/>
      <c r="AC424" s="88"/>
      <c r="AD424" s="88"/>
      <c r="AE424" s="88"/>
      <c r="AF424" s="1"/>
      <c r="AG424" s="1"/>
    </row>
    <row r="425" spans="1:33" ht="33" customHeight="1" thickBot="1">
      <c r="A425" s="1"/>
      <c r="B425" s="320" t="s">
        <v>307</v>
      </c>
      <c r="C425" s="363" t="s">
        <v>221</v>
      </c>
      <c r="D425" s="363" t="s">
        <v>222</v>
      </c>
      <c r="E425" s="363" t="s">
        <v>223</v>
      </c>
      <c r="F425" s="363" t="s">
        <v>224</v>
      </c>
      <c r="G425" s="363" t="s">
        <v>225</v>
      </c>
      <c r="H425" s="363" t="s">
        <v>226</v>
      </c>
      <c r="I425" s="363" t="s">
        <v>227</v>
      </c>
      <c r="J425" s="363" t="s">
        <v>228</v>
      </c>
      <c r="K425" s="363" t="s">
        <v>229</v>
      </c>
      <c r="L425" s="363" t="s">
        <v>262</v>
      </c>
      <c r="M425" s="363" t="s">
        <v>263</v>
      </c>
      <c r="N425" s="363" t="s">
        <v>264</v>
      </c>
      <c r="O425" s="363" t="s">
        <v>265</v>
      </c>
      <c r="P425" s="363" t="s">
        <v>266</v>
      </c>
      <c r="Q425" s="363" t="s">
        <v>267</v>
      </c>
      <c r="R425" s="363" t="s">
        <v>268</v>
      </c>
      <c r="S425" s="363" t="s">
        <v>269</v>
      </c>
      <c r="T425" s="363" t="s">
        <v>270</v>
      </c>
      <c r="U425" s="363" t="s">
        <v>271</v>
      </c>
      <c r="V425" s="363" t="s">
        <v>272</v>
      </c>
      <c r="W425" s="363" t="s">
        <v>273</v>
      </c>
      <c r="X425" s="363" t="s">
        <v>274</v>
      </c>
      <c r="Y425" s="363" t="s">
        <v>275</v>
      </c>
      <c r="Z425" s="363" t="s">
        <v>276</v>
      </c>
      <c r="AA425" s="363" t="s">
        <v>277</v>
      </c>
      <c r="AB425" s="363" t="s">
        <v>278</v>
      </c>
      <c r="AC425" s="363" t="s">
        <v>279</v>
      </c>
      <c r="AD425" s="363" t="s">
        <v>280</v>
      </c>
      <c r="AE425" s="363" t="s">
        <v>281</v>
      </c>
      <c r="AF425" s="1"/>
      <c r="AG425" s="1"/>
    </row>
    <row r="426" spans="1:33" ht="15.75" thickBot="1">
      <c r="A426" s="1"/>
      <c r="B426" s="22" t="s">
        <v>308</v>
      </c>
      <c r="C426" s="84">
        <v>0.29264972824665819</v>
      </c>
      <c r="D426" s="84">
        <v>0.30171207698234498</v>
      </c>
      <c r="E426" s="84">
        <v>0.30975032701598032</v>
      </c>
      <c r="F426" s="84">
        <v>0.31725167075041799</v>
      </c>
      <c r="G426" s="84">
        <v>0.3239144612682977</v>
      </c>
      <c r="H426" s="84">
        <v>0.3304819126575323</v>
      </c>
      <c r="I426" s="84">
        <v>0.33815846362980517</v>
      </c>
      <c r="J426" s="84">
        <v>0.34618245984725321</v>
      </c>
      <c r="K426" s="84">
        <v>0.35267294657600007</v>
      </c>
      <c r="L426" s="84">
        <v>0.35986857668712396</v>
      </c>
      <c r="M426" s="84">
        <v>0.36764839672608773</v>
      </c>
      <c r="N426" s="84">
        <v>0.37561142548684712</v>
      </c>
      <c r="O426" s="84">
        <v>0.3839434111760166</v>
      </c>
      <c r="P426" s="84">
        <v>0.3924521226489065</v>
      </c>
      <c r="Q426" s="84">
        <v>0.40126526166800558</v>
      </c>
      <c r="R426" s="84">
        <v>0.41050219809554994</v>
      </c>
      <c r="S426" s="84">
        <v>0.41852104803861778</v>
      </c>
      <c r="T426" s="84">
        <v>0.42622020322793763</v>
      </c>
      <c r="U426" s="84">
        <v>0.43608108789641148</v>
      </c>
      <c r="V426" s="84">
        <v>0.44484258691409034</v>
      </c>
      <c r="W426" s="84">
        <v>0.45484097953380281</v>
      </c>
      <c r="X426" s="84">
        <v>0.46246978047292275</v>
      </c>
      <c r="Y426" s="84">
        <v>0.47010637534762861</v>
      </c>
      <c r="Z426" s="84">
        <v>0.48030367308317634</v>
      </c>
      <c r="AA426" s="84">
        <v>0.48949173024503623</v>
      </c>
      <c r="AB426" s="84">
        <v>0.49766266043871588</v>
      </c>
      <c r="AC426" s="84">
        <v>0.50684611985049388</v>
      </c>
      <c r="AD426" s="84">
        <v>0.51661295490284975</v>
      </c>
      <c r="AE426" s="84">
        <v>0.52487386308360795</v>
      </c>
      <c r="AF426" s="1"/>
      <c r="AG426" s="1"/>
    </row>
    <row r="427" spans="1:33" ht="15.75" thickBot="1">
      <c r="A427" s="1"/>
      <c r="B427" s="22" t="s">
        <v>309</v>
      </c>
      <c r="C427" s="85">
        <v>29.463556568833191</v>
      </c>
      <c r="D427" s="85">
        <v>30.375940893329656</v>
      </c>
      <c r="E427" s="85">
        <v>31.185220423501729</v>
      </c>
      <c r="F427" s="85">
        <v>31.940444994479581</v>
      </c>
      <c r="G427" s="85">
        <v>32.611245225547542</v>
      </c>
      <c r="H427" s="85">
        <v>33.272446849342266</v>
      </c>
      <c r="I427" s="85">
        <v>34.045311034729309</v>
      </c>
      <c r="J427" s="85">
        <v>34.85315551105024</v>
      </c>
      <c r="K427" s="85">
        <v>35.506608442776574</v>
      </c>
      <c r="L427" s="85">
        <v>36.231054202892942</v>
      </c>
      <c r="M427" s="85">
        <v>37.014315370387187</v>
      </c>
      <c r="N427" s="85">
        <v>37.816021730265071</v>
      </c>
      <c r="O427" s="85">
        <v>38.654874146613956</v>
      </c>
      <c r="P427" s="85">
        <v>39.511519062402407</v>
      </c>
      <c r="Q427" s="85">
        <v>40.398813308646702</v>
      </c>
      <c r="R427" s="85">
        <v>41.328774872548401</v>
      </c>
      <c r="S427" s="85">
        <v>42.136101229316552</v>
      </c>
      <c r="T427" s="85">
        <v>42.911241174984148</v>
      </c>
      <c r="U427" s="85">
        <v>43.904020956427999</v>
      </c>
      <c r="V427" s="85">
        <v>44.786116161100736</v>
      </c>
      <c r="W427" s="85">
        <v>45.792740046635359</v>
      </c>
      <c r="X427" s="85">
        <v>46.560796826898901</v>
      </c>
      <c r="Y427" s="85">
        <v>47.329638289463041</v>
      </c>
      <c r="Z427" s="85">
        <v>48.356287657909789</v>
      </c>
      <c r="AA427" s="85">
        <v>49.2813281271699</v>
      </c>
      <c r="AB427" s="85">
        <v>50.103965706312145</v>
      </c>
      <c r="AC427" s="85">
        <v>51.028543280662227</v>
      </c>
      <c r="AD427" s="85">
        <v>52.011854281111916</v>
      </c>
      <c r="AE427" s="85">
        <v>52.843550715453254</v>
      </c>
      <c r="AF427" s="1"/>
      <c r="AG427" s="1"/>
    </row>
    <row r="428" spans="1:33" ht="15.75" thickBot="1">
      <c r="A428" s="1"/>
      <c r="B428" s="22" t="s">
        <v>310</v>
      </c>
      <c r="C428" s="86">
        <v>34.877576541396365</v>
      </c>
      <c r="D428" s="86">
        <v>35.957614317503037</v>
      </c>
      <c r="E428" s="86">
        <v>36.915601473297365</v>
      </c>
      <c r="F428" s="86">
        <v>37.809600903362316</v>
      </c>
      <c r="G428" s="86">
        <v>38.603662759011051</v>
      </c>
      <c r="H428" s="86">
        <v>39.386362233506617</v>
      </c>
      <c r="I428" s="86">
        <v>40.30124261188071</v>
      </c>
      <c r="J428" s="86">
        <v>41.257531018224434</v>
      </c>
      <c r="K428" s="86">
        <v>42.03105795443259</v>
      </c>
      <c r="L428" s="86">
        <v>42.888622871604753</v>
      </c>
      <c r="M428" s="86">
        <v>43.815810709819829</v>
      </c>
      <c r="N428" s="86">
        <v>44.764833101771764</v>
      </c>
      <c r="O428" s="86">
        <v>45.757827253370287</v>
      </c>
      <c r="P428" s="86">
        <v>46.771883331407203</v>
      </c>
      <c r="Q428" s="86">
        <v>47.822220649504835</v>
      </c>
      <c r="R428" s="86">
        <v>48.923065537316106</v>
      </c>
      <c r="S428" s="86">
        <v>49.87874061803101</v>
      </c>
      <c r="T428" s="86">
        <v>50.796314934701023</v>
      </c>
      <c r="U428" s="86">
        <v>51.971521082511636</v>
      </c>
      <c r="V428" s="86">
        <v>53.01570401901143</v>
      </c>
      <c r="W428" s="86">
        <v>54.207298168010738</v>
      </c>
      <c r="X428" s="86">
        <v>55.116487765647996</v>
      </c>
      <c r="Y428" s="86">
        <v>56.02660623339419</v>
      </c>
      <c r="Z428" s="86">
        <v>57.241905609948574</v>
      </c>
      <c r="AA428" s="86">
        <v>58.336925136703094</v>
      </c>
      <c r="AB428" s="86">
        <v>59.310724924428413</v>
      </c>
      <c r="AC428" s="86">
        <v>60.405196497896391</v>
      </c>
      <c r="AD428" s="86">
        <v>61.569193946814664</v>
      </c>
      <c r="AE428" s="86">
        <v>62.55371718250003</v>
      </c>
      <c r="AF428" s="1"/>
      <c r="AG428" s="1"/>
    </row>
    <row r="429" spans="1:33" ht="15.75" thickBot="1">
      <c r="A429" s="1"/>
      <c r="B429" s="22" t="s">
        <v>311</v>
      </c>
      <c r="C429" s="87">
        <v>34.877576541396365</v>
      </c>
      <c r="D429" s="87">
        <v>35.957614317503037</v>
      </c>
      <c r="E429" s="87">
        <v>36.915601473297365</v>
      </c>
      <c r="F429" s="87">
        <v>37.809600903362316</v>
      </c>
      <c r="G429" s="87">
        <v>38.603662759011051</v>
      </c>
      <c r="H429" s="87">
        <v>39.386362233506617</v>
      </c>
      <c r="I429" s="87">
        <v>40.30124261188071</v>
      </c>
      <c r="J429" s="87">
        <v>41.257531018224434</v>
      </c>
      <c r="K429" s="87">
        <v>42.03105795443259</v>
      </c>
      <c r="L429" s="87">
        <v>42.888622871604753</v>
      </c>
      <c r="M429" s="87">
        <v>43.815810709819829</v>
      </c>
      <c r="N429" s="87">
        <v>44.764833101771764</v>
      </c>
      <c r="O429" s="87">
        <v>45.757827253370287</v>
      </c>
      <c r="P429" s="87">
        <v>46.771883331407203</v>
      </c>
      <c r="Q429" s="87">
        <v>47.822220649504835</v>
      </c>
      <c r="R429" s="87">
        <v>48.923065537316106</v>
      </c>
      <c r="S429" s="87">
        <v>49.87874061803101</v>
      </c>
      <c r="T429" s="87">
        <v>50.796314934701023</v>
      </c>
      <c r="U429" s="87">
        <v>51.971521082511636</v>
      </c>
      <c r="V429" s="87">
        <v>53.01570401901143</v>
      </c>
      <c r="W429" s="87">
        <v>54.207298168010738</v>
      </c>
      <c r="X429" s="87">
        <v>55.116487765647996</v>
      </c>
      <c r="Y429" s="87">
        <v>56.02660623339419</v>
      </c>
      <c r="Z429" s="87">
        <v>57.241905609948574</v>
      </c>
      <c r="AA429" s="87">
        <v>58.336925136703094</v>
      </c>
      <c r="AB429" s="87">
        <v>59.310724924428413</v>
      </c>
      <c r="AC429" s="87">
        <v>60.405196497896391</v>
      </c>
      <c r="AD429" s="87">
        <v>61.569193946814664</v>
      </c>
      <c r="AE429" s="87">
        <v>62.55371718250003</v>
      </c>
      <c r="AF429" s="1"/>
      <c r="AG429" s="1"/>
    </row>
    <row r="430" spans="1:33" ht="15.75" thickBot="1">
      <c r="A430" s="1"/>
      <c r="B430" s="22" t="s">
        <v>312</v>
      </c>
      <c r="C430" s="86">
        <v>34.877576541396365</v>
      </c>
      <c r="D430" s="86">
        <v>35.957614317503037</v>
      </c>
      <c r="E430" s="86">
        <v>36.915601473297365</v>
      </c>
      <c r="F430" s="86">
        <v>37.809600903362316</v>
      </c>
      <c r="G430" s="86">
        <v>38.603662759011051</v>
      </c>
      <c r="H430" s="86">
        <v>39.386362233506617</v>
      </c>
      <c r="I430" s="86">
        <v>40.301242611880703</v>
      </c>
      <c r="J430" s="86">
        <v>41.257531018224427</v>
      </c>
      <c r="K430" s="86">
        <v>42.031057954432583</v>
      </c>
      <c r="L430" s="86">
        <v>42.888622871604746</v>
      </c>
      <c r="M430" s="86">
        <v>43.815810709819822</v>
      </c>
      <c r="N430" s="86">
        <v>44.76483310177175</v>
      </c>
      <c r="O430" s="86">
        <v>45.757827253370273</v>
      </c>
      <c r="P430" s="86">
        <v>46.771883331407189</v>
      </c>
      <c r="Q430" s="86">
        <v>47.822220649504821</v>
      </c>
      <c r="R430" s="86">
        <v>48.923065537316091</v>
      </c>
      <c r="S430" s="86">
        <v>49.878740618030996</v>
      </c>
      <c r="T430" s="86">
        <v>50.796314934701009</v>
      </c>
      <c r="U430" s="86">
        <v>51.971521082511622</v>
      </c>
      <c r="V430" s="86">
        <v>53.015704019011423</v>
      </c>
      <c r="W430" s="86">
        <v>54.207298168010723</v>
      </c>
      <c r="X430" s="86">
        <v>55.116487765647982</v>
      </c>
      <c r="Y430" s="86">
        <v>56.026606233394176</v>
      </c>
      <c r="Z430" s="86">
        <v>57.241905609948553</v>
      </c>
      <c r="AA430" s="86">
        <v>58.336925136703073</v>
      </c>
      <c r="AB430" s="86">
        <v>59.310724924428392</v>
      </c>
      <c r="AC430" s="86">
        <v>60.40519649789637</v>
      </c>
      <c r="AD430" s="86">
        <v>61.569193946814643</v>
      </c>
      <c r="AE430" s="86">
        <v>62.553717182500002</v>
      </c>
      <c r="AF430" s="1"/>
      <c r="AG430" s="1"/>
    </row>
    <row r="431" spans="1:33">
      <c r="A431" s="1"/>
      <c r="B431" s="82"/>
      <c r="C431" s="88"/>
      <c r="D431" s="88"/>
      <c r="E431" s="88"/>
      <c r="F431" s="88"/>
      <c r="G431" s="88"/>
      <c r="H431" s="88"/>
      <c r="I431" s="88"/>
      <c r="J431" s="88"/>
      <c r="K431" s="88"/>
      <c r="L431" s="88"/>
      <c r="M431" s="88"/>
      <c r="N431" s="88"/>
      <c r="O431" s="88"/>
      <c r="P431" s="88"/>
      <c r="Q431" s="88"/>
      <c r="R431" s="88"/>
      <c r="S431" s="88"/>
      <c r="T431" s="88"/>
      <c r="U431" s="88"/>
      <c r="V431" s="88"/>
      <c r="W431" s="88"/>
      <c r="X431" s="88"/>
      <c r="Y431" s="88"/>
      <c r="Z431" s="88"/>
      <c r="AA431" s="88"/>
      <c r="AB431" s="88"/>
      <c r="AC431" s="88"/>
      <c r="AD431" s="88"/>
      <c r="AE431" s="88"/>
      <c r="AF431" s="1"/>
      <c r="AG431" s="1"/>
    </row>
    <row r="432" spans="1:33" ht="15.75" thickBot="1">
      <c r="A432" s="1"/>
      <c r="B432" s="83" t="s">
        <v>286</v>
      </c>
      <c r="C432" s="88"/>
      <c r="D432" s="88"/>
      <c r="E432" s="88"/>
      <c r="F432" s="88"/>
      <c r="G432" s="88"/>
      <c r="H432" s="88"/>
      <c r="I432" s="88"/>
      <c r="J432" s="88"/>
      <c r="K432" s="88"/>
      <c r="L432" s="88"/>
      <c r="M432" s="88"/>
      <c r="N432" s="88"/>
      <c r="O432" s="88"/>
      <c r="P432" s="88"/>
      <c r="Q432" s="88"/>
      <c r="R432" s="88"/>
      <c r="S432" s="88"/>
      <c r="T432" s="88"/>
      <c r="U432" s="88"/>
      <c r="V432" s="88"/>
      <c r="W432" s="88"/>
      <c r="X432" s="88"/>
      <c r="Y432" s="88"/>
      <c r="Z432" s="88"/>
      <c r="AA432" s="88"/>
      <c r="AB432" s="88"/>
      <c r="AC432" s="88"/>
      <c r="AD432" s="88"/>
      <c r="AE432" s="88"/>
      <c r="AF432" s="1"/>
      <c r="AG432" s="1"/>
    </row>
    <row r="433" spans="1:33" ht="33" customHeight="1" thickBot="1">
      <c r="A433" s="1"/>
      <c r="B433" s="320" t="s">
        <v>307</v>
      </c>
      <c r="C433" s="363">
        <v>2022</v>
      </c>
      <c r="D433" s="363">
        <v>2023</v>
      </c>
      <c r="E433" s="363">
        <v>2024</v>
      </c>
      <c r="F433" s="363">
        <v>2025</v>
      </c>
      <c r="G433" s="363">
        <v>2026</v>
      </c>
      <c r="H433" s="363">
        <v>2027</v>
      </c>
      <c r="I433" s="363">
        <v>2028</v>
      </c>
      <c r="J433" s="363">
        <v>2029</v>
      </c>
      <c r="K433" s="363">
        <v>2030</v>
      </c>
      <c r="L433" s="363">
        <v>2031</v>
      </c>
      <c r="M433" s="363">
        <v>2032</v>
      </c>
      <c r="N433" s="363">
        <v>2033</v>
      </c>
      <c r="O433" s="363">
        <v>2034</v>
      </c>
      <c r="P433" s="363">
        <v>2035</v>
      </c>
      <c r="Q433" s="363">
        <v>2036</v>
      </c>
      <c r="R433" s="363">
        <v>2037</v>
      </c>
      <c r="S433" s="363">
        <v>2038</v>
      </c>
      <c r="T433" s="363">
        <v>2039</v>
      </c>
      <c r="U433" s="363">
        <v>2040</v>
      </c>
      <c r="V433" s="363">
        <v>2041</v>
      </c>
      <c r="W433" s="363">
        <v>2042</v>
      </c>
      <c r="X433" s="363">
        <v>2043</v>
      </c>
      <c r="Y433" s="363">
        <v>2044</v>
      </c>
      <c r="Z433" s="363">
        <v>2045</v>
      </c>
      <c r="AA433" s="363">
        <v>2046</v>
      </c>
      <c r="AB433" s="363">
        <v>2047</v>
      </c>
      <c r="AC433" s="363">
        <v>2048</v>
      </c>
      <c r="AD433" s="363">
        <v>2049</v>
      </c>
      <c r="AE433" s="363">
        <v>2050</v>
      </c>
      <c r="AF433" s="1"/>
      <c r="AG433" s="1"/>
    </row>
    <row r="434" spans="1:33" ht="15.75" thickBot="1">
      <c r="A434" s="1"/>
      <c r="B434" s="22" t="s">
        <v>308</v>
      </c>
      <c r="C434" s="84">
        <v>0.29312593260667091</v>
      </c>
      <c r="D434" s="84">
        <v>0.30637807341778561</v>
      </c>
      <c r="E434" s="84">
        <v>0.31929998273638655</v>
      </c>
      <c r="F434" s="84">
        <v>0.33091339088911043</v>
      </c>
      <c r="G434" s="84">
        <v>0.34306852406849891</v>
      </c>
      <c r="H434" s="84">
        <v>0.35508229881653147</v>
      </c>
      <c r="I434" s="84">
        <v>0.36694805492366039</v>
      </c>
      <c r="J434" s="84">
        <v>0.379143266164916</v>
      </c>
      <c r="K434" s="84">
        <v>0.39134239920277908</v>
      </c>
      <c r="L434" s="84">
        <v>0.40366776642786667</v>
      </c>
      <c r="M434" s="84">
        <v>0.41606500723507522</v>
      </c>
      <c r="N434" s="84">
        <v>0.42918282192020779</v>
      </c>
      <c r="O434" s="84">
        <v>0.44289796984632335</v>
      </c>
      <c r="P434" s="84">
        <v>0.45602236095302612</v>
      </c>
      <c r="Q434" s="84">
        <v>0.47011916646816565</v>
      </c>
      <c r="R434" s="84">
        <v>0.48438656365402366</v>
      </c>
      <c r="S434" s="84">
        <v>0.49839909159614521</v>
      </c>
      <c r="T434" s="84">
        <v>0.51223369414664111</v>
      </c>
      <c r="U434" s="84">
        <v>0.5267882337798071</v>
      </c>
      <c r="V434" s="84">
        <v>0.54069842933753764</v>
      </c>
      <c r="W434" s="84">
        <v>0.55465227228808744</v>
      </c>
      <c r="X434" s="84">
        <v>0.56821130945248632</v>
      </c>
      <c r="Y434" s="84">
        <v>0.58241450001933681</v>
      </c>
      <c r="Z434" s="84">
        <v>0.5966248760161954</v>
      </c>
      <c r="AA434" s="84">
        <v>0.61034210547708134</v>
      </c>
      <c r="AB434" s="84">
        <v>0.62526207504309472</v>
      </c>
      <c r="AC434" s="84">
        <v>0.6386961204188113</v>
      </c>
      <c r="AD434" s="84">
        <v>0.65333938129546953</v>
      </c>
      <c r="AE434" s="84">
        <v>0.66614455332334388</v>
      </c>
      <c r="AF434" s="1"/>
      <c r="AG434" s="1"/>
    </row>
    <row r="435" spans="1:33" ht="15.75" thickBot="1">
      <c r="A435" s="1"/>
      <c r="B435" s="22" t="s">
        <v>309</v>
      </c>
      <c r="C435" s="85">
        <v>29.511500143507327</v>
      </c>
      <c r="D435" s="85">
        <v>30.845706748740625</v>
      </c>
      <c r="E435" s="85">
        <v>32.146666119066914</v>
      </c>
      <c r="F435" s="85">
        <v>33.315887461300079</v>
      </c>
      <c r="G435" s="85">
        <v>34.539648905324945</v>
      </c>
      <c r="H435" s="85">
        <v>35.749178584421507</v>
      </c>
      <c r="I435" s="85">
        <v>36.943805958207093</v>
      </c>
      <c r="J435" s="85">
        <v>38.171602404246364</v>
      </c>
      <c r="K435" s="85">
        <v>39.399793691165506</v>
      </c>
      <c r="L435" s="85">
        <v>40.640694055719862</v>
      </c>
      <c r="M435" s="85">
        <v>41.888830549845608</v>
      </c>
      <c r="N435" s="85">
        <v>43.209513392609495</v>
      </c>
      <c r="O435" s="85">
        <v>44.590334892742341</v>
      </c>
      <c r="P435" s="85">
        <v>45.911679840235024</v>
      </c>
      <c r="Q435" s="85">
        <v>47.330926081205675</v>
      </c>
      <c r="R435" s="85">
        <v>48.767347247881879</v>
      </c>
      <c r="S435" s="85">
        <v>50.178108543197617</v>
      </c>
      <c r="T435" s="85">
        <v>51.570956564263611</v>
      </c>
      <c r="U435" s="85">
        <v>53.036286822331292</v>
      </c>
      <c r="V435" s="85">
        <v>54.436745439375663</v>
      </c>
      <c r="W435" s="85">
        <v>55.841598413575667</v>
      </c>
      <c r="X435" s="85">
        <v>57.206702905234259</v>
      </c>
      <c r="Y435" s="85">
        <v>58.636659841232536</v>
      </c>
      <c r="Z435" s="85">
        <v>60.067340196059128</v>
      </c>
      <c r="AA435" s="85">
        <v>61.448371262139034</v>
      </c>
      <c r="AB435" s="85">
        <v>62.950492483803032</v>
      </c>
      <c r="AC435" s="85">
        <v>64.303012980736781</v>
      </c>
      <c r="AD435" s="85">
        <v>65.777275566854627</v>
      </c>
      <c r="AE435" s="85">
        <v>67.066481993518124</v>
      </c>
      <c r="AF435" s="1"/>
      <c r="AG435" s="1"/>
    </row>
    <row r="436" spans="1:33" ht="15.75" thickBot="1">
      <c r="A436" s="1"/>
      <c r="B436" s="22" t="s">
        <v>310</v>
      </c>
      <c r="C436" s="86">
        <v>34.934329896730738</v>
      </c>
      <c r="D436" s="86">
        <v>36.513701106969656</v>
      </c>
      <c r="E436" s="86">
        <v>38.05371579969006</v>
      </c>
      <c r="F436" s="86">
        <v>39.437785192748613</v>
      </c>
      <c r="G436" s="86">
        <v>40.886416600592163</v>
      </c>
      <c r="H436" s="86">
        <v>42.318201112527333</v>
      </c>
      <c r="I436" s="86">
        <v>43.732344974294804</v>
      </c>
      <c r="J436" s="86">
        <v>45.185752828297304</v>
      </c>
      <c r="K436" s="86">
        <v>46.639628076416912</v>
      </c>
      <c r="L436" s="86">
        <v>48.108547734635387</v>
      </c>
      <c r="M436" s="86">
        <v>49.586033183694489</v>
      </c>
      <c r="N436" s="86">
        <v>51.149395598133324</v>
      </c>
      <c r="O436" s="86">
        <v>52.78394733489931</v>
      </c>
      <c r="P436" s="86">
        <v>54.348093517865991</v>
      </c>
      <c r="Q436" s="86">
        <v>56.028130660866722</v>
      </c>
      <c r="R436" s="86">
        <v>57.728498675481298</v>
      </c>
      <c r="S436" s="86">
        <v>59.398491737726282</v>
      </c>
      <c r="T436" s="86">
        <v>61.047279905976453</v>
      </c>
      <c r="U436" s="86">
        <v>62.781869147257702</v>
      </c>
      <c r="V436" s="86">
        <v>64.43966638212008</v>
      </c>
      <c r="W436" s="86">
        <v>66.102665450905249</v>
      </c>
      <c r="X436" s="86">
        <v>67.718612130105214</v>
      </c>
      <c r="Y436" s="86">
        <v>69.411328091590221</v>
      </c>
      <c r="Z436" s="86">
        <v>71.104900402358695</v>
      </c>
      <c r="AA436" s="86">
        <v>72.739700213464999</v>
      </c>
      <c r="AB436" s="86">
        <v>74.517840872100237</v>
      </c>
      <c r="AC436" s="86">
        <v>76.11889120848474</v>
      </c>
      <c r="AD436" s="86">
        <v>77.864054120820768</v>
      </c>
      <c r="AE436" s="86">
        <v>79.390156229999931</v>
      </c>
      <c r="AF436" s="1"/>
      <c r="AG436" s="1"/>
    </row>
    <row r="437" spans="1:33" ht="15.75" thickBot="1">
      <c r="A437" s="1"/>
      <c r="B437" s="22" t="s">
        <v>311</v>
      </c>
      <c r="C437" s="87">
        <v>34.934329896730738</v>
      </c>
      <c r="D437" s="87">
        <v>36.513701106969656</v>
      </c>
      <c r="E437" s="87">
        <v>38.05371579969006</v>
      </c>
      <c r="F437" s="87">
        <v>39.437785192748613</v>
      </c>
      <c r="G437" s="87">
        <v>40.886416600592163</v>
      </c>
      <c r="H437" s="87">
        <v>42.318201112527333</v>
      </c>
      <c r="I437" s="87">
        <v>43.732344974294804</v>
      </c>
      <c r="J437" s="87">
        <v>45.185752828297304</v>
      </c>
      <c r="K437" s="87">
        <v>46.639628076416912</v>
      </c>
      <c r="L437" s="87">
        <v>48.108547734635387</v>
      </c>
      <c r="M437" s="87">
        <v>49.586033183694489</v>
      </c>
      <c r="N437" s="87">
        <v>51.149395598133324</v>
      </c>
      <c r="O437" s="87">
        <v>52.78394733489931</v>
      </c>
      <c r="P437" s="87">
        <v>54.348093517865991</v>
      </c>
      <c r="Q437" s="87">
        <v>56.028130660866722</v>
      </c>
      <c r="R437" s="87">
        <v>57.728498675481298</v>
      </c>
      <c r="S437" s="87">
        <v>59.398491737726282</v>
      </c>
      <c r="T437" s="87">
        <v>61.047279905976453</v>
      </c>
      <c r="U437" s="87">
        <v>62.781869147257702</v>
      </c>
      <c r="V437" s="87">
        <v>64.43966638212008</v>
      </c>
      <c r="W437" s="87">
        <v>66.102665450905249</v>
      </c>
      <c r="X437" s="87">
        <v>67.718612130105214</v>
      </c>
      <c r="Y437" s="87">
        <v>69.411328091590221</v>
      </c>
      <c r="Z437" s="87">
        <v>71.104900402358695</v>
      </c>
      <c r="AA437" s="87">
        <v>72.739700213464999</v>
      </c>
      <c r="AB437" s="87">
        <v>74.517840872100237</v>
      </c>
      <c r="AC437" s="87">
        <v>76.11889120848474</v>
      </c>
      <c r="AD437" s="87">
        <v>77.864054120820768</v>
      </c>
      <c r="AE437" s="87">
        <v>79.390156229999931</v>
      </c>
      <c r="AF437" s="1"/>
      <c r="AG437" s="1"/>
    </row>
    <row r="438" spans="1:33" ht="15.75" thickBot="1">
      <c r="A438" s="1"/>
      <c r="B438" s="22" t="s">
        <v>312</v>
      </c>
      <c r="C438" s="86">
        <v>34.934329896730738</v>
      </c>
      <c r="D438" s="86">
        <v>36.513701106969656</v>
      </c>
      <c r="E438" s="86">
        <v>38.05371579969006</v>
      </c>
      <c r="F438" s="86">
        <v>39.43778519274862</v>
      </c>
      <c r="G438" s="86">
        <v>40.88641660059217</v>
      </c>
      <c r="H438" s="86">
        <v>42.318201112527341</v>
      </c>
      <c r="I438" s="86">
        <v>43.732344974294818</v>
      </c>
      <c r="J438" s="86">
        <v>45.185752828297325</v>
      </c>
      <c r="K438" s="86">
        <v>46.639628076416933</v>
      </c>
      <c r="L438" s="86">
        <v>48.108547734635408</v>
      </c>
      <c r="M438" s="86">
        <v>49.586033183694518</v>
      </c>
      <c r="N438" s="86">
        <v>51.14939559813336</v>
      </c>
      <c r="O438" s="86">
        <v>52.783947334899345</v>
      </c>
      <c r="P438" s="86">
        <v>54.348093517866033</v>
      </c>
      <c r="Q438" s="86">
        <v>56.028130660866772</v>
      </c>
      <c r="R438" s="86">
        <v>57.728498675481354</v>
      </c>
      <c r="S438" s="86">
        <v>59.398491737726339</v>
      </c>
      <c r="T438" s="86">
        <v>61.047279905976517</v>
      </c>
      <c r="U438" s="86">
        <v>62.781869147257773</v>
      </c>
      <c r="V438" s="86">
        <v>64.439666382120151</v>
      </c>
      <c r="W438" s="86">
        <v>66.10266545090532</v>
      </c>
      <c r="X438" s="86">
        <v>67.718612130105285</v>
      </c>
      <c r="Y438" s="86">
        <v>69.411328091590292</v>
      </c>
      <c r="Z438" s="86">
        <v>71.104900402358766</v>
      </c>
      <c r="AA438" s="86">
        <v>72.739700213465071</v>
      </c>
      <c r="AB438" s="86">
        <v>74.517840872100308</v>
      </c>
      <c r="AC438" s="86">
        <v>76.118891208484811</v>
      </c>
      <c r="AD438" s="86">
        <v>77.864054120820839</v>
      </c>
      <c r="AE438" s="86">
        <v>79.390156230000002</v>
      </c>
      <c r="AF438" s="1"/>
      <c r="AG438" s="1"/>
    </row>
    <row r="439" spans="1:33">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row>
  </sheetData>
  <mergeCells count="2">
    <mergeCell ref="B7:N7"/>
    <mergeCell ref="B8:N8"/>
  </mergeCells>
  <hyperlinks>
    <hyperlink ref="B1" location="'Assumptions Summary'!A1" display="Go to Assumptions Summary"/>
  </hyperlinks>
  <pageMargins left="0.7" right="0.7" top="0.75" bottom="0.75" header="0.3" footer="0.3"/>
  <pageSetup paperSize="9" scale="37" orientation="landscape" verticalDpi="90" r:id="rId1"/>
  <rowBreaks count="4" manualBreakCount="4">
    <brk id="44" max="16383" man="1"/>
    <brk id="94" max="16383" man="1"/>
    <brk id="164" max="16383" man="1"/>
    <brk id="216"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9" tint="0.79998168889431442"/>
  </sheetPr>
  <dimension ref="A1:AY140"/>
  <sheetViews>
    <sheetView zoomScale="85" zoomScaleNormal="85" workbookViewId="0"/>
  </sheetViews>
  <sheetFormatPr defaultColWidth="10.28515625" defaultRowHeight="12.75"/>
  <cols>
    <col min="1" max="1" width="4.140625" style="27" customWidth="1"/>
    <col min="2" max="2" width="19.85546875" style="27" customWidth="1"/>
    <col min="3" max="23" width="12.7109375" style="27" customWidth="1"/>
    <col min="24" max="25" width="13.28515625" style="27" customWidth="1"/>
    <col min="26" max="32" width="13.140625" style="27" customWidth="1"/>
    <col min="33" max="16384" width="10.28515625" style="27"/>
  </cols>
  <sheetData>
    <row r="1" spans="1:51" ht="15">
      <c r="A1" s="55"/>
      <c r="B1" s="17" t="s">
        <v>59</v>
      </c>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row>
    <row r="2" spans="1:51" ht="20.25" thickBot="1">
      <c r="A2" s="26"/>
      <c r="B2" s="44" t="s">
        <v>1547</v>
      </c>
      <c r="C2" s="44"/>
      <c r="D2" s="44"/>
      <c r="E2" s="44"/>
      <c r="F2" s="44"/>
      <c r="G2" s="44"/>
      <c r="H2" s="44"/>
      <c r="I2" s="44"/>
      <c r="J2" s="44"/>
      <c r="K2" s="44"/>
      <c r="L2" s="26"/>
      <c r="M2" s="26"/>
      <c r="N2" s="26"/>
      <c r="O2" s="26"/>
      <c r="P2" s="105"/>
      <c r="Q2" s="105"/>
      <c r="R2" s="105"/>
      <c r="S2" s="56"/>
      <c r="T2" s="57"/>
      <c r="U2" s="105"/>
      <c r="V2" s="105"/>
      <c r="W2" s="105"/>
      <c r="X2" s="105"/>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row>
    <row r="3" spans="1:51" ht="16.5" thickTop="1">
      <c r="A3" s="26"/>
      <c r="B3" s="329"/>
      <c r="C3" s="315"/>
      <c r="D3" s="315"/>
      <c r="E3" s="315"/>
      <c r="F3" s="315"/>
      <c r="G3" s="315"/>
      <c r="H3" s="315"/>
      <c r="I3" s="315"/>
      <c r="J3" s="315"/>
      <c r="K3" s="315"/>
      <c r="L3" s="315"/>
      <c r="M3" s="315"/>
      <c r="N3" s="315"/>
      <c r="O3" s="315"/>
      <c r="P3" s="315"/>
      <c r="Q3" s="315"/>
      <c r="R3" s="315"/>
      <c r="S3" s="56"/>
      <c r="T3" s="57"/>
      <c r="U3" s="315"/>
      <c r="V3" s="315"/>
      <c r="W3" s="315"/>
      <c r="X3" s="315"/>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row>
    <row r="4" spans="1:51" ht="15.75">
      <c r="A4" s="26"/>
      <c r="B4" s="398" t="str">
        <f>'Assumptions Summary'!$E$5&amp;": "&amp;'Assumptions Summary'!$D$18</f>
        <v>Key deviations from Primary Source: AEMO Draft 2021-22 Input and Assumptions Workbook</v>
      </c>
      <c r="C4" s="395"/>
      <c r="D4" s="395"/>
      <c r="E4" s="395"/>
      <c r="F4" s="395"/>
      <c r="G4" s="395"/>
      <c r="H4" s="395"/>
      <c r="I4" s="395"/>
      <c r="J4" s="395"/>
      <c r="K4" s="395"/>
      <c r="L4" s="395"/>
      <c r="M4" s="395"/>
      <c r="N4" s="395"/>
      <c r="O4" s="395"/>
      <c r="P4" s="395"/>
      <c r="Q4" s="395"/>
      <c r="R4" s="395"/>
      <c r="S4" s="56"/>
      <c r="T4" s="57"/>
      <c r="U4" s="395"/>
      <c r="V4" s="395"/>
      <c r="W4" s="395"/>
      <c r="X4" s="395"/>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row>
    <row r="5" spans="1:51" ht="15.75">
      <c r="A5" s="26"/>
      <c r="B5" s="399" t="str">
        <f>'Assumptions Summary'!E18</f>
        <v>Nil</v>
      </c>
      <c r="C5" s="395"/>
      <c r="D5" s="395"/>
      <c r="E5" s="395"/>
      <c r="F5" s="395"/>
      <c r="G5" s="395"/>
      <c r="H5" s="395"/>
      <c r="I5" s="395"/>
      <c r="J5" s="395"/>
      <c r="K5" s="395"/>
      <c r="L5" s="395"/>
      <c r="M5" s="395"/>
      <c r="N5" s="395"/>
      <c r="O5" s="395"/>
      <c r="P5" s="395"/>
      <c r="Q5" s="395"/>
      <c r="R5" s="395"/>
      <c r="S5" s="56"/>
      <c r="T5" s="57"/>
      <c r="U5" s="395"/>
      <c r="V5" s="395"/>
      <c r="W5" s="395"/>
      <c r="X5" s="395"/>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row>
    <row r="6" spans="1:51" ht="15.75">
      <c r="A6" s="26"/>
      <c r="B6" s="329"/>
      <c r="C6" s="395"/>
      <c r="D6" s="395"/>
      <c r="E6" s="395"/>
      <c r="F6" s="395"/>
      <c r="G6" s="395"/>
      <c r="H6" s="395"/>
      <c r="I6" s="395"/>
      <c r="J6" s="395"/>
      <c r="K6" s="395"/>
      <c r="L6" s="395"/>
      <c r="M6" s="395"/>
      <c r="N6" s="395"/>
      <c r="O6" s="395"/>
      <c r="P6" s="395"/>
      <c r="Q6" s="395"/>
      <c r="R6" s="395"/>
      <c r="S6" s="56"/>
      <c r="T6" s="57"/>
      <c r="U6" s="395"/>
      <c r="V6" s="395"/>
      <c r="W6" s="395"/>
      <c r="X6" s="395"/>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row>
    <row r="7" spans="1:51" ht="15.75">
      <c r="A7" s="26"/>
      <c r="B7" s="10" t="s">
        <v>373</v>
      </c>
      <c r="C7" s="26"/>
      <c r="D7" s="26"/>
      <c r="E7" s="26"/>
      <c r="F7" s="26"/>
      <c r="G7" s="26"/>
      <c r="H7" s="105"/>
      <c r="I7" s="105"/>
      <c r="J7" s="105"/>
      <c r="K7" s="105"/>
      <c r="L7" s="105"/>
      <c r="M7" s="105"/>
      <c r="N7" s="105"/>
      <c r="O7" s="105"/>
      <c r="P7" s="105"/>
      <c r="Q7" s="105"/>
      <c r="R7" s="105"/>
      <c r="S7" s="105"/>
      <c r="T7" s="58"/>
      <c r="U7" s="105"/>
      <c r="V7" s="105"/>
      <c r="W7" s="105"/>
      <c r="X7" s="105"/>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row>
    <row r="8" spans="1:51">
      <c r="A8" s="26"/>
      <c r="B8" s="26"/>
      <c r="C8" s="26"/>
      <c r="D8" s="26"/>
      <c r="E8" s="26"/>
      <c r="F8" s="26"/>
      <c r="G8" s="26"/>
      <c r="H8" s="105"/>
      <c r="I8" s="105"/>
      <c r="J8" s="105"/>
      <c r="K8" s="105"/>
      <c r="L8" s="105"/>
      <c r="M8" s="105"/>
      <c r="N8" s="105"/>
      <c r="O8" s="105"/>
      <c r="P8" s="105"/>
      <c r="Q8" s="105"/>
      <c r="R8" s="105"/>
      <c r="S8" s="105"/>
      <c r="T8" s="105"/>
      <c r="U8" s="105"/>
      <c r="V8" s="105"/>
      <c r="W8" s="105"/>
      <c r="X8" s="105"/>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row>
    <row r="9" spans="1:51" ht="15.75" thickBot="1">
      <c r="A9" s="26"/>
      <c r="B9" s="59" t="s">
        <v>287</v>
      </c>
      <c r="C9" s="26"/>
      <c r="D9" s="26"/>
      <c r="E9" s="26"/>
      <c r="F9" s="26"/>
      <c r="G9" s="26"/>
      <c r="H9" s="105"/>
      <c r="I9" s="105"/>
      <c r="J9" s="105"/>
      <c r="K9" s="105"/>
      <c r="L9" s="105"/>
      <c r="M9" s="105"/>
      <c r="N9" s="105"/>
      <c r="O9" s="105"/>
      <c r="P9" s="105"/>
      <c r="Q9" s="105"/>
      <c r="R9" s="105"/>
      <c r="S9" s="105"/>
      <c r="T9" s="105"/>
      <c r="U9" s="105"/>
      <c r="V9" s="105"/>
      <c r="W9" s="105"/>
      <c r="X9" s="105"/>
      <c r="Y9" s="26"/>
      <c r="Z9" s="26"/>
      <c r="AA9" s="26"/>
      <c r="AB9" s="26"/>
      <c r="AC9" s="26"/>
      <c r="AD9" s="26"/>
      <c r="AE9" s="26"/>
      <c r="AF9" s="26"/>
      <c r="AG9" s="26"/>
      <c r="AH9" s="26"/>
      <c r="AI9" s="26"/>
      <c r="AJ9" s="26"/>
      <c r="AK9" s="26"/>
      <c r="AL9" s="26"/>
      <c r="AM9" s="26"/>
      <c r="AN9" s="26"/>
      <c r="AO9" s="26"/>
      <c r="AP9" s="26"/>
      <c r="AQ9" s="26"/>
      <c r="AR9" s="26"/>
      <c r="AS9" s="26"/>
      <c r="AT9" s="26"/>
      <c r="AU9" s="26"/>
      <c r="AV9" s="26"/>
      <c r="AW9" s="26"/>
      <c r="AX9" s="26"/>
      <c r="AY9" s="26"/>
    </row>
    <row r="10" spans="1:51" ht="15.75" thickBot="1">
      <c r="A10" s="26"/>
      <c r="B10" s="68"/>
      <c r="C10" s="3" t="s">
        <v>61</v>
      </c>
      <c r="D10" s="3" t="s">
        <v>288</v>
      </c>
      <c r="E10" s="106" t="s">
        <v>285</v>
      </c>
      <c r="F10" s="3" t="s">
        <v>64</v>
      </c>
      <c r="G10" s="3" t="s">
        <v>65</v>
      </c>
      <c r="H10" s="105"/>
      <c r="I10" s="105"/>
      <c r="J10" s="105"/>
      <c r="K10" s="105"/>
      <c r="L10" s="105"/>
      <c r="M10" s="105"/>
      <c r="N10" s="105"/>
      <c r="O10" s="105"/>
      <c r="P10" s="105"/>
      <c r="Q10" s="105"/>
      <c r="R10" s="105"/>
      <c r="S10" s="105"/>
      <c r="T10" s="105"/>
      <c r="U10" s="105"/>
      <c r="V10" s="105"/>
      <c r="W10" s="105"/>
      <c r="X10" s="105"/>
      <c r="Y10" s="26"/>
      <c r="Z10" s="26"/>
      <c r="AA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26"/>
      <c r="AY10" s="26"/>
    </row>
    <row r="11" spans="1:51" ht="51.75" thickBot="1">
      <c r="A11" s="26"/>
      <c r="B11" s="46" t="s">
        <v>300</v>
      </c>
      <c r="C11" s="73" t="s">
        <v>292</v>
      </c>
      <c r="D11" s="73" t="s">
        <v>293</v>
      </c>
      <c r="E11" s="73" t="s">
        <v>294</v>
      </c>
      <c r="F11" s="73" t="s">
        <v>295</v>
      </c>
      <c r="G11" s="73" t="s">
        <v>296</v>
      </c>
      <c r="H11" s="105"/>
      <c r="I11" s="105"/>
      <c r="J11" s="105"/>
      <c r="K11" s="105"/>
      <c r="L11" s="105"/>
      <c r="M11" s="105"/>
      <c r="N11" s="105"/>
      <c r="O11" s="105"/>
      <c r="P11" s="105"/>
      <c r="Q11" s="105"/>
      <c r="R11" s="105"/>
      <c r="S11" s="105"/>
      <c r="T11" s="105"/>
      <c r="U11" s="105"/>
      <c r="V11" s="105"/>
      <c r="W11" s="105"/>
      <c r="X11" s="105"/>
      <c r="Y11" s="26"/>
      <c r="Z11" s="26"/>
      <c r="AA11" s="26"/>
      <c r="AB11" s="26"/>
      <c r="AC11" s="26"/>
      <c r="AD11" s="26"/>
      <c r="AE11" s="26"/>
      <c r="AF11" s="26"/>
      <c r="AG11" s="26"/>
      <c r="AH11" s="26"/>
      <c r="AI11" s="26"/>
      <c r="AJ11" s="26"/>
      <c r="AK11" s="26"/>
      <c r="AL11" s="26"/>
      <c r="AM11" s="26"/>
      <c r="AN11" s="26"/>
      <c r="AO11" s="26"/>
      <c r="AP11" s="26"/>
      <c r="AQ11" s="26"/>
      <c r="AR11" s="26"/>
      <c r="AS11" s="26"/>
      <c r="AT11" s="26"/>
      <c r="AU11" s="26"/>
      <c r="AV11" s="26"/>
      <c r="AW11" s="26"/>
      <c r="AX11" s="26"/>
      <c r="AY11" s="26"/>
    </row>
    <row r="12" spans="1:51">
      <c r="A12" s="26"/>
      <c r="B12" s="26"/>
      <c r="C12" s="26"/>
      <c r="D12" s="26"/>
      <c r="E12" s="26"/>
      <c r="F12" s="26"/>
      <c r="G12" s="26"/>
      <c r="H12" s="26"/>
      <c r="I12" s="26"/>
      <c r="J12" s="105"/>
      <c r="K12" s="105"/>
      <c r="L12" s="105"/>
      <c r="M12" s="105"/>
      <c r="N12" s="105"/>
      <c r="O12" s="105"/>
      <c r="P12" s="105"/>
      <c r="Q12" s="105"/>
      <c r="R12" s="105"/>
      <c r="S12" s="105"/>
      <c r="T12" s="105"/>
      <c r="U12" s="105"/>
      <c r="V12" s="105"/>
      <c r="W12" s="105"/>
      <c r="X12" s="105"/>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c r="AY12" s="26"/>
    </row>
    <row r="13" spans="1:51" ht="20.25" thickBot="1">
      <c r="A13" s="26"/>
      <c r="B13" s="44" t="s">
        <v>374</v>
      </c>
      <c r="C13" s="44"/>
      <c r="D13" s="44"/>
      <c r="E13" s="44"/>
      <c r="F13" s="44"/>
      <c r="G13" s="44"/>
      <c r="H13" s="44"/>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26"/>
      <c r="AJ13" s="26"/>
      <c r="AK13" s="26"/>
      <c r="AL13" s="26"/>
      <c r="AM13" s="26"/>
      <c r="AN13" s="26"/>
      <c r="AO13" s="26"/>
      <c r="AP13" s="26"/>
      <c r="AQ13" s="26"/>
      <c r="AR13" s="26"/>
      <c r="AS13" s="26"/>
      <c r="AT13" s="26"/>
      <c r="AU13" s="26"/>
      <c r="AV13" s="26"/>
      <c r="AW13" s="26"/>
      <c r="AX13" s="26"/>
      <c r="AY13" s="26"/>
    </row>
    <row r="14" spans="1:51" ht="13.5" thickTop="1">
      <c r="A14" s="26"/>
      <c r="B14" s="26" t="s">
        <v>375</v>
      </c>
      <c r="C14" s="26"/>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c r="AI14" s="26"/>
      <c r="AJ14" s="26"/>
      <c r="AK14" s="26"/>
      <c r="AL14" s="26"/>
      <c r="AM14" s="26"/>
      <c r="AN14" s="26"/>
      <c r="AO14" s="26"/>
      <c r="AP14" s="26"/>
      <c r="AQ14" s="26"/>
      <c r="AR14" s="26"/>
      <c r="AS14" s="26"/>
      <c r="AT14" s="26"/>
      <c r="AU14" s="26"/>
      <c r="AV14" s="26"/>
      <c r="AW14" s="26"/>
      <c r="AX14" s="26"/>
      <c r="AY14" s="26"/>
    </row>
    <row r="15" spans="1:51">
      <c r="A15" s="26"/>
      <c r="B15" s="26"/>
      <c r="C15" s="26"/>
      <c r="D15" s="26"/>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row>
    <row r="16" spans="1:51" ht="15.75">
      <c r="A16" s="26"/>
      <c r="B16" s="107" t="s">
        <v>376</v>
      </c>
      <c r="C16" s="107"/>
      <c r="D16" s="107"/>
      <c r="E16" s="108"/>
      <c r="F16" s="108"/>
      <c r="G16" s="108"/>
      <c r="H16" s="108"/>
      <c r="I16" s="108"/>
      <c r="J16" s="108"/>
      <c r="K16" s="108"/>
      <c r="L16" s="108"/>
      <c r="M16" s="108"/>
      <c r="N16" s="108"/>
      <c r="O16" s="108"/>
      <c r="P16" s="108"/>
      <c r="Q16" s="108"/>
      <c r="R16" s="108"/>
      <c r="S16" s="108"/>
      <c r="T16" s="108"/>
      <c r="U16" s="108"/>
      <c r="V16" s="108"/>
      <c r="W16" s="108"/>
      <c r="X16" s="108"/>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26"/>
    </row>
    <row r="17" spans="1:51">
      <c r="A17" s="26"/>
      <c r="B17" s="109" t="s">
        <v>377</v>
      </c>
      <c r="C17" s="108"/>
      <c r="D17" s="108"/>
      <c r="E17" s="108"/>
      <c r="F17" s="108"/>
      <c r="G17" s="108"/>
      <c r="H17" s="108"/>
      <c r="I17" s="108"/>
      <c r="J17" s="108"/>
      <c r="K17" s="108"/>
      <c r="L17" s="108"/>
      <c r="M17" s="108"/>
      <c r="N17" s="108"/>
      <c r="O17" s="108"/>
      <c r="P17" s="108"/>
      <c r="Q17" s="108"/>
      <c r="R17" s="108"/>
      <c r="S17" s="108"/>
      <c r="T17" s="108"/>
      <c r="U17" s="108"/>
      <c r="V17" s="108"/>
      <c r="W17" s="105"/>
      <c r="X17" s="105"/>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row>
    <row r="18" spans="1:51" ht="15">
      <c r="A18" s="26"/>
      <c r="B18" s="447"/>
      <c r="C18" s="447"/>
      <c r="D18" s="447"/>
      <c r="E18" s="447"/>
      <c r="F18" s="447"/>
      <c r="G18" s="447"/>
      <c r="H18" s="447"/>
      <c r="I18" s="447"/>
      <c r="J18" s="447"/>
      <c r="K18" s="447"/>
      <c r="L18" s="447"/>
      <c r="M18" s="447"/>
      <c r="N18" s="447"/>
      <c r="O18" s="447"/>
      <c r="P18" s="447"/>
      <c r="Q18" s="447"/>
      <c r="R18" s="447"/>
      <c r="S18" s="447"/>
      <c r="T18" s="447"/>
      <c r="U18" s="447"/>
      <c r="V18" s="447"/>
      <c r="W18" s="447"/>
      <c r="X18" s="447"/>
      <c r="Y18" s="26"/>
      <c r="Z18" s="26"/>
      <c r="AA18" s="26"/>
      <c r="AB18" s="26"/>
      <c r="AC18" s="26"/>
      <c r="AD18" s="26"/>
      <c r="AE18" s="26"/>
      <c r="AF18" s="26"/>
      <c r="AG18" s="26"/>
      <c r="AH18" s="26"/>
      <c r="AI18" s="26"/>
      <c r="AJ18" s="26"/>
      <c r="AK18" s="26"/>
      <c r="AL18" s="26"/>
      <c r="AM18" s="26"/>
      <c r="AN18" s="26"/>
      <c r="AO18" s="26"/>
      <c r="AP18" s="26"/>
      <c r="AQ18" s="26"/>
      <c r="AR18" s="26"/>
      <c r="AS18" s="26"/>
      <c r="AT18" s="26"/>
      <c r="AU18" s="26"/>
      <c r="AV18" s="26"/>
      <c r="AW18" s="26"/>
      <c r="AX18" s="26"/>
      <c r="AY18" s="26"/>
    </row>
    <row r="19" spans="1:51" ht="15.75" thickBot="1">
      <c r="A19" s="26"/>
      <c r="B19" s="59" t="s">
        <v>61</v>
      </c>
      <c r="C19" s="26"/>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L19" s="26"/>
      <c r="AM19" s="26"/>
      <c r="AN19" s="26"/>
      <c r="AO19" s="26"/>
      <c r="AP19" s="26"/>
      <c r="AQ19" s="26"/>
      <c r="AR19" s="26"/>
      <c r="AS19" s="26"/>
      <c r="AT19" s="26"/>
      <c r="AU19" s="26"/>
      <c r="AV19" s="26"/>
      <c r="AW19" s="26"/>
      <c r="AX19" s="26"/>
      <c r="AY19" s="26"/>
    </row>
    <row r="20" spans="1:51" ht="33" customHeight="1" thickBot="1">
      <c r="A20" s="26"/>
      <c r="B20" s="3"/>
      <c r="C20" s="363" t="s">
        <v>221</v>
      </c>
      <c r="D20" s="363" t="s">
        <v>222</v>
      </c>
      <c r="E20" s="363" t="s">
        <v>223</v>
      </c>
      <c r="F20" s="363" t="s">
        <v>224</v>
      </c>
      <c r="G20" s="363" t="s">
        <v>225</v>
      </c>
      <c r="H20" s="363" t="s">
        <v>226</v>
      </c>
      <c r="I20" s="363" t="s">
        <v>227</v>
      </c>
      <c r="J20" s="363" t="s">
        <v>228</v>
      </c>
      <c r="K20" s="363" t="s">
        <v>229</v>
      </c>
      <c r="L20" s="363" t="s">
        <v>262</v>
      </c>
      <c r="M20" s="363" t="s">
        <v>263</v>
      </c>
      <c r="N20" s="363" t="s">
        <v>264</v>
      </c>
      <c r="O20" s="363" t="s">
        <v>265</v>
      </c>
      <c r="P20" s="363" t="s">
        <v>266</v>
      </c>
      <c r="Q20" s="363" t="s">
        <v>267</v>
      </c>
      <c r="R20" s="363" t="s">
        <v>268</v>
      </c>
      <c r="S20" s="363" t="s">
        <v>269</v>
      </c>
      <c r="T20" s="363" t="s">
        <v>270</v>
      </c>
      <c r="U20" s="363" t="s">
        <v>271</v>
      </c>
      <c r="V20" s="363" t="s">
        <v>272</v>
      </c>
      <c r="W20" s="363" t="s">
        <v>273</v>
      </c>
      <c r="X20" s="363" t="s">
        <v>274</v>
      </c>
      <c r="Y20" s="363" t="s">
        <v>275</v>
      </c>
      <c r="Z20" s="363" t="s">
        <v>276</v>
      </c>
      <c r="AA20" s="363" t="s">
        <v>277</v>
      </c>
      <c r="AB20" s="363" t="s">
        <v>278</v>
      </c>
      <c r="AC20" s="363" t="s">
        <v>279</v>
      </c>
      <c r="AD20" s="363" t="s">
        <v>280</v>
      </c>
      <c r="AE20" s="363" t="s">
        <v>281</v>
      </c>
      <c r="AF20" s="26"/>
      <c r="AG20" s="26"/>
      <c r="AH20" s="26"/>
      <c r="AI20" s="26"/>
      <c r="AJ20" s="26"/>
      <c r="AK20" s="26"/>
      <c r="AL20" s="26"/>
      <c r="AM20" s="26"/>
      <c r="AN20" s="26"/>
      <c r="AO20" s="26"/>
      <c r="AP20" s="26"/>
      <c r="AQ20" s="26"/>
      <c r="AR20" s="26"/>
      <c r="AS20" s="26"/>
      <c r="AT20" s="26"/>
      <c r="AU20" s="26"/>
      <c r="AV20" s="26"/>
      <c r="AW20" s="26"/>
      <c r="AX20" s="26"/>
      <c r="AY20" s="26"/>
    </row>
    <row r="21" spans="1:51" ht="15.75" thickBot="1">
      <c r="A21" s="26"/>
      <c r="B21" s="22" t="s">
        <v>151</v>
      </c>
      <c r="C21" s="60">
        <v>208.400543</v>
      </c>
      <c r="D21" s="60">
        <v>223.8816147</v>
      </c>
      <c r="E21" s="60">
        <v>226.72395589999999</v>
      </c>
      <c r="F21" s="60">
        <v>281.11393140000001</v>
      </c>
      <c r="G21" s="60">
        <v>323.4871612</v>
      </c>
      <c r="H21" s="60">
        <v>364.66805649999998</v>
      </c>
      <c r="I21" s="60">
        <v>397.73746820000002</v>
      </c>
      <c r="J21" s="60">
        <v>428.24691309999997</v>
      </c>
      <c r="K21" s="60">
        <v>455.27853210000001</v>
      </c>
      <c r="L21" s="60">
        <v>477.43248840000001</v>
      </c>
      <c r="M21" s="60">
        <v>572.00491529999999</v>
      </c>
      <c r="N21" s="60">
        <v>630.21652529999994</v>
      </c>
      <c r="O21" s="60">
        <v>694.78012279999996</v>
      </c>
      <c r="P21" s="60">
        <v>730.74077809999994</v>
      </c>
      <c r="Q21" s="60">
        <v>745.51445309999997</v>
      </c>
      <c r="R21" s="60">
        <v>754.64695970000002</v>
      </c>
      <c r="S21" s="60">
        <v>762.09674640000003</v>
      </c>
      <c r="T21" s="60">
        <v>770.32690909999997</v>
      </c>
      <c r="U21" s="60">
        <v>781.20276039999999</v>
      </c>
      <c r="V21" s="60">
        <v>792.10505460000002</v>
      </c>
      <c r="W21" s="60">
        <v>801.7106963</v>
      </c>
      <c r="X21" s="60">
        <v>811.66672300000005</v>
      </c>
      <c r="Y21" s="60">
        <v>823.45736299999999</v>
      </c>
      <c r="Z21" s="60">
        <v>834.77221589999999</v>
      </c>
      <c r="AA21" s="60">
        <v>844.87473360000001</v>
      </c>
      <c r="AB21" s="60">
        <v>853.89808089999997</v>
      </c>
      <c r="AC21" s="60">
        <v>861.98866299999997</v>
      </c>
      <c r="AD21" s="60">
        <v>869.97682269999996</v>
      </c>
      <c r="AE21" s="60">
        <v>878.20145720000005</v>
      </c>
      <c r="AF21" s="26"/>
      <c r="AG21" s="26"/>
      <c r="AH21" s="26"/>
      <c r="AI21" s="26"/>
      <c r="AJ21" s="26"/>
      <c r="AK21" s="26"/>
      <c r="AL21" s="26"/>
      <c r="AM21" s="26"/>
      <c r="AN21" s="26"/>
      <c r="AO21" s="26"/>
      <c r="AP21" s="26"/>
      <c r="AQ21" s="26"/>
      <c r="AR21" s="26"/>
      <c r="AS21" s="26"/>
      <c r="AT21" s="26"/>
      <c r="AU21" s="26"/>
      <c r="AV21" s="26"/>
      <c r="AW21" s="26"/>
      <c r="AX21" s="26"/>
      <c r="AY21" s="26"/>
    </row>
    <row r="22" spans="1:51" ht="15.75" thickBot="1">
      <c r="A22" s="26"/>
      <c r="B22" s="22" t="s">
        <v>126</v>
      </c>
      <c r="C22" s="61">
        <v>81.764879210000004</v>
      </c>
      <c r="D22" s="61">
        <v>83.362601299999994</v>
      </c>
      <c r="E22" s="61">
        <v>84.281346749999997</v>
      </c>
      <c r="F22" s="61">
        <v>97.361890819999999</v>
      </c>
      <c r="G22" s="61">
        <v>121.63105280000001</v>
      </c>
      <c r="H22" s="61">
        <v>138.0468515</v>
      </c>
      <c r="I22" s="61">
        <v>156.6637327</v>
      </c>
      <c r="J22" s="61">
        <v>168.93889100000001</v>
      </c>
      <c r="K22" s="61">
        <v>181.8614153</v>
      </c>
      <c r="L22" s="61">
        <v>191.9655315</v>
      </c>
      <c r="M22" s="61">
        <v>241.08775900000001</v>
      </c>
      <c r="N22" s="61">
        <v>257.71341039999999</v>
      </c>
      <c r="O22" s="61">
        <v>287.63497439999998</v>
      </c>
      <c r="P22" s="61">
        <v>303.22637780000002</v>
      </c>
      <c r="Q22" s="61">
        <v>310.25255850000002</v>
      </c>
      <c r="R22" s="61">
        <v>315.14743290000001</v>
      </c>
      <c r="S22" s="61">
        <v>320.0017848</v>
      </c>
      <c r="T22" s="61">
        <v>325.80810309999998</v>
      </c>
      <c r="U22" s="61">
        <v>332.21914509999999</v>
      </c>
      <c r="V22" s="61">
        <v>337.50645279999998</v>
      </c>
      <c r="W22" s="61">
        <v>341.68613859999999</v>
      </c>
      <c r="X22" s="61">
        <v>346.2108925</v>
      </c>
      <c r="Y22" s="61">
        <v>352.00546530000003</v>
      </c>
      <c r="Z22" s="61">
        <v>357.5817912</v>
      </c>
      <c r="AA22" s="61">
        <v>362.57134569999999</v>
      </c>
      <c r="AB22" s="61">
        <v>367.04334649999998</v>
      </c>
      <c r="AC22" s="61">
        <v>371.04067659999998</v>
      </c>
      <c r="AD22" s="61">
        <v>375.08214299999997</v>
      </c>
      <c r="AE22" s="61">
        <v>379.20813270000002</v>
      </c>
      <c r="AF22" s="26"/>
      <c r="AG22" s="26"/>
      <c r="AH22" s="26"/>
      <c r="AI22" s="26"/>
      <c r="AJ22" s="26"/>
      <c r="AK22" s="26"/>
      <c r="AL22" s="26"/>
      <c r="AM22" s="26"/>
      <c r="AN22" s="26"/>
      <c r="AO22" s="26"/>
      <c r="AP22" s="26"/>
      <c r="AQ22" s="26"/>
      <c r="AR22" s="26"/>
      <c r="AS22" s="26"/>
      <c r="AT22" s="26"/>
      <c r="AU22" s="26"/>
      <c r="AV22" s="26"/>
      <c r="AW22" s="26"/>
      <c r="AX22" s="26"/>
      <c r="AY22" s="26"/>
    </row>
    <row r="23" spans="1:51" ht="15.75" thickBot="1">
      <c r="A23" s="26"/>
      <c r="B23" s="22" t="s">
        <v>192</v>
      </c>
      <c r="C23" s="60">
        <v>107.20970819999999</v>
      </c>
      <c r="D23" s="60">
        <v>150.4827693</v>
      </c>
      <c r="E23" s="60">
        <v>158.93932390000001</v>
      </c>
      <c r="F23" s="60">
        <v>167.58998389999999</v>
      </c>
      <c r="G23" s="60">
        <v>177.0811836</v>
      </c>
      <c r="H23" s="60">
        <v>192.1528935</v>
      </c>
      <c r="I23" s="60">
        <v>205.19328369999999</v>
      </c>
      <c r="J23" s="60">
        <v>215.63839999999999</v>
      </c>
      <c r="K23" s="60">
        <v>222.7475039</v>
      </c>
      <c r="L23" s="60">
        <v>229.77788100000001</v>
      </c>
      <c r="M23" s="60">
        <v>237.1494113</v>
      </c>
      <c r="N23" s="60">
        <v>244.85320619999999</v>
      </c>
      <c r="O23" s="60">
        <v>253.62472360000001</v>
      </c>
      <c r="P23" s="60">
        <v>262.3374541</v>
      </c>
      <c r="Q23" s="60">
        <v>269.02575569999999</v>
      </c>
      <c r="R23" s="60">
        <v>275.2704536</v>
      </c>
      <c r="S23" s="60">
        <v>281.43817719999998</v>
      </c>
      <c r="T23" s="60">
        <v>287.85630700000002</v>
      </c>
      <c r="U23" s="60">
        <v>294.73398379999998</v>
      </c>
      <c r="V23" s="60">
        <v>301.7751025</v>
      </c>
      <c r="W23" s="60">
        <v>308.85879030000001</v>
      </c>
      <c r="X23" s="60">
        <v>316.17692460000001</v>
      </c>
      <c r="Y23" s="60">
        <v>323.86553040000001</v>
      </c>
      <c r="Z23" s="60">
        <v>331.70100630000002</v>
      </c>
      <c r="AA23" s="60">
        <v>339.62982649999998</v>
      </c>
      <c r="AB23" s="60">
        <v>347.67770910000002</v>
      </c>
      <c r="AC23" s="60">
        <v>355.85759180000002</v>
      </c>
      <c r="AD23" s="60">
        <v>364.29922260000001</v>
      </c>
      <c r="AE23" s="60">
        <v>373.00324760000001</v>
      </c>
      <c r="AF23" s="26"/>
      <c r="AG23" s="26"/>
      <c r="AH23" s="26"/>
      <c r="AI23" s="26"/>
      <c r="AJ23" s="26"/>
      <c r="AK23" s="26"/>
      <c r="AL23" s="26"/>
      <c r="AM23" s="26"/>
      <c r="AN23" s="26"/>
      <c r="AO23" s="26"/>
      <c r="AP23" s="26"/>
      <c r="AQ23" s="26"/>
      <c r="AR23" s="26"/>
      <c r="AS23" s="26"/>
      <c r="AT23" s="26"/>
      <c r="AU23" s="26"/>
      <c r="AV23" s="26"/>
      <c r="AW23" s="26"/>
      <c r="AX23" s="26"/>
      <c r="AY23" s="26"/>
    </row>
    <row r="24" spans="1:51" ht="15.75" thickBot="1">
      <c r="A24" s="26"/>
      <c r="B24" s="22" t="s">
        <v>213</v>
      </c>
      <c r="C24" s="61">
        <v>13.924952960000001</v>
      </c>
      <c r="D24" s="61">
        <v>14.104358420000001</v>
      </c>
      <c r="E24" s="61">
        <v>14.090339139999999</v>
      </c>
      <c r="F24" s="61">
        <v>16.316496619999999</v>
      </c>
      <c r="G24" s="61">
        <v>18.855003830000001</v>
      </c>
      <c r="H24" s="61">
        <v>21.73168398</v>
      </c>
      <c r="I24" s="61">
        <v>24.629886689999999</v>
      </c>
      <c r="J24" s="61">
        <v>26.207763870000001</v>
      </c>
      <c r="K24" s="61">
        <v>28.046624229999999</v>
      </c>
      <c r="L24" s="61">
        <v>29.469089619999998</v>
      </c>
      <c r="M24" s="61">
        <v>36.403998450000003</v>
      </c>
      <c r="N24" s="61">
        <v>38.531623760000002</v>
      </c>
      <c r="O24" s="61">
        <v>42.47295252</v>
      </c>
      <c r="P24" s="61">
        <v>44.55787918</v>
      </c>
      <c r="Q24" s="61">
        <v>45.194184659999998</v>
      </c>
      <c r="R24" s="61">
        <v>45.453417819999999</v>
      </c>
      <c r="S24" s="61">
        <v>45.593290150000001</v>
      </c>
      <c r="T24" s="61">
        <v>45.738195480000002</v>
      </c>
      <c r="U24" s="61">
        <v>46.04375143</v>
      </c>
      <c r="V24" s="61">
        <v>46.386266139999996</v>
      </c>
      <c r="W24" s="61">
        <v>46.672198250000001</v>
      </c>
      <c r="X24" s="61">
        <v>46.955920380000002</v>
      </c>
      <c r="Y24" s="61">
        <v>47.279437919999999</v>
      </c>
      <c r="Z24" s="61">
        <v>47.525171460000003</v>
      </c>
      <c r="AA24" s="61">
        <v>47.690021659999999</v>
      </c>
      <c r="AB24" s="61">
        <v>47.787216919999999</v>
      </c>
      <c r="AC24" s="61">
        <v>47.851750619999997</v>
      </c>
      <c r="AD24" s="61">
        <v>47.921039010000001</v>
      </c>
      <c r="AE24" s="61">
        <v>47.999075689999998</v>
      </c>
      <c r="AF24" s="26"/>
      <c r="AG24" s="26"/>
      <c r="AH24" s="26"/>
      <c r="AI24" s="26"/>
      <c r="AJ24" s="26"/>
      <c r="AK24" s="26"/>
      <c r="AL24" s="26"/>
      <c r="AM24" s="26"/>
      <c r="AN24" s="26"/>
      <c r="AO24" s="26"/>
      <c r="AP24" s="26"/>
      <c r="AQ24" s="26"/>
      <c r="AR24" s="26"/>
      <c r="AS24" s="26"/>
      <c r="AT24" s="26"/>
      <c r="AU24" s="26"/>
      <c r="AV24" s="26"/>
      <c r="AW24" s="26"/>
      <c r="AX24" s="26"/>
      <c r="AY24" s="26"/>
    </row>
    <row r="25" spans="1:51" ht="15.75" thickBot="1">
      <c r="A25" s="26"/>
      <c r="B25" s="22" t="s">
        <v>175</v>
      </c>
      <c r="C25" s="60">
        <v>119.4702755</v>
      </c>
      <c r="D25" s="60">
        <v>137.3004813</v>
      </c>
      <c r="E25" s="60">
        <v>140.57276150000001</v>
      </c>
      <c r="F25" s="60">
        <v>163.1621447</v>
      </c>
      <c r="G25" s="60">
        <v>193.57185899999999</v>
      </c>
      <c r="H25" s="60">
        <v>215.45732430000001</v>
      </c>
      <c r="I25" s="60">
        <v>241.0104451</v>
      </c>
      <c r="J25" s="60">
        <v>259.9492525</v>
      </c>
      <c r="K25" s="60">
        <v>282.21850599999999</v>
      </c>
      <c r="L25" s="60">
        <v>301.17302790000002</v>
      </c>
      <c r="M25" s="60">
        <v>387.65682049999998</v>
      </c>
      <c r="N25" s="60">
        <v>433.15353540000001</v>
      </c>
      <c r="O25" s="60">
        <v>500.31900380000002</v>
      </c>
      <c r="P25" s="60">
        <v>532.02976779999995</v>
      </c>
      <c r="Q25" s="60">
        <v>548.85205210000004</v>
      </c>
      <c r="R25" s="60">
        <v>561.34496530000001</v>
      </c>
      <c r="S25" s="60">
        <v>572.24356880000005</v>
      </c>
      <c r="T25" s="60">
        <v>583.80470549999995</v>
      </c>
      <c r="U25" s="60">
        <v>597.50851639999996</v>
      </c>
      <c r="V25" s="60">
        <v>611.943622</v>
      </c>
      <c r="W25" s="60">
        <v>625.93441840000003</v>
      </c>
      <c r="X25" s="60">
        <v>640.2477844</v>
      </c>
      <c r="Y25" s="60">
        <v>655.36345859999994</v>
      </c>
      <c r="Z25" s="60">
        <v>669.67993439999998</v>
      </c>
      <c r="AA25" s="60">
        <v>683.20614420000004</v>
      </c>
      <c r="AB25" s="60">
        <v>696.07531730000005</v>
      </c>
      <c r="AC25" s="60">
        <v>708.19912599999998</v>
      </c>
      <c r="AD25" s="60">
        <v>720.44190749999996</v>
      </c>
      <c r="AE25" s="60">
        <v>732.98471570000004</v>
      </c>
      <c r="AF25" s="26"/>
      <c r="AG25" s="26"/>
      <c r="AH25" s="26"/>
      <c r="AI25" s="26"/>
      <c r="AJ25" s="26"/>
      <c r="AK25" s="26"/>
      <c r="AL25" s="26"/>
      <c r="AM25" s="26"/>
      <c r="AN25" s="26"/>
      <c r="AO25" s="26"/>
      <c r="AP25" s="26"/>
      <c r="AQ25" s="26"/>
      <c r="AR25" s="26"/>
      <c r="AS25" s="26"/>
      <c r="AT25" s="26"/>
      <c r="AU25" s="26"/>
      <c r="AV25" s="26"/>
      <c r="AW25" s="26"/>
      <c r="AX25" s="26"/>
      <c r="AY25" s="26"/>
    </row>
    <row r="26" spans="1:51">
      <c r="A26" s="26"/>
      <c r="B26" s="26"/>
      <c r="C26" s="26"/>
      <c r="D26" s="26"/>
      <c r="E26" s="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c r="AK26" s="26"/>
      <c r="AL26" s="26"/>
      <c r="AM26" s="26"/>
      <c r="AN26" s="26"/>
      <c r="AO26" s="26"/>
      <c r="AP26" s="26"/>
      <c r="AQ26" s="26"/>
      <c r="AR26" s="26"/>
      <c r="AS26" s="26"/>
      <c r="AT26" s="26"/>
      <c r="AU26" s="26"/>
      <c r="AV26" s="26"/>
      <c r="AW26" s="26"/>
      <c r="AX26" s="26"/>
      <c r="AY26" s="26"/>
    </row>
    <row r="27" spans="1:51" ht="15.75" thickBot="1">
      <c r="A27" s="26"/>
      <c r="B27" s="59" t="s">
        <v>62</v>
      </c>
      <c r="C27" s="26"/>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row>
    <row r="28" spans="1:51" ht="33" customHeight="1" thickBot="1">
      <c r="A28" s="26"/>
      <c r="B28" s="3"/>
      <c r="C28" s="363" t="s">
        <v>221</v>
      </c>
      <c r="D28" s="363" t="s">
        <v>222</v>
      </c>
      <c r="E28" s="363" t="s">
        <v>223</v>
      </c>
      <c r="F28" s="363" t="s">
        <v>224</v>
      </c>
      <c r="G28" s="363" t="s">
        <v>225</v>
      </c>
      <c r="H28" s="363" t="s">
        <v>226</v>
      </c>
      <c r="I28" s="363" t="s">
        <v>227</v>
      </c>
      <c r="J28" s="363" t="s">
        <v>228</v>
      </c>
      <c r="K28" s="363" t="s">
        <v>229</v>
      </c>
      <c r="L28" s="363" t="s">
        <v>262</v>
      </c>
      <c r="M28" s="363" t="s">
        <v>263</v>
      </c>
      <c r="N28" s="363" t="s">
        <v>264</v>
      </c>
      <c r="O28" s="363" t="s">
        <v>265</v>
      </c>
      <c r="P28" s="363" t="s">
        <v>266</v>
      </c>
      <c r="Q28" s="363" t="s">
        <v>267</v>
      </c>
      <c r="R28" s="363" t="s">
        <v>268</v>
      </c>
      <c r="S28" s="363" t="s">
        <v>269</v>
      </c>
      <c r="T28" s="363" t="s">
        <v>270</v>
      </c>
      <c r="U28" s="363" t="s">
        <v>271</v>
      </c>
      <c r="V28" s="363" t="s">
        <v>272</v>
      </c>
      <c r="W28" s="363" t="s">
        <v>273</v>
      </c>
      <c r="X28" s="363" t="s">
        <v>274</v>
      </c>
      <c r="Y28" s="363" t="s">
        <v>275</v>
      </c>
      <c r="Z28" s="363" t="s">
        <v>276</v>
      </c>
      <c r="AA28" s="363" t="s">
        <v>277</v>
      </c>
      <c r="AB28" s="363" t="s">
        <v>278</v>
      </c>
      <c r="AC28" s="363" t="s">
        <v>279</v>
      </c>
      <c r="AD28" s="363" t="s">
        <v>280</v>
      </c>
      <c r="AE28" s="363" t="s">
        <v>281</v>
      </c>
      <c r="AF28" s="26"/>
      <c r="AG28" s="26"/>
      <c r="AH28" s="26"/>
      <c r="AI28" s="26"/>
      <c r="AJ28" s="26"/>
      <c r="AK28" s="26"/>
      <c r="AL28" s="26"/>
      <c r="AM28" s="26"/>
      <c r="AN28" s="26"/>
      <c r="AO28" s="26"/>
      <c r="AP28" s="26"/>
      <c r="AQ28" s="26"/>
      <c r="AR28" s="26"/>
      <c r="AS28" s="26"/>
      <c r="AT28" s="26"/>
      <c r="AU28" s="26"/>
      <c r="AV28" s="26"/>
      <c r="AW28" s="26"/>
      <c r="AX28" s="26"/>
      <c r="AY28" s="26"/>
    </row>
    <row r="29" spans="1:51" ht="15.75" thickBot="1">
      <c r="A29" s="26"/>
      <c r="B29" s="22" t="s">
        <v>151</v>
      </c>
      <c r="C29" s="60">
        <v>220.09632920000001</v>
      </c>
      <c r="D29" s="60">
        <v>250.33159000000001</v>
      </c>
      <c r="E29" s="60">
        <v>309.0544567</v>
      </c>
      <c r="F29" s="60">
        <v>381.46500409999999</v>
      </c>
      <c r="G29" s="60">
        <v>472.20935359999999</v>
      </c>
      <c r="H29" s="60">
        <v>575.54294919999995</v>
      </c>
      <c r="I29" s="60">
        <v>648.84024050000005</v>
      </c>
      <c r="J29" s="60">
        <v>735.69312109999998</v>
      </c>
      <c r="K29" s="60">
        <v>874.97858120000001</v>
      </c>
      <c r="L29" s="60">
        <v>1017.299568</v>
      </c>
      <c r="M29" s="60">
        <v>1240.9329760000001</v>
      </c>
      <c r="N29" s="60">
        <v>1375.3674570000001</v>
      </c>
      <c r="O29" s="60">
        <v>1532.506946</v>
      </c>
      <c r="P29" s="60">
        <v>1674.1848809999999</v>
      </c>
      <c r="Q29" s="60">
        <v>1814.4788329999999</v>
      </c>
      <c r="R29" s="60">
        <v>1942.551594</v>
      </c>
      <c r="S29" s="60">
        <v>2063.687672</v>
      </c>
      <c r="T29" s="60">
        <v>2181.460853</v>
      </c>
      <c r="U29" s="60">
        <v>2293.1460109999998</v>
      </c>
      <c r="V29" s="60">
        <v>2402.5639379999998</v>
      </c>
      <c r="W29" s="60">
        <v>2516.4437579999999</v>
      </c>
      <c r="X29" s="60">
        <v>2634.8331659999999</v>
      </c>
      <c r="Y29" s="60">
        <v>2752.80917</v>
      </c>
      <c r="Z29" s="60">
        <v>2827.6090170000002</v>
      </c>
      <c r="AA29" s="60">
        <v>2903.1460609999999</v>
      </c>
      <c r="AB29" s="60">
        <v>2979.1838090000001</v>
      </c>
      <c r="AC29" s="60">
        <v>3055.2537480000001</v>
      </c>
      <c r="AD29" s="60">
        <v>3129.5887790000002</v>
      </c>
      <c r="AE29" s="60">
        <v>3202.7779070000001</v>
      </c>
      <c r="AF29" s="26"/>
      <c r="AG29" s="26"/>
      <c r="AH29" s="26"/>
      <c r="AI29" s="26"/>
      <c r="AJ29" s="26"/>
      <c r="AK29" s="26"/>
      <c r="AL29" s="26"/>
      <c r="AM29" s="26"/>
      <c r="AN29" s="26"/>
      <c r="AO29" s="26"/>
      <c r="AP29" s="26"/>
      <c r="AQ29" s="26"/>
      <c r="AR29" s="26"/>
      <c r="AS29" s="26"/>
      <c r="AT29" s="26"/>
      <c r="AU29" s="26"/>
      <c r="AV29" s="26"/>
      <c r="AW29" s="26"/>
      <c r="AX29" s="26"/>
      <c r="AY29" s="26"/>
    </row>
    <row r="30" spans="1:51" ht="15.75" thickBot="1">
      <c r="A30" s="26"/>
      <c r="B30" s="22" t="s">
        <v>126</v>
      </c>
      <c r="C30" s="61">
        <v>98.979793889999996</v>
      </c>
      <c r="D30" s="61">
        <v>113.8626391</v>
      </c>
      <c r="E30" s="61">
        <v>142.80880429999999</v>
      </c>
      <c r="F30" s="61">
        <v>179.09479780000001</v>
      </c>
      <c r="G30" s="61">
        <v>223.5045859</v>
      </c>
      <c r="H30" s="61">
        <v>276.63539930000002</v>
      </c>
      <c r="I30" s="61">
        <v>320.83404780000001</v>
      </c>
      <c r="J30" s="61">
        <v>369.11185740000002</v>
      </c>
      <c r="K30" s="61">
        <v>440.20371</v>
      </c>
      <c r="L30" s="61">
        <v>543.0745948</v>
      </c>
      <c r="M30" s="61">
        <v>689.8162059</v>
      </c>
      <c r="N30" s="61">
        <v>793.37593630000003</v>
      </c>
      <c r="O30" s="61">
        <v>910.84283760000005</v>
      </c>
      <c r="P30" s="61">
        <v>1019.759862</v>
      </c>
      <c r="Q30" s="61">
        <v>1127.433624</v>
      </c>
      <c r="R30" s="61">
        <v>1231.616041</v>
      </c>
      <c r="S30" s="61">
        <v>1334.3315009999999</v>
      </c>
      <c r="T30" s="61">
        <v>1432.3376189999999</v>
      </c>
      <c r="U30" s="61">
        <v>1525.600068</v>
      </c>
      <c r="V30" s="61">
        <v>1618.0963039999999</v>
      </c>
      <c r="W30" s="61">
        <v>1711.0662689999999</v>
      </c>
      <c r="X30" s="61">
        <v>1806.8595270000001</v>
      </c>
      <c r="Y30" s="61">
        <v>1902.72461</v>
      </c>
      <c r="Z30" s="61">
        <v>1960.8294780000001</v>
      </c>
      <c r="AA30" s="61">
        <v>2019.372314</v>
      </c>
      <c r="AB30" s="61">
        <v>2078.4169000000002</v>
      </c>
      <c r="AC30" s="61">
        <v>2137.7321569999999</v>
      </c>
      <c r="AD30" s="61">
        <v>2196.5810000000001</v>
      </c>
      <c r="AE30" s="61">
        <v>2254.967803</v>
      </c>
      <c r="AF30" s="26"/>
      <c r="AG30" s="26"/>
      <c r="AH30" s="26"/>
      <c r="AI30" s="26"/>
      <c r="AJ30" s="26"/>
      <c r="AK30" s="26"/>
      <c r="AL30" s="26"/>
      <c r="AM30" s="26"/>
      <c r="AN30" s="26"/>
      <c r="AO30" s="26"/>
      <c r="AP30" s="26"/>
      <c r="AQ30" s="26"/>
      <c r="AR30" s="26"/>
      <c r="AS30" s="26"/>
      <c r="AT30" s="26"/>
      <c r="AU30" s="26"/>
      <c r="AV30" s="26"/>
      <c r="AW30" s="26"/>
      <c r="AX30" s="26"/>
      <c r="AY30" s="26"/>
    </row>
    <row r="31" spans="1:51" ht="15.75" thickBot="1">
      <c r="A31" s="26"/>
      <c r="B31" s="22" t="s">
        <v>192</v>
      </c>
      <c r="C31" s="60">
        <v>119.1519638</v>
      </c>
      <c r="D31" s="60">
        <v>163.34985710000001</v>
      </c>
      <c r="E31" s="60">
        <v>177.25536990000001</v>
      </c>
      <c r="F31" s="60">
        <v>192.85781969999999</v>
      </c>
      <c r="G31" s="60">
        <v>209.2101432</v>
      </c>
      <c r="H31" s="60">
        <v>233.27814140000001</v>
      </c>
      <c r="I31" s="60">
        <v>257.26876650000003</v>
      </c>
      <c r="J31" s="60">
        <v>283.08336420000001</v>
      </c>
      <c r="K31" s="60">
        <v>321.51230989999999</v>
      </c>
      <c r="L31" s="60">
        <v>360.09206870000003</v>
      </c>
      <c r="M31" s="60">
        <v>430.84519360000002</v>
      </c>
      <c r="N31" s="60">
        <v>464.98962820000003</v>
      </c>
      <c r="O31" s="60">
        <v>505.37162319999999</v>
      </c>
      <c r="P31" s="60">
        <v>542.17808490000004</v>
      </c>
      <c r="Q31" s="60">
        <v>578.64825040000005</v>
      </c>
      <c r="R31" s="60">
        <v>612.09015190000002</v>
      </c>
      <c r="S31" s="60">
        <v>641.61721650000004</v>
      </c>
      <c r="T31" s="60">
        <v>668.87654550000002</v>
      </c>
      <c r="U31" s="60">
        <v>695.40773999999999</v>
      </c>
      <c r="V31" s="60">
        <v>720.81978919999995</v>
      </c>
      <c r="W31" s="60">
        <v>746.51196830000004</v>
      </c>
      <c r="X31" s="60">
        <v>775.15798540000003</v>
      </c>
      <c r="Y31" s="60">
        <v>803.14207729999998</v>
      </c>
      <c r="Z31" s="60">
        <v>819.98412989999997</v>
      </c>
      <c r="AA31" s="60">
        <v>836.66487010000003</v>
      </c>
      <c r="AB31" s="60">
        <v>853.30841339999995</v>
      </c>
      <c r="AC31" s="60">
        <v>869.80019270000003</v>
      </c>
      <c r="AD31" s="60">
        <v>885.74040130000003</v>
      </c>
      <c r="AE31" s="60">
        <v>901.16696469999999</v>
      </c>
      <c r="AF31" s="26"/>
      <c r="AG31" s="26"/>
      <c r="AH31" s="26"/>
      <c r="AI31" s="26"/>
      <c r="AJ31" s="26"/>
      <c r="AK31" s="26"/>
      <c r="AL31" s="26"/>
      <c r="AM31" s="26"/>
      <c r="AN31" s="26"/>
      <c r="AO31" s="26"/>
      <c r="AP31" s="26"/>
      <c r="AQ31" s="26"/>
      <c r="AR31" s="26"/>
      <c r="AS31" s="26"/>
      <c r="AT31" s="26"/>
      <c r="AU31" s="26"/>
      <c r="AV31" s="26"/>
      <c r="AW31" s="26"/>
      <c r="AX31" s="26"/>
      <c r="AY31" s="26"/>
    </row>
    <row r="32" spans="1:51" ht="15.75" thickBot="1">
      <c r="A32" s="26"/>
      <c r="B32" s="22" t="s">
        <v>213</v>
      </c>
      <c r="C32" s="61">
        <v>15.73446742</v>
      </c>
      <c r="D32" s="61">
        <v>18.002724529999998</v>
      </c>
      <c r="E32" s="61">
        <v>21.674973829999999</v>
      </c>
      <c r="F32" s="61">
        <v>27.049221370000001</v>
      </c>
      <c r="G32" s="61">
        <v>33.726846430000002</v>
      </c>
      <c r="H32" s="61">
        <v>42.01339514</v>
      </c>
      <c r="I32" s="61">
        <v>49.402356019999999</v>
      </c>
      <c r="J32" s="61">
        <v>57.071445220000001</v>
      </c>
      <c r="K32" s="61">
        <v>66.16260355</v>
      </c>
      <c r="L32" s="61">
        <v>75.333143559999996</v>
      </c>
      <c r="M32" s="61">
        <v>90.325160109999999</v>
      </c>
      <c r="N32" s="61">
        <v>99.255748449999999</v>
      </c>
      <c r="O32" s="61">
        <v>109.3642516</v>
      </c>
      <c r="P32" s="61">
        <v>118.45398179999999</v>
      </c>
      <c r="Q32" s="61">
        <v>127.5594447</v>
      </c>
      <c r="R32" s="61">
        <v>136.20523349999999</v>
      </c>
      <c r="S32" s="61">
        <v>144.57057090000001</v>
      </c>
      <c r="T32" s="61">
        <v>152.0914707</v>
      </c>
      <c r="U32" s="61">
        <v>159.13836029999999</v>
      </c>
      <c r="V32" s="61">
        <v>165.96184030000001</v>
      </c>
      <c r="W32" s="61">
        <v>172.78676809999999</v>
      </c>
      <c r="X32" s="61">
        <v>179.94396560000001</v>
      </c>
      <c r="Y32" s="61">
        <v>187.00550680000001</v>
      </c>
      <c r="Z32" s="61">
        <v>191.1683385</v>
      </c>
      <c r="AA32" s="61">
        <v>195.30338889999999</v>
      </c>
      <c r="AB32" s="61">
        <v>199.41770099999999</v>
      </c>
      <c r="AC32" s="61">
        <v>203.4825204</v>
      </c>
      <c r="AD32" s="61">
        <v>207.42880049999999</v>
      </c>
      <c r="AE32" s="61">
        <v>211.26178010000001</v>
      </c>
      <c r="AF32" s="26"/>
      <c r="AG32" s="26"/>
      <c r="AH32" s="26"/>
      <c r="AI32" s="26"/>
      <c r="AJ32" s="26"/>
      <c r="AK32" s="26"/>
      <c r="AL32" s="26"/>
      <c r="AM32" s="26"/>
      <c r="AN32" s="26"/>
      <c r="AO32" s="26"/>
      <c r="AP32" s="26"/>
      <c r="AQ32" s="26"/>
      <c r="AR32" s="26"/>
      <c r="AS32" s="26"/>
      <c r="AT32" s="26"/>
      <c r="AU32" s="26"/>
      <c r="AV32" s="26"/>
      <c r="AW32" s="26"/>
      <c r="AX32" s="26"/>
      <c r="AY32" s="26"/>
    </row>
    <row r="33" spans="1:51" ht="15.75" thickBot="1">
      <c r="A33" s="26"/>
      <c r="B33" s="22" t="s">
        <v>175</v>
      </c>
      <c r="C33" s="60">
        <v>127.2887915</v>
      </c>
      <c r="D33" s="60">
        <v>156.6519782</v>
      </c>
      <c r="E33" s="60">
        <v>192.60383089999999</v>
      </c>
      <c r="F33" s="60">
        <v>236.78210469999999</v>
      </c>
      <c r="G33" s="60">
        <v>298.07174040000001</v>
      </c>
      <c r="H33" s="60">
        <v>375.36669669999998</v>
      </c>
      <c r="I33" s="60">
        <v>453.59588960000002</v>
      </c>
      <c r="J33" s="60">
        <v>539.09244130000002</v>
      </c>
      <c r="K33" s="60">
        <v>680.59706830000005</v>
      </c>
      <c r="L33" s="60">
        <v>808.62624749999998</v>
      </c>
      <c r="M33" s="60">
        <v>1013.274274</v>
      </c>
      <c r="N33" s="60">
        <v>1164.106147</v>
      </c>
      <c r="O33" s="60">
        <v>1311.9304790000001</v>
      </c>
      <c r="P33" s="60">
        <v>1443.87265</v>
      </c>
      <c r="Q33" s="60">
        <v>1573.208635</v>
      </c>
      <c r="R33" s="60">
        <v>1694.8325319999999</v>
      </c>
      <c r="S33" s="60">
        <v>1815.5955039999999</v>
      </c>
      <c r="T33" s="60">
        <v>1937.4943720000001</v>
      </c>
      <c r="U33" s="60">
        <v>2057.7771210000001</v>
      </c>
      <c r="V33" s="60">
        <v>2176.3587080000002</v>
      </c>
      <c r="W33" s="60">
        <v>2298.4966479999998</v>
      </c>
      <c r="X33" s="60">
        <v>2422.7133600000002</v>
      </c>
      <c r="Y33" s="60">
        <v>2542.8452090000001</v>
      </c>
      <c r="Z33" s="60">
        <v>2616.4673079999998</v>
      </c>
      <c r="AA33" s="60">
        <v>2690.9244990000002</v>
      </c>
      <c r="AB33" s="60">
        <v>2765.7827040000002</v>
      </c>
      <c r="AC33" s="60">
        <v>2840.653945</v>
      </c>
      <c r="AD33" s="60">
        <v>2914.3096580000001</v>
      </c>
      <c r="AE33" s="60">
        <v>2986.78413</v>
      </c>
      <c r="AF33" s="26"/>
      <c r="AG33" s="26"/>
      <c r="AH33" s="26"/>
      <c r="AI33" s="26"/>
      <c r="AJ33" s="26"/>
      <c r="AK33" s="26"/>
      <c r="AL33" s="26"/>
      <c r="AM33" s="26"/>
      <c r="AN33" s="26"/>
      <c r="AO33" s="26"/>
      <c r="AP33" s="26"/>
      <c r="AQ33" s="26"/>
      <c r="AR33" s="26"/>
      <c r="AS33" s="26"/>
      <c r="AT33" s="26"/>
      <c r="AU33" s="26"/>
      <c r="AV33" s="26"/>
      <c r="AW33" s="26"/>
      <c r="AX33" s="26"/>
      <c r="AY33" s="26"/>
    </row>
    <row r="34" spans="1:51">
      <c r="A34" s="26"/>
      <c r="B34" s="26"/>
      <c r="C34" s="26"/>
      <c r="D34" s="26"/>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row>
    <row r="35" spans="1:51" ht="15.75" thickBot="1">
      <c r="A35" s="26"/>
      <c r="B35" s="59" t="s">
        <v>64</v>
      </c>
      <c r="C35" s="26"/>
      <c r="D35" s="26"/>
      <c r="E35" s="26"/>
      <c r="F35" s="26"/>
      <c r="G35" s="26"/>
      <c r="H35" s="26"/>
      <c r="I35" s="26"/>
      <c r="J35" s="26"/>
      <c r="K35" s="26"/>
      <c r="L35" s="26"/>
      <c r="M35" s="26"/>
      <c r="N35" s="26"/>
      <c r="O35" s="26"/>
      <c r="P35" s="26"/>
      <c r="Q35" s="26"/>
      <c r="R35" s="26"/>
      <c r="S35" s="26"/>
      <c r="T35" s="26"/>
      <c r="U35" s="26"/>
      <c r="V35" s="26"/>
      <c r="W35" s="26"/>
      <c r="X35" s="26"/>
      <c r="Y35" s="26"/>
      <c r="Z35" s="26"/>
      <c r="AA35" s="26"/>
      <c r="AB35" s="26"/>
      <c r="AC35" s="26"/>
      <c r="AD35" s="26"/>
      <c r="AE35" s="26"/>
      <c r="AF35" s="26"/>
      <c r="AG35" s="26"/>
      <c r="AH35" s="26"/>
      <c r="AI35" s="26"/>
      <c r="AJ35" s="26"/>
      <c r="AK35" s="26"/>
      <c r="AL35" s="26"/>
      <c r="AM35" s="26"/>
      <c r="AN35" s="26"/>
      <c r="AO35" s="26"/>
      <c r="AP35" s="26"/>
      <c r="AQ35" s="26"/>
      <c r="AR35" s="26"/>
      <c r="AS35" s="26"/>
      <c r="AT35" s="26"/>
      <c r="AU35" s="26"/>
      <c r="AV35" s="26"/>
      <c r="AW35" s="26"/>
      <c r="AX35" s="26"/>
      <c r="AY35" s="26"/>
    </row>
    <row r="36" spans="1:51" ht="33" customHeight="1" thickBot="1">
      <c r="A36" s="26"/>
      <c r="B36" s="3"/>
      <c r="C36" s="363" t="s">
        <v>221</v>
      </c>
      <c r="D36" s="363" t="s">
        <v>222</v>
      </c>
      <c r="E36" s="363" t="s">
        <v>223</v>
      </c>
      <c r="F36" s="363" t="s">
        <v>224</v>
      </c>
      <c r="G36" s="363" t="s">
        <v>225</v>
      </c>
      <c r="H36" s="363" t="s">
        <v>226</v>
      </c>
      <c r="I36" s="363" t="s">
        <v>227</v>
      </c>
      <c r="J36" s="363" t="s">
        <v>228</v>
      </c>
      <c r="K36" s="363" t="s">
        <v>229</v>
      </c>
      <c r="L36" s="363" t="s">
        <v>262</v>
      </c>
      <c r="M36" s="363" t="s">
        <v>263</v>
      </c>
      <c r="N36" s="363" t="s">
        <v>264</v>
      </c>
      <c r="O36" s="363" t="s">
        <v>265</v>
      </c>
      <c r="P36" s="363" t="s">
        <v>266</v>
      </c>
      <c r="Q36" s="363" t="s">
        <v>267</v>
      </c>
      <c r="R36" s="363" t="s">
        <v>268</v>
      </c>
      <c r="S36" s="363" t="s">
        <v>269</v>
      </c>
      <c r="T36" s="363" t="s">
        <v>270</v>
      </c>
      <c r="U36" s="363" t="s">
        <v>271</v>
      </c>
      <c r="V36" s="363" t="s">
        <v>272</v>
      </c>
      <c r="W36" s="363" t="s">
        <v>273</v>
      </c>
      <c r="X36" s="363" t="s">
        <v>274</v>
      </c>
      <c r="Y36" s="363" t="s">
        <v>275</v>
      </c>
      <c r="Z36" s="363" t="s">
        <v>276</v>
      </c>
      <c r="AA36" s="363" t="s">
        <v>277</v>
      </c>
      <c r="AB36" s="363" t="s">
        <v>278</v>
      </c>
      <c r="AC36" s="363" t="s">
        <v>279</v>
      </c>
      <c r="AD36" s="363" t="s">
        <v>280</v>
      </c>
      <c r="AE36" s="363" t="s">
        <v>281</v>
      </c>
      <c r="AF36" s="26"/>
      <c r="AG36" s="26"/>
      <c r="AH36" s="26"/>
      <c r="AI36" s="26"/>
      <c r="AJ36" s="26"/>
      <c r="AK36" s="26"/>
      <c r="AL36" s="26"/>
      <c r="AM36" s="26"/>
      <c r="AN36" s="26"/>
      <c r="AO36" s="26"/>
      <c r="AP36" s="26"/>
      <c r="AQ36" s="26"/>
      <c r="AR36" s="26"/>
      <c r="AS36" s="26"/>
      <c r="AT36" s="26"/>
      <c r="AU36" s="26"/>
      <c r="AV36" s="26"/>
      <c r="AW36" s="26"/>
      <c r="AX36" s="26"/>
      <c r="AY36" s="26"/>
    </row>
    <row r="37" spans="1:51" ht="15.75" thickBot="1">
      <c r="A37" s="26"/>
      <c r="B37" s="22" t="s">
        <v>151</v>
      </c>
      <c r="C37" s="60">
        <v>234.42294770000001</v>
      </c>
      <c r="D37" s="60">
        <v>442.97494769999997</v>
      </c>
      <c r="E37" s="60">
        <v>669.22694769999998</v>
      </c>
      <c r="F37" s="60">
        <v>932.59094770000002</v>
      </c>
      <c r="G37" s="60">
        <v>1250.5949479999999</v>
      </c>
      <c r="H37" s="60">
        <v>1539.7029480000001</v>
      </c>
      <c r="I37" s="60">
        <v>1848.774948</v>
      </c>
      <c r="J37" s="60">
        <v>2180.0189479999999</v>
      </c>
      <c r="K37" s="60">
        <v>2537.4869480000002</v>
      </c>
      <c r="L37" s="60">
        <v>2883.5509480000001</v>
      </c>
      <c r="M37" s="60">
        <v>3264.4709480000001</v>
      </c>
      <c r="N37" s="60">
        <v>3668.1989480000002</v>
      </c>
      <c r="O37" s="60">
        <v>4096.4709480000001</v>
      </c>
      <c r="P37" s="60">
        <v>4479.6349479999999</v>
      </c>
      <c r="Q37" s="60">
        <v>4866.6829479999997</v>
      </c>
      <c r="R37" s="60">
        <v>5020.7669480000004</v>
      </c>
      <c r="S37" s="60">
        <v>5178.9629480000003</v>
      </c>
      <c r="T37" s="60">
        <v>5337.2949479999997</v>
      </c>
      <c r="U37" s="60">
        <v>5498.0349480000004</v>
      </c>
      <c r="V37" s="60">
        <v>5661.5029480000003</v>
      </c>
      <c r="W37" s="60">
        <v>5824.3789479999996</v>
      </c>
      <c r="X37" s="60">
        <v>5987.6629480000001</v>
      </c>
      <c r="Y37" s="60">
        <v>6154.6469479999996</v>
      </c>
      <c r="Z37" s="60">
        <v>6324.2029480000001</v>
      </c>
      <c r="AA37" s="60">
        <v>6495.0789480000003</v>
      </c>
      <c r="AB37" s="60">
        <v>6667.3829480000004</v>
      </c>
      <c r="AC37" s="60">
        <v>6842.8589480000001</v>
      </c>
      <c r="AD37" s="60">
        <v>7017.1149480000004</v>
      </c>
      <c r="AE37" s="60">
        <v>7191.246948</v>
      </c>
      <c r="AF37" s="26"/>
      <c r="AG37" s="26"/>
      <c r="AH37" s="26"/>
      <c r="AI37" s="26"/>
      <c r="AJ37" s="26"/>
      <c r="AK37" s="26"/>
      <c r="AL37" s="26"/>
      <c r="AM37" s="26"/>
      <c r="AN37" s="26"/>
      <c r="AO37" s="26"/>
      <c r="AP37" s="26"/>
      <c r="AQ37" s="26"/>
      <c r="AR37" s="26"/>
      <c r="AS37" s="26"/>
      <c r="AT37" s="26"/>
      <c r="AU37" s="26"/>
      <c r="AV37" s="26"/>
      <c r="AW37" s="26"/>
      <c r="AX37" s="26"/>
      <c r="AY37" s="26"/>
    </row>
    <row r="38" spans="1:51" ht="15.75" thickBot="1">
      <c r="A38" s="26"/>
      <c r="B38" s="22" t="s">
        <v>126</v>
      </c>
      <c r="C38" s="61">
        <v>130.92021879999999</v>
      </c>
      <c r="D38" s="61">
        <v>308.38421879999999</v>
      </c>
      <c r="E38" s="61">
        <v>499.02421880000003</v>
      </c>
      <c r="F38" s="61">
        <v>724.20021880000002</v>
      </c>
      <c r="G38" s="61">
        <v>1002.640219</v>
      </c>
      <c r="H38" s="61">
        <v>1253.1202189999999</v>
      </c>
      <c r="I38" s="61">
        <v>1522.260219</v>
      </c>
      <c r="J38" s="61">
        <v>1819.916219</v>
      </c>
      <c r="K38" s="61">
        <v>2137.8162189999998</v>
      </c>
      <c r="L38" s="61">
        <v>2436.560219</v>
      </c>
      <c r="M38" s="61">
        <v>2767.4122189999998</v>
      </c>
      <c r="N38" s="61">
        <v>3120.424219</v>
      </c>
      <c r="O38" s="61">
        <v>3495.596219</v>
      </c>
      <c r="P38" s="61">
        <v>3814.5362190000001</v>
      </c>
      <c r="Q38" s="61">
        <v>4135.6762189999999</v>
      </c>
      <c r="R38" s="61">
        <v>4251.788219</v>
      </c>
      <c r="S38" s="61">
        <v>4370.6402189999999</v>
      </c>
      <c r="T38" s="61">
        <v>4491.1122189999996</v>
      </c>
      <c r="U38" s="61">
        <v>4612.1562190000004</v>
      </c>
      <c r="V38" s="61">
        <v>4736.8802189999997</v>
      </c>
      <c r="W38" s="61">
        <v>4862.7042190000002</v>
      </c>
      <c r="X38" s="61">
        <v>4987.4762190000001</v>
      </c>
      <c r="Y38" s="61">
        <v>5114.9722190000002</v>
      </c>
      <c r="Z38" s="61">
        <v>5246.2202189999998</v>
      </c>
      <c r="AA38" s="61">
        <v>5377.060219</v>
      </c>
      <c r="AB38" s="61">
        <v>5511.4522189999998</v>
      </c>
      <c r="AC38" s="61">
        <v>5648.7762190000003</v>
      </c>
      <c r="AD38" s="61">
        <v>5783.8202190000002</v>
      </c>
      <c r="AE38" s="61">
        <v>5921.136219</v>
      </c>
      <c r="AF38" s="26"/>
      <c r="AG38" s="26"/>
      <c r="AH38" s="26"/>
      <c r="AI38" s="26"/>
      <c r="AJ38" s="26"/>
      <c r="AK38" s="26"/>
      <c r="AL38" s="26"/>
      <c r="AM38" s="26"/>
      <c r="AN38" s="26"/>
      <c r="AO38" s="26"/>
      <c r="AP38" s="26"/>
      <c r="AQ38" s="26"/>
      <c r="AR38" s="26"/>
      <c r="AS38" s="26"/>
      <c r="AT38" s="26"/>
      <c r="AU38" s="26"/>
      <c r="AV38" s="26"/>
      <c r="AW38" s="26"/>
      <c r="AX38" s="26"/>
      <c r="AY38" s="26"/>
    </row>
    <row r="39" spans="1:51" ht="15.75" thickBot="1">
      <c r="A39" s="26"/>
      <c r="B39" s="22" t="s">
        <v>192</v>
      </c>
      <c r="C39" s="60">
        <v>137.96980730000001</v>
      </c>
      <c r="D39" s="60">
        <v>205.96580729999999</v>
      </c>
      <c r="E39" s="60">
        <v>279.28580729999999</v>
      </c>
      <c r="F39" s="60">
        <v>364.28980730000001</v>
      </c>
      <c r="G39" s="60">
        <v>450.42980729999999</v>
      </c>
      <c r="H39" s="60">
        <v>525.78980730000001</v>
      </c>
      <c r="I39" s="60">
        <v>605.95780730000001</v>
      </c>
      <c r="J39" s="60">
        <v>690.07780730000002</v>
      </c>
      <c r="K39" s="60">
        <v>778.13380729999994</v>
      </c>
      <c r="L39" s="60">
        <v>856.56180730000005</v>
      </c>
      <c r="M39" s="60">
        <v>943.11380729999996</v>
      </c>
      <c r="N39" s="60">
        <v>1035.8738069999999</v>
      </c>
      <c r="O39" s="60">
        <v>1134.1258069999999</v>
      </c>
      <c r="P39" s="60">
        <v>1218.025807</v>
      </c>
      <c r="Q39" s="60">
        <v>1302.3298070000001</v>
      </c>
      <c r="R39" s="60">
        <v>1334.321807</v>
      </c>
      <c r="S39" s="60">
        <v>1367.1378070000001</v>
      </c>
      <c r="T39" s="60">
        <v>1400.0498070000001</v>
      </c>
      <c r="U39" s="60">
        <v>1433.881807</v>
      </c>
      <c r="V39" s="60">
        <v>1468.0018070000001</v>
      </c>
      <c r="W39" s="60">
        <v>1502.4458070000001</v>
      </c>
      <c r="X39" s="60">
        <v>1536.785807</v>
      </c>
      <c r="Y39" s="60">
        <v>1571.853807</v>
      </c>
      <c r="Z39" s="60">
        <v>1607.1258069999999</v>
      </c>
      <c r="AA39" s="60">
        <v>1643.177807</v>
      </c>
      <c r="AB39" s="60">
        <v>1679.4218069999999</v>
      </c>
      <c r="AC39" s="60">
        <v>1716.6458070000001</v>
      </c>
      <c r="AD39" s="60">
        <v>1753.5218070000001</v>
      </c>
      <c r="AE39" s="60">
        <v>1790.9538070000001</v>
      </c>
      <c r="AF39" s="26"/>
      <c r="AG39" s="26"/>
      <c r="AH39" s="26"/>
      <c r="AI39" s="26"/>
      <c r="AJ39" s="26"/>
      <c r="AK39" s="26"/>
      <c r="AL39" s="26"/>
      <c r="AM39" s="26"/>
      <c r="AN39" s="26"/>
      <c r="AO39" s="26"/>
      <c r="AP39" s="26"/>
      <c r="AQ39" s="26"/>
      <c r="AR39" s="26"/>
      <c r="AS39" s="26"/>
      <c r="AT39" s="26"/>
      <c r="AU39" s="26"/>
      <c r="AV39" s="26"/>
      <c r="AW39" s="26"/>
      <c r="AX39" s="26"/>
      <c r="AY39" s="26"/>
    </row>
    <row r="40" spans="1:51" ht="15.75" thickBot="1">
      <c r="A40" s="26"/>
      <c r="B40" s="22" t="s">
        <v>213</v>
      </c>
      <c r="C40" s="61">
        <v>17.290317030000001</v>
      </c>
      <c r="D40" s="61">
        <v>21.005568230000002</v>
      </c>
      <c r="E40" s="61">
        <v>25.52226967</v>
      </c>
      <c r="F40" s="61">
        <v>30.9367114</v>
      </c>
      <c r="G40" s="61">
        <v>37.43884147</v>
      </c>
      <c r="H40" s="61">
        <v>45.53819756</v>
      </c>
      <c r="I40" s="61">
        <v>55.263024860000002</v>
      </c>
      <c r="J40" s="61">
        <v>66.940817629999998</v>
      </c>
      <c r="K40" s="61">
        <v>79.476817639999993</v>
      </c>
      <c r="L40" s="61">
        <v>92.416817629999997</v>
      </c>
      <c r="M40" s="61">
        <v>105.9288176</v>
      </c>
      <c r="N40" s="61">
        <v>120.10881759999999</v>
      </c>
      <c r="O40" s="61">
        <v>135.0408176</v>
      </c>
      <c r="P40" s="61">
        <v>150.40881759999999</v>
      </c>
      <c r="Q40" s="61">
        <v>165.7448176</v>
      </c>
      <c r="R40" s="61">
        <v>172.77681759999999</v>
      </c>
      <c r="S40" s="61">
        <v>179.85281760000001</v>
      </c>
      <c r="T40" s="61">
        <v>186.92481760000001</v>
      </c>
      <c r="U40" s="61">
        <v>194.0408176</v>
      </c>
      <c r="V40" s="61">
        <v>201.2208176</v>
      </c>
      <c r="W40" s="61">
        <v>208.3688176</v>
      </c>
      <c r="X40" s="61">
        <v>215.5168176</v>
      </c>
      <c r="Y40" s="61">
        <v>222.75681760000001</v>
      </c>
      <c r="Z40" s="61">
        <v>230.04881760000001</v>
      </c>
      <c r="AA40" s="61">
        <v>237.36481760000001</v>
      </c>
      <c r="AB40" s="61">
        <v>244.71681760000001</v>
      </c>
      <c r="AC40" s="61">
        <v>252.0768176</v>
      </c>
      <c r="AD40" s="61">
        <v>259.39681760000002</v>
      </c>
      <c r="AE40" s="61">
        <v>266.70881759999997</v>
      </c>
      <c r="AF40" s="26"/>
      <c r="AG40" s="26"/>
      <c r="AH40" s="26"/>
      <c r="AI40" s="26"/>
      <c r="AJ40" s="26"/>
      <c r="AK40" s="26"/>
      <c r="AL40" s="26"/>
      <c r="AM40" s="26"/>
      <c r="AN40" s="26"/>
      <c r="AO40" s="26"/>
      <c r="AP40" s="26"/>
      <c r="AQ40" s="26"/>
      <c r="AR40" s="26"/>
      <c r="AS40" s="26"/>
      <c r="AT40" s="26"/>
      <c r="AU40" s="26"/>
      <c r="AV40" s="26"/>
      <c r="AW40" s="26"/>
      <c r="AX40" s="26"/>
      <c r="AY40" s="26"/>
    </row>
    <row r="41" spans="1:51" ht="15.75" thickBot="1">
      <c r="A41" s="26"/>
      <c r="B41" s="22" t="s">
        <v>175</v>
      </c>
      <c r="C41" s="60">
        <v>148.1915898</v>
      </c>
      <c r="D41" s="60">
        <v>338.00358979999999</v>
      </c>
      <c r="E41" s="60">
        <v>711.11958979999997</v>
      </c>
      <c r="F41" s="60">
        <v>1101.25559</v>
      </c>
      <c r="G41" s="60">
        <v>1505.7715900000001</v>
      </c>
      <c r="H41" s="60">
        <v>1930.6275900000001</v>
      </c>
      <c r="I41" s="60">
        <v>2377.7795900000001</v>
      </c>
      <c r="J41" s="60">
        <v>2766.4915900000001</v>
      </c>
      <c r="K41" s="60">
        <v>3115.3875899999998</v>
      </c>
      <c r="L41" s="60">
        <v>3455.7235900000001</v>
      </c>
      <c r="M41" s="60">
        <v>3834.1155899999999</v>
      </c>
      <c r="N41" s="60">
        <v>4241.1435899999997</v>
      </c>
      <c r="O41" s="60">
        <v>4669.93959</v>
      </c>
      <c r="P41" s="60">
        <v>5042.2275900000004</v>
      </c>
      <c r="Q41" s="60">
        <v>5416.1195900000002</v>
      </c>
      <c r="R41" s="60">
        <v>5552.8955900000001</v>
      </c>
      <c r="S41" s="60">
        <v>5689.93959</v>
      </c>
      <c r="T41" s="60">
        <v>5828.7995899999996</v>
      </c>
      <c r="U41" s="60">
        <v>5968.0795900000003</v>
      </c>
      <c r="V41" s="60">
        <v>6111.1355899999999</v>
      </c>
      <c r="W41" s="60">
        <v>6255.4435899999999</v>
      </c>
      <c r="X41" s="60">
        <v>6400.5195899999999</v>
      </c>
      <c r="Y41" s="60">
        <v>6548.5115900000001</v>
      </c>
      <c r="Z41" s="60">
        <v>6700.3475900000003</v>
      </c>
      <c r="AA41" s="60">
        <v>6851.9435899999999</v>
      </c>
      <c r="AB41" s="60">
        <v>7007.3155900000002</v>
      </c>
      <c r="AC41" s="60">
        <v>7165.6875899999995</v>
      </c>
      <c r="AD41" s="60">
        <v>7322.0595899999998</v>
      </c>
      <c r="AE41" s="60">
        <v>7480.8915900000002</v>
      </c>
      <c r="AF41" s="26"/>
      <c r="AG41" s="26"/>
      <c r="AH41" s="26"/>
      <c r="AI41" s="26"/>
      <c r="AJ41" s="26"/>
      <c r="AK41" s="26"/>
      <c r="AL41" s="26"/>
      <c r="AM41" s="26"/>
      <c r="AN41" s="26"/>
      <c r="AO41" s="26"/>
      <c r="AP41" s="26"/>
      <c r="AQ41" s="26"/>
      <c r="AR41" s="26"/>
      <c r="AS41" s="26"/>
      <c r="AT41" s="26"/>
      <c r="AU41" s="26"/>
      <c r="AV41" s="26"/>
      <c r="AW41" s="26"/>
      <c r="AX41" s="26"/>
      <c r="AY41" s="26"/>
    </row>
    <row r="42" spans="1:51">
      <c r="A42" s="26"/>
      <c r="B42" s="26"/>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c r="AI42" s="110"/>
      <c r="AJ42" s="110"/>
      <c r="AK42" s="110"/>
      <c r="AL42" s="26"/>
      <c r="AM42" s="110"/>
      <c r="AN42" s="26"/>
      <c r="AO42" s="26"/>
      <c r="AP42" s="26"/>
      <c r="AQ42" s="26"/>
      <c r="AR42" s="26"/>
      <c r="AS42" s="26"/>
      <c r="AT42" s="26"/>
      <c r="AU42" s="26"/>
      <c r="AV42" s="26"/>
      <c r="AW42" s="26"/>
      <c r="AX42" s="26"/>
      <c r="AY42" s="26"/>
    </row>
    <row r="43" spans="1:51" ht="15.75" thickBot="1">
      <c r="A43" s="26"/>
      <c r="B43" s="59" t="s">
        <v>285</v>
      </c>
      <c r="C43" s="26"/>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110"/>
      <c r="AJ43" s="110"/>
      <c r="AK43" s="110"/>
      <c r="AL43" s="110"/>
      <c r="AM43" s="110"/>
      <c r="AN43" s="110"/>
      <c r="AO43" s="110"/>
      <c r="AP43" s="110"/>
      <c r="AQ43" s="110"/>
      <c r="AR43" s="110"/>
      <c r="AS43" s="110"/>
      <c r="AT43" s="110"/>
      <c r="AU43" s="110"/>
      <c r="AV43" s="110"/>
      <c r="AW43" s="110"/>
      <c r="AX43" s="110"/>
      <c r="AY43" s="26"/>
    </row>
    <row r="44" spans="1:51" ht="33" customHeight="1" thickBot="1">
      <c r="A44" s="26"/>
      <c r="B44" s="3"/>
      <c r="C44" s="363" t="s">
        <v>221</v>
      </c>
      <c r="D44" s="363" t="s">
        <v>222</v>
      </c>
      <c r="E44" s="363" t="s">
        <v>223</v>
      </c>
      <c r="F44" s="363" t="s">
        <v>224</v>
      </c>
      <c r="G44" s="363" t="s">
        <v>225</v>
      </c>
      <c r="H44" s="363" t="s">
        <v>226</v>
      </c>
      <c r="I44" s="363" t="s">
        <v>227</v>
      </c>
      <c r="J44" s="363" t="s">
        <v>228</v>
      </c>
      <c r="K44" s="363" t="s">
        <v>229</v>
      </c>
      <c r="L44" s="363" t="s">
        <v>262</v>
      </c>
      <c r="M44" s="363" t="s">
        <v>263</v>
      </c>
      <c r="N44" s="363" t="s">
        <v>264</v>
      </c>
      <c r="O44" s="363" t="s">
        <v>265</v>
      </c>
      <c r="P44" s="363" t="s">
        <v>266</v>
      </c>
      <c r="Q44" s="363" t="s">
        <v>267</v>
      </c>
      <c r="R44" s="363" t="s">
        <v>268</v>
      </c>
      <c r="S44" s="363" t="s">
        <v>269</v>
      </c>
      <c r="T44" s="363" t="s">
        <v>270</v>
      </c>
      <c r="U44" s="363" t="s">
        <v>271</v>
      </c>
      <c r="V44" s="363" t="s">
        <v>272</v>
      </c>
      <c r="W44" s="363" t="s">
        <v>273</v>
      </c>
      <c r="X44" s="363" t="s">
        <v>274</v>
      </c>
      <c r="Y44" s="363" t="s">
        <v>275</v>
      </c>
      <c r="Z44" s="363" t="s">
        <v>276</v>
      </c>
      <c r="AA44" s="363" t="s">
        <v>277</v>
      </c>
      <c r="AB44" s="363" t="s">
        <v>278</v>
      </c>
      <c r="AC44" s="363" t="s">
        <v>279</v>
      </c>
      <c r="AD44" s="363" t="s">
        <v>280</v>
      </c>
      <c r="AE44" s="363" t="s">
        <v>281</v>
      </c>
      <c r="AF44" s="26"/>
      <c r="AG44" s="26"/>
      <c r="AH44" s="26"/>
      <c r="AI44" s="110"/>
      <c r="AJ44" s="110"/>
      <c r="AK44" s="110"/>
      <c r="AL44" s="110"/>
      <c r="AM44" s="110"/>
      <c r="AN44" s="110"/>
      <c r="AO44" s="110"/>
      <c r="AP44" s="110"/>
      <c r="AQ44" s="110"/>
      <c r="AR44" s="110"/>
      <c r="AS44" s="110"/>
      <c r="AT44" s="110"/>
      <c r="AU44" s="110"/>
      <c r="AV44" s="110"/>
      <c r="AW44" s="110"/>
      <c r="AX44" s="110"/>
      <c r="AY44" s="26"/>
    </row>
    <row r="45" spans="1:51" ht="15.75" thickBot="1">
      <c r="A45" s="26"/>
      <c r="B45" s="22" t="s">
        <v>151</v>
      </c>
      <c r="C45" s="60">
        <v>236.06149189999999</v>
      </c>
      <c r="D45" s="60">
        <v>300.30654399999997</v>
      </c>
      <c r="E45" s="60">
        <v>385.37124340000003</v>
      </c>
      <c r="F45" s="60">
        <v>495.84280239999998</v>
      </c>
      <c r="G45" s="60">
        <v>633.51171529999999</v>
      </c>
      <c r="H45" s="60">
        <v>795.26608810000005</v>
      </c>
      <c r="I45" s="60">
        <v>966.94143599999995</v>
      </c>
      <c r="J45" s="60">
        <v>1138.9152220000001</v>
      </c>
      <c r="K45" s="60">
        <v>1349.011399</v>
      </c>
      <c r="L45" s="60">
        <v>1578.411376</v>
      </c>
      <c r="M45" s="60">
        <v>1875.2908179999999</v>
      </c>
      <c r="N45" s="60">
        <v>2140.9294530000002</v>
      </c>
      <c r="O45" s="60">
        <v>2371.5516429999998</v>
      </c>
      <c r="P45" s="60">
        <v>2549.748478</v>
      </c>
      <c r="Q45" s="60">
        <v>2702.277587</v>
      </c>
      <c r="R45" s="60">
        <v>2833.3635920000002</v>
      </c>
      <c r="S45" s="60">
        <v>2955.960779</v>
      </c>
      <c r="T45" s="60">
        <v>3078.0696560000001</v>
      </c>
      <c r="U45" s="60">
        <v>3207.882646</v>
      </c>
      <c r="V45" s="60">
        <v>3358.8002219999998</v>
      </c>
      <c r="W45" s="60">
        <v>3504.3397070000001</v>
      </c>
      <c r="X45" s="60">
        <v>3648.987079</v>
      </c>
      <c r="Y45" s="60">
        <v>3793.033797</v>
      </c>
      <c r="Z45" s="60">
        <v>3883.5601830000001</v>
      </c>
      <c r="AA45" s="60">
        <v>3975.7607560000001</v>
      </c>
      <c r="AB45" s="60">
        <v>4068.2429780000002</v>
      </c>
      <c r="AC45" s="60">
        <v>4164.1651030000003</v>
      </c>
      <c r="AD45" s="60">
        <v>4258.7493359999999</v>
      </c>
      <c r="AE45" s="60">
        <v>4352.5927940000001</v>
      </c>
      <c r="AF45" s="26"/>
      <c r="AG45" s="26"/>
      <c r="AH45" s="26"/>
      <c r="AI45" s="110"/>
      <c r="AJ45" s="110"/>
      <c r="AK45" s="110"/>
      <c r="AL45" s="110"/>
      <c r="AM45" s="110"/>
      <c r="AN45" s="110"/>
      <c r="AO45" s="110"/>
      <c r="AP45" s="110"/>
      <c r="AQ45" s="110"/>
      <c r="AR45" s="110"/>
      <c r="AS45" s="110"/>
      <c r="AT45" s="110"/>
      <c r="AU45" s="110"/>
      <c r="AV45" s="110"/>
      <c r="AW45" s="110"/>
      <c r="AX45" s="110"/>
      <c r="AY45" s="26"/>
    </row>
    <row r="46" spans="1:51" ht="15.75" thickBot="1">
      <c r="A46" s="26"/>
      <c r="B46" s="22" t="s">
        <v>126</v>
      </c>
      <c r="C46" s="61">
        <v>111.8196052</v>
      </c>
      <c r="D46" s="61">
        <v>143.16703079999999</v>
      </c>
      <c r="E46" s="61">
        <v>183.38091929999999</v>
      </c>
      <c r="F46" s="61">
        <v>236.87842409999999</v>
      </c>
      <c r="G46" s="61">
        <v>304.77830019999999</v>
      </c>
      <c r="H46" s="61">
        <v>385.83053319999999</v>
      </c>
      <c r="I46" s="61">
        <v>469.70783299999999</v>
      </c>
      <c r="J46" s="61">
        <v>561.97288760000004</v>
      </c>
      <c r="K46" s="61">
        <v>672.2771295</v>
      </c>
      <c r="L46" s="61">
        <v>820.22500720000005</v>
      </c>
      <c r="M46" s="61">
        <v>1027.9576850000001</v>
      </c>
      <c r="N46" s="61">
        <v>1197.2616820000001</v>
      </c>
      <c r="O46" s="61">
        <v>1370.265032</v>
      </c>
      <c r="P46" s="61">
        <v>1512.111263</v>
      </c>
      <c r="Q46" s="61">
        <v>1635.2243100000001</v>
      </c>
      <c r="R46" s="61">
        <v>1739.443362</v>
      </c>
      <c r="S46" s="61">
        <v>1836.9292230000001</v>
      </c>
      <c r="T46" s="61">
        <v>1933.779511</v>
      </c>
      <c r="U46" s="61">
        <v>2031.869154</v>
      </c>
      <c r="V46" s="61">
        <v>2143.4976160000001</v>
      </c>
      <c r="W46" s="61">
        <v>2254.3749429999998</v>
      </c>
      <c r="X46" s="61">
        <v>2364.5631830000002</v>
      </c>
      <c r="Y46" s="61">
        <v>2473.7779650000002</v>
      </c>
      <c r="Z46" s="61">
        <v>2539.0356320000001</v>
      </c>
      <c r="AA46" s="61">
        <v>2605.539444</v>
      </c>
      <c r="AB46" s="61">
        <v>2672.5328709999999</v>
      </c>
      <c r="AC46" s="61">
        <v>2741.9649760000002</v>
      </c>
      <c r="AD46" s="61">
        <v>2810.4890230000001</v>
      </c>
      <c r="AE46" s="61">
        <v>2879.1098040000002</v>
      </c>
      <c r="AF46" s="26"/>
      <c r="AG46" s="26"/>
      <c r="AH46" s="26"/>
      <c r="AI46" s="110"/>
      <c r="AJ46" s="110"/>
      <c r="AK46" s="110"/>
      <c r="AL46" s="110"/>
      <c r="AM46" s="110"/>
      <c r="AN46" s="110"/>
      <c r="AO46" s="110"/>
      <c r="AP46" s="110"/>
      <c r="AQ46" s="110"/>
      <c r="AR46" s="110"/>
      <c r="AS46" s="110"/>
      <c r="AT46" s="110"/>
      <c r="AU46" s="110"/>
      <c r="AV46" s="110"/>
      <c r="AW46" s="110"/>
      <c r="AX46" s="110"/>
      <c r="AY46" s="26"/>
    </row>
    <row r="47" spans="1:51" ht="15.75" thickBot="1">
      <c r="A47" s="26"/>
      <c r="B47" s="22" t="s">
        <v>192</v>
      </c>
      <c r="C47" s="60">
        <v>120.4658414</v>
      </c>
      <c r="D47" s="60">
        <v>164.7828897</v>
      </c>
      <c r="E47" s="60">
        <v>180.4753513</v>
      </c>
      <c r="F47" s="60">
        <v>198.44599729999999</v>
      </c>
      <c r="G47" s="60">
        <v>233.4599642</v>
      </c>
      <c r="H47" s="60">
        <v>290.07950510000001</v>
      </c>
      <c r="I47" s="60">
        <v>347.6515589</v>
      </c>
      <c r="J47" s="60">
        <v>394.30672850000002</v>
      </c>
      <c r="K47" s="60">
        <v>447.45264600000002</v>
      </c>
      <c r="L47" s="60">
        <v>510.3893526</v>
      </c>
      <c r="M47" s="60">
        <v>606.77688450000005</v>
      </c>
      <c r="N47" s="60">
        <v>677.71427249999999</v>
      </c>
      <c r="O47" s="60">
        <v>741.88805649999995</v>
      </c>
      <c r="P47" s="60">
        <v>790.07956100000001</v>
      </c>
      <c r="Q47" s="60">
        <v>829.03528070000004</v>
      </c>
      <c r="R47" s="60">
        <v>858.60615859999996</v>
      </c>
      <c r="S47" s="60">
        <v>886.31558959999995</v>
      </c>
      <c r="T47" s="60">
        <v>913.71424839999997</v>
      </c>
      <c r="U47" s="60">
        <v>941.72839439999996</v>
      </c>
      <c r="V47" s="60">
        <v>978.46816790000003</v>
      </c>
      <c r="W47" s="60">
        <v>1013.595823</v>
      </c>
      <c r="X47" s="60">
        <v>1047.9158299999999</v>
      </c>
      <c r="Y47" s="60">
        <v>1081.1139049999999</v>
      </c>
      <c r="Z47" s="60">
        <v>1100.456508</v>
      </c>
      <c r="AA47" s="60">
        <v>1120.136843</v>
      </c>
      <c r="AB47" s="60">
        <v>1139.65959</v>
      </c>
      <c r="AC47" s="60">
        <v>1160.2617729999999</v>
      </c>
      <c r="AD47" s="60">
        <v>1179.473266</v>
      </c>
      <c r="AE47" s="60">
        <v>1198.2803879999999</v>
      </c>
      <c r="AF47" s="26"/>
      <c r="AG47" s="26"/>
      <c r="AH47" s="26"/>
      <c r="AI47" s="110"/>
      <c r="AJ47" s="110"/>
      <c r="AK47" s="110"/>
      <c r="AL47" s="110"/>
      <c r="AM47" s="110"/>
      <c r="AN47" s="110"/>
      <c r="AO47" s="110"/>
      <c r="AP47" s="110"/>
      <c r="AQ47" s="110"/>
      <c r="AR47" s="110"/>
      <c r="AS47" s="110"/>
      <c r="AT47" s="110"/>
      <c r="AU47" s="110"/>
      <c r="AV47" s="110"/>
      <c r="AW47" s="110"/>
      <c r="AX47" s="110"/>
      <c r="AY47" s="26"/>
    </row>
    <row r="48" spans="1:51" ht="15.75" thickBot="1">
      <c r="A48" s="26"/>
      <c r="B48" s="22" t="s">
        <v>213</v>
      </c>
      <c r="C48" s="61">
        <v>16.495995140000002</v>
      </c>
      <c r="D48" s="61">
        <v>19.884905209999999</v>
      </c>
      <c r="E48" s="61">
        <v>25.072496959999999</v>
      </c>
      <c r="F48" s="61">
        <v>31.786038949999998</v>
      </c>
      <c r="G48" s="61">
        <v>40.349734400000003</v>
      </c>
      <c r="H48" s="61">
        <v>51.40791394</v>
      </c>
      <c r="I48" s="61">
        <v>65.509309680000001</v>
      </c>
      <c r="J48" s="61">
        <v>78.412926870000007</v>
      </c>
      <c r="K48" s="61">
        <v>91.059919800000003</v>
      </c>
      <c r="L48" s="61">
        <v>105.55924280000001</v>
      </c>
      <c r="M48" s="61">
        <v>126.65364340000001</v>
      </c>
      <c r="N48" s="61">
        <v>143.89546250000001</v>
      </c>
      <c r="O48" s="61">
        <v>159.54812759999999</v>
      </c>
      <c r="P48" s="61">
        <v>172.14041829999999</v>
      </c>
      <c r="Q48" s="61">
        <v>182.43212399999999</v>
      </c>
      <c r="R48" s="61">
        <v>190.5029203</v>
      </c>
      <c r="S48" s="61">
        <v>198.03064079999999</v>
      </c>
      <c r="T48" s="61">
        <v>205.44565499999999</v>
      </c>
      <c r="U48" s="61">
        <v>213.0562673</v>
      </c>
      <c r="V48" s="61">
        <v>222.05038730000001</v>
      </c>
      <c r="W48" s="61">
        <v>230.75997269999999</v>
      </c>
      <c r="X48" s="61">
        <v>239.31897069999999</v>
      </c>
      <c r="Y48" s="61">
        <v>247.72487670000001</v>
      </c>
      <c r="Z48" s="61">
        <v>252.3989775</v>
      </c>
      <c r="AA48" s="61">
        <v>257.1125184</v>
      </c>
      <c r="AB48" s="61">
        <v>261.81846469999999</v>
      </c>
      <c r="AC48" s="61">
        <v>266.68803100000002</v>
      </c>
      <c r="AD48" s="61">
        <v>271.38188609999997</v>
      </c>
      <c r="AE48" s="61">
        <v>275.97289000000001</v>
      </c>
      <c r="AF48" s="26"/>
      <c r="AG48" s="26"/>
      <c r="AH48" s="26"/>
      <c r="AI48" s="110"/>
      <c r="AJ48" s="110"/>
      <c r="AK48" s="110"/>
      <c r="AL48" s="110"/>
      <c r="AM48" s="110"/>
      <c r="AN48" s="110"/>
      <c r="AO48" s="110"/>
      <c r="AP48" s="110"/>
      <c r="AQ48" s="110"/>
      <c r="AR48" s="110"/>
      <c r="AS48" s="110"/>
      <c r="AT48" s="110"/>
      <c r="AU48" s="110"/>
      <c r="AV48" s="110"/>
      <c r="AW48" s="110"/>
      <c r="AX48" s="110"/>
      <c r="AY48" s="26"/>
    </row>
    <row r="49" spans="1:51" ht="15.75" thickBot="1">
      <c r="A49" s="26"/>
      <c r="B49" s="22" t="s">
        <v>175</v>
      </c>
      <c r="C49" s="60">
        <v>132.29694380000001</v>
      </c>
      <c r="D49" s="60">
        <v>173.28813729999999</v>
      </c>
      <c r="E49" s="60">
        <v>219.94320099999999</v>
      </c>
      <c r="F49" s="60">
        <v>285.72542700000002</v>
      </c>
      <c r="G49" s="60">
        <v>372.20502210000001</v>
      </c>
      <c r="H49" s="60">
        <v>484.72248100000002</v>
      </c>
      <c r="I49" s="60">
        <v>625.96737949999999</v>
      </c>
      <c r="J49" s="60">
        <v>796.74090760000001</v>
      </c>
      <c r="K49" s="60">
        <v>995.98263669999994</v>
      </c>
      <c r="L49" s="60">
        <v>1216.4252799999999</v>
      </c>
      <c r="M49" s="60">
        <v>1518.042813</v>
      </c>
      <c r="N49" s="60">
        <v>1773.8209649999999</v>
      </c>
      <c r="O49" s="60">
        <v>2011.966113</v>
      </c>
      <c r="P49" s="60">
        <v>2215.145728</v>
      </c>
      <c r="Q49" s="60">
        <v>2396.9675619999998</v>
      </c>
      <c r="R49" s="60">
        <v>2543.0323119999998</v>
      </c>
      <c r="S49" s="60">
        <v>2673.2537649999999</v>
      </c>
      <c r="T49" s="60">
        <v>2799.0542350000001</v>
      </c>
      <c r="U49" s="60">
        <v>2926.9881919999998</v>
      </c>
      <c r="V49" s="60">
        <v>3082.2121480000001</v>
      </c>
      <c r="W49" s="60">
        <v>3232.711554</v>
      </c>
      <c r="X49" s="60">
        <v>3381.2467839999999</v>
      </c>
      <c r="Y49" s="60">
        <v>3527.924364</v>
      </c>
      <c r="Z49" s="60">
        <v>3618.9136410000001</v>
      </c>
      <c r="AA49" s="60">
        <v>3711.8702840000001</v>
      </c>
      <c r="AB49" s="60">
        <v>3805.1022710000002</v>
      </c>
      <c r="AC49" s="60">
        <v>3904.1236880000001</v>
      </c>
      <c r="AD49" s="60">
        <v>4001.1487900000002</v>
      </c>
      <c r="AE49" s="60">
        <v>4094.7159609999999</v>
      </c>
      <c r="AF49" s="26"/>
      <c r="AG49" s="26"/>
      <c r="AH49" s="26"/>
      <c r="AI49" s="110"/>
      <c r="AJ49" s="110"/>
      <c r="AK49" s="110"/>
      <c r="AL49" s="110"/>
      <c r="AM49" s="110"/>
      <c r="AN49" s="110"/>
      <c r="AO49" s="110"/>
      <c r="AP49" s="110"/>
      <c r="AQ49" s="110"/>
      <c r="AR49" s="110"/>
      <c r="AS49" s="110"/>
      <c r="AT49" s="110"/>
      <c r="AU49" s="110"/>
      <c r="AV49" s="110"/>
      <c r="AW49" s="110"/>
      <c r="AX49" s="110"/>
      <c r="AY49" s="26"/>
    </row>
    <row r="50" spans="1:51">
      <c r="A50" s="26"/>
      <c r="B50" s="26"/>
      <c r="C50" s="26"/>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c r="AE50" s="26"/>
      <c r="AF50" s="26"/>
      <c r="AG50" s="26"/>
      <c r="AH50" s="26"/>
      <c r="AI50" s="110"/>
      <c r="AJ50" s="110"/>
      <c r="AK50" s="110"/>
      <c r="AL50" s="110"/>
      <c r="AM50" s="110"/>
      <c r="AN50" s="110"/>
      <c r="AO50" s="110"/>
      <c r="AP50" s="110"/>
      <c r="AQ50" s="110"/>
      <c r="AR50" s="110"/>
      <c r="AS50" s="110"/>
      <c r="AT50" s="110"/>
      <c r="AU50" s="110"/>
      <c r="AV50" s="110"/>
      <c r="AW50" s="110"/>
      <c r="AX50" s="110"/>
      <c r="AY50" s="26"/>
    </row>
    <row r="51" spans="1:51" ht="15.75" thickBot="1">
      <c r="A51" s="26"/>
      <c r="B51" s="59" t="s">
        <v>65</v>
      </c>
      <c r="C51" s="26"/>
      <c r="D51" s="26"/>
      <c r="E51" s="26"/>
      <c r="F51" s="26"/>
      <c r="G51" s="26"/>
      <c r="H51" s="26"/>
      <c r="I51" s="26"/>
      <c r="J51" s="26"/>
      <c r="K51" s="26"/>
      <c r="L51" s="26"/>
      <c r="M51" s="26"/>
      <c r="N51" s="26"/>
      <c r="O51" s="26"/>
      <c r="P51" s="26"/>
      <c r="Q51" s="26"/>
      <c r="R51" s="26"/>
      <c r="S51" s="26"/>
      <c r="T51" s="26"/>
      <c r="U51" s="26"/>
      <c r="V51" s="26"/>
      <c r="W51" s="26"/>
      <c r="X51" s="26"/>
      <c r="Y51" s="26"/>
      <c r="Z51" s="26"/>
      <c r="AA51" s="26"/>
      <c r="AB51" s="26"/>
      <c r="AC51" s="26"/>
      <c r="AD51" s="26"/>
      <c r="AE51" s="26"/>
      <c r="AF51" s="26"/>
      <c r="AG51" s="26"/>
      <c r="AH51" s="26"/>
      <c r="AI51" s="110"/>
      <c r="AJ51" s="110"/>
      <c r="AK51" s="110"/>
      <c r="AL51" s="110"/>
      <c r="AM51" s="110"/>
      <c r="AN51" s="110"/>
      <c r="AO51" s="110"/>
      <c r="AP51" s="110"/>
      <c r="AQ51" s="110"/>
      <c r="AR51" s="110"/>
      <c r="AS51" s="110"/>
      <c r="AT51" s="110"/>
      <c r="AU51" s="110"/>
      <c r="AV51" s="110"/>
      <c r="AW51" s="110"/>
      <c r="AX51" s="110"/>
      <c r="AY51" s="26"/>
    </row>
    <row r="52" spans="1:51" ht="33" customHeight="1" thickBot="1">
      <c r="A52" s="26"/>
      <c r="B52" s="3"/>
      <c r="C52" s="363" t="s">
        <v>221</v>
      </c>
      <c r="D52" s="363" t="s">
        <v>222</v>
      </c>
      <c r="E52" s="363" t="s">
        <v>223</v>
      </c>
      <c r="F52" s="363" t="s">
        <v>224</v>
      </c>
      <c r="G52" s="363" t="s">
        <v>225</v>
      </c>
      <c r="H52" s="363" t="s">
        <v>226</v>
      </c>
      <c r="I52" s="363" t="s">
        <v>227</v>
      </c>
      <c r="J52" s="363" t="s">
        <v>228</v>
      </c>
      <c r="K52" s="363" t="s">
        <v>229</v>
      </c>
      <c r="L52" s="363" t="s">
        <v>262</v>
      </c>
      <c r="M52" s="363" t="s">
        <v>263</v>
      </c>
      <c r="N52" s="363" t="s">
        <v>264</v>
      </c>
      <c r="O52" s="363" t="s">
        <v>265</v>
      </c>
      <c r="P52" s="363" t="s">
        <v>266</v>
      </c>
      <c r="Q52" s="363" t="s">
        <v>267</v>
      </c>
      <c r="R52" s="363" t="s">
        <v>268</v>
      </c>
      <c r="S52" s="363" t="s">
        <v>269</v>
      </c>
      <c r="T52" s="363" t="s">
        <v>270</v>
      </c>
      <c r="U52" s="363" t="s">
        <v>271</v>
      </c>
      <c r="V52" s="363" t="s">
        <v>272</v>
      </c>
      <c r="W52" s="363" t="s">
        <v>273</v>
      </c>
      <c r="X52" s="363" t="s">
        <v>274</v>
      </c>
      <c r="Y52" s="363" t="s">
        <v>275</v>
      </c>
      <c r="Z52" s="363" t="s">
        <v>276</v>
      </c>
      <c r="AA52" s="363" t="s">
        <v>277</v>
      </c>
      <c r="AB52" s="363" t="s">
        <v>278</v>
      </c>
      <c r="AC52" s="363" t="s">
        <v>279</v>
      </c>
      <c r="AD52" s="363" t="s">
        <v>280</v>
      </c>
      <c r="AE52" s="363" t="s">
        <v>281</v>
      </c>
      <c r="AF52" s="26"/>
      <c r="AG52" s="26"/>
      <c r="AH52" s="26"/>
      <c r="AI52" s="110"/>
      <c r="AJ52" s="110"/>
      <c r="AK52" s="110"/>
      <c r="AL52" s="110"/>
      <c r="AM52" s="110"/>
      <c r="AN52" s="110"/>
      <c r="AO52" s="110"/>
      <c r="AP52" s="110"/>
      <c r="AQ52" s="110"/>
      <c r="AR52" s="110"/>
      <c r="AS52" s="110"/>
      <c r="AT52" s="110"/>
      <c r="AU52" s="110"/>
      <c r="AV52" s="110"/>
      <c r="AW52" s="110"/>
      <c r="AX52" s="110"/>
      <c r="AY52" s="26"/>
    </row>
    <row r="53" spans="1:51" ht="15.75" thickBot="1">
      <c r="A53" s="26"/>
      <c r="B53" s="22" t="s">
        <v>151</v>
      </c>
      <c r="C53" s="60">
        <v>237.33034470000001</v>
      </c>
      <c r="D53" s="60">
        <v>468.55834470000002</v>
      </c>
      <c r="E53" s="60">
        <v>741.75034470000003</v>
      </c>
      <c r="F53" s="60">
        <v>1072.4623449999999</v>
      </c>
      <c r="G53" s="60">
        <v>1443.7783449999999</v>
      </c>
      <c r="H53" s="60">
        <v>1798.3663449999999</v>
      </c>
      <c r="I53" s="60">
        <v>2199.7783450000002</v>
      </c>
      <c r="J53" s="60">
        <v>2627.8303449999999</v>
      </c>
      <c r="K53" s="60">
        <v>3073.8263449999999</v>
      </c>
      <c r="L53" s="60">
        <v>3529.8103449999999</v>
      </c>
      <c r="M53" s="60">
        <v>4010.534345</v>
      </c>
      <c r="N53" s="60">
        <v>4514.9503450000002</v>
      </c>
      <c r="O53" s="60">
        <v>5033.5663450000002</v>
      </c>
      <c r="P53" s="60">
        <v>5498.6223449999998</v>
      </c>
      <c r="Q53" s="60">
        <v>5961.0103449999997</v>
      </c>
      <c r="R53" s="60">
        <v>6133.5863449999997</v>
      </c>
      <c r="S53" s="60">
        <v>6316.3383450000001</v>
      </c>
      <c r="T53" s="60">
        <v>6492.4343449999997</v>
      </c>
      <c r="U53" s="60">
        <v>6681.2063449999996</v>
      </c>
      <c r="V53" s="60">
        <v>6868.7903450000003</v>
      </c>
      <c r="W53" s="60">
        <v>7055.5463449999997</v>
      </c>
      <c r="X53" s="60">
        <v>7243.1983449999998</v>
      </c>
      <c r="Y53" s="60">
        <v>7432.8263450000004</v>
      </c>
      <c r="Z53" s="60">
        <v>7627.2463449999996</v>
      </c>
      <c r="AA53" s="60">
        <v>7821.2463449999996</v>
      </c>
      <c r="AB53" s="60">
        <v>8009.4783450000004</v>
      </c>
      <c r="AC53" s="60">
        <v>8192.3423449999991</v>
      </c>
      <c r="AD53" s="60">
        <v>8374.7903449999994</v>
      </c>
      <c r="AE53" s="60">
        <v>8551.9383450000005</v>
      </c>
      <c r="AF53" s="26"/>
      <c r="AG53" s="26"/>
      <c r="AH53" s="26"/>
      <c r="AI53" s="110"/>
      <c r="AJ53" s="110"/>
      <c r="AK53" s="110"/>
      <c r="AL53" s="110"/>
      <c r="AM53" s="110"/>
      <c r="AN53" s="110"/>
      <c r="AO53" s="110"/>
      <c r="AP53" s="110"/>
      <c r="AQ53" s="110"/>
      <c r="AR53" s="110"/>
      <c r="AS53" s="110"/>
      <c r="AT53" s="110"/>
      <c r="AU53" s="110"/>
      <c r="AV53" s="110"/>
      <c r="AW53" s="110"/>
      <c r="AX53" s="110"/>
      <c r="AY53" s="26"/>
    </row>
    <row r="54" spans="1:51" ht="15.75" thickBot="1">
      <c r="A54" s="26"/>
      <c r="B54" s="22" t="s">
        <v>126</v>
      </c>
      <c r="C54" s="61">
        <v>131.7917368</v>
      </c>
      <c r="D54" s="61">
        <v>326.05573679999998</v>
      </c>
      <c r="E54" s="61">
        <v>557.76773679999997</v>
      </c>
      <c r="F54" s="61">
        <v>840.01173679999999</v>
      </c>
      <c r="G54" s="61">
        <v>1145.559737</v>
      </c>
      <c r="H54" s="61">
        <v>1421.283737</v>
      </c>
      <c r="I54" s="61">
        <v>1735.5477370000001</v>
      </c>
      <c r="J54" s="61">
        <v>2083.0877369999998</v>
      </c>
      <c r="K54" s="61">
        <v>2442.599737</v>
      </c>
      <c r="L54" s="61">
        <v>2799.6477369999998</v>
      </c>
      <c r="M54" s="61">
        <v>3185.4037370000001</v>
      </c>
      <c r="N54" s="61">
        <v>3580.4597370000001</v>
      </c>
      <c r="O54" s="61">
        <v>3987.1917370000001</v>
      </c>
      <c r="P54" s="61">
        <v>4342.6117370000002</v>
      </c>
      <c r="Q54" s="61">
        <v>4701.7397369999999</v>
      </c>
      <c r="R54" s="61">
        <v>4813.8717370000004</v>
      </c>
      <c r="S54" s="61">
        <v>4934.1277369999998</v>
      </c>
      <c r="T54" s="61">
        <v>5052.3917369999999</v>
      </c>
      <c r="U54" s="61">
        <v>5178.9677369999999</v>
      </c>
      <c r="V54" s="61">
        <v>5307.695737</v>
      </c>
      <c r="W54" s="61">
        <v>5435.4117370000004</v>
      </c>
      <c r="X54" s="61">
        <v>5566.8837370000001</v>
      </c>
      <c r="Y54" s="61">
        <v>5703.5637370000004</v>
      </c>
      <c r="Z54" s="61">
        <v>5848.9477370000004</v>
      </c>
      <c r="AA54" s="61">
        <v>5995.7317370000001</v>
      </c>
      <c r="AB54" s="61">
        <v>6150.8957369999998</v>
      </c>
      <c r="AC54" s="61">
        <v>6306.7797369999998</v>
      </c>
      <c r="AD54" s="61">
        <v>6458.5317370000002</v>
      </c>
      <c r="AE54" s="61">
        <v>6610.5717370000002</v>
      </c>
      <c r="AF54" s="26"/>
      <c r="AG54" s="26"/>
      <c r="AH54" s="26"/>
      <c r="AI54" s="110"/>
      <c r="AJ54" s="110"/>
      <c r="AK54" s="110"/>
      <c r="AL54" s="110"/>
      <c r="AM54" s="110"/>
      <c r="AN54" s="110"/>
      <c r="AO54" s="110"/>
      <c r="AP54" s="110"/>
      <c r="AQ54" s="110"/>
      <c r="AR54" s="110"/>
      <c r="AS54" s="110"/>
      <c r="AT54" s="110"/>
      <c r="AU54" s="110"/>
      <c r="AV54" s="110"/>
      <c r="AW54" s="110"/>
      <c r="AX54" s="110"/>
      <c r="AY54" s="26"/>
    </row>
    <row r="55" spans="1:51" ht="15.75" thickBot="1">
      <c r="A55" s="26"/>
      <c r="B55" s="22" t="s">
        <v>192</v>
      </c>
      <c r="C55" s="60">
        <v>138.58810149999999</v>
      </c>
      <c r="D55" s="60">
        <v>215.40810149999999</v>
      </c>
      <c r="E55" s="60">
        <v>305.36810150000002</v>
      </c>
      <c r="F55" s="60">
        <v>411.1961015</v>
      </c>
      <c r="G55" s="60">
        <v>494.89610149999999</v>
      </c>
      <c r="H55" s="60">
        <v>572.97610150000003</v>
      </c>
      <c r="I55" s="60">
        <v>663.46410149999997</v>
      </c>
      <c r="J55" s="60">
        <v>765.6601015</v>
      </c>
      <c r="K55" s="60">
        <v>873.84010149999995</v>
      </c>
      <c r="L55" s="60">
        <v>972.47610150000003</v>
      </c>
      <c r="M55" s="60">
        <v>1082.4241010000001</v>
      </c>
      <c r="N55" s="60">
        <v>1195.464101</v>
      </c>
      <c r="O55" s="60">
        <v>1310.996101</v>
      </c>
      <c r="P55" s="60">
        <v>1397.3761010000001</v>
      </c>
      <c r="Q55" s="60">
        <v>1484.9521010000001</v>
      </c>
      <c r="R55" s="60">
        <v>1515.4121009999999</v>
      </c>
      <c r="S55" s="60">
        <v>1548.004101</v>
      </c>
      <c r="T55" s="60">
        <v>1579.592101</v>
      </c>
      <c r="U55" s="60">
        <v>1613.2881010000001</v>
      </c>
      <c r="V55" s="60">
        <v>1647.5361009999999</v>
      </c>
      <c r="W55" s="60">
        <v>1681.7201010000001</v>
      </c>
      <c r="X55" s="60">
        <v>1717.044101</v>
      </c>
      <c r="Y55" s="60">
        <v>1752.8241009999999</v>
      </c>
      <c r="Z55" s="60">
        <v>1790.668101</v>
      </c>
      <c r="AA55" s="60">
        <v>1828.9601009999999</v>
      </c>
      <c r="AB55" s="60">
        <v>1869.540101</v>
      </c>
      <c r="AC55" s="60">
        <v>1910.716101</v>
      </c>
      <c r="AD55" s="60">
        <v>1952.1161010000001</v>
      </c>
      <c r="AE55" s="60">
        <v>1992.476101</v>
      </c>
      <c r="AF55" s="26"/>
      <c r="AG55" s="26"/>
      <c r="AH55" s="26"/>
      <c r="AI55" s="110"/>
      <c r="AJ55" s="110"/>
      <c r="AK55" s="110"/>
      <c r="AL55" s="110"/>
      <c r="AM55" s="110"/>
      <c r="AN55" s="110"/>
      <c r="AO55" s="110"/>
      <c r="AP55" s="110"/>
      <c r="AQ55" s="110"/>
      <c r="AR55" s="110"/>
      <c r="AS55" s="110"/>
      <c r="AT55" s="110"/>
      <c r="AU55" s="110"/>
      <c r="AV55" s="110"/>
      <c r="AW55" s="110"/>
      <c r="AX55" s="110"/>
      <c r="AY55" s="26"/>
    </row>
    <row r="56" spans="1:51" ht="15.75" thickBot="1">
      <c r="A56" s="26"/>
      <c r="B56" s="22" t="s">
        <v>213</v>
      </c>
      <c r="C56" s="61">
        <v>18.10718533</v>
      </c>
      <c r="D56" s="61">
        <v>34.091185330000002</v>
      </c>
      <c r="E56" s="61">
        <v>52.911185330000002</v>
      </c>
      <c r="F56" s="61">
        <v>75.907185330000004</v>
      </c>
      <c r="G56" s="61">
        <v>99.107185329999993</v>
      </c>
      <c r="H56" s="61">
        <v>121.7751853</v>
      </c>
      <c r="I56" s="61">
        <v>147.08718529999999</v>
      </c>
      <c r="J56" s="61">
        <v>173.35918530000001</v>
      </c>
      <c r="K56" s="61">
        <v>200.84318529999999</v>
      </c>
      <c r="L56" s="61">
        <v>229.7031853</v>
      </c>
      <c r="M56" s="61">
        <v>260.13118530000003</v>
      </c>
      <c r="N56" s="61">
        <v>292.04718530000002</v>
      </c>
      <c r="O56" s="61">
        <v>325.4231853</v>
      </c>
      <c r="P56" s="61">
        <v>356.23918529999997</v>
      </c>
      <c r="Q56" s="61">
        <v>386.75918530000001</v>
      </c>
      <c r="R56" s="61">
        <v>398.40318530000002</v>
      </c>
      <c r="S56" s="61">
        <v>410.59118530000001</v>
      </c>
      <c r="T56" s="61">
        <v>422.4591853</v>
      </c>
      <c r="U56" s="61">
        <v>434.8271853</v>
      </c>
      <c r="V56" s="61">
        <v>447.07518529999999</v>
      </c>
      <c r="W56" s="61">
        <v>459.39118530000002</v>
      </c>
      <c r="X56" s="61">
        <v>471.53518530000002</v>
      </c>
      <c r="Y56" s="61">
        <v>483.79918529999998</v>
      </c>
      <c r="Z56" s="61">
        <v>495.80718530000001</v>
      </c>
      <c r="AA56" s="61">
        <v>507.57518529999999</v>
      </c>
      <c r="AB56" s="61">
        <v>518.86718529999996</v>
      </c>
      <c r="AC56" s="61">
        <v>529.91918529999998</v>
      </c>
      <c r="AD56" s="61">
        <v>540.73118529999999</v>
      </c>
      <c r="AE56" s="61">
        <v>551.12718529999995</v>
      </c>
      <c r="AF56" s="26"/>
      <c r="AG56" s="26"/>
      <c r="AH56" s="26"/>
      <c r="AI56" s="110"/>
      <c r="AJ56" s="110"/>
      <c r="AK56" s="110"/>
      <c r="AL56" s="110"/>
      <c r="AM56" s="110"/>
      <c r="AN56" s="110"/>
      <c r="AO56" s="110"/>
      <c r="AP56" s="110"/>
      <c r="AQ56" s="110"/>
      <c r="AR56" s="110"/>
      <c r="AS56" s="110"/>
      <c r="AT56" s="110"/>
      <c r="AU56" s="110"/>
      <c r="AV56" s="110"/>
      <c r="AW56" s="110"/>
      <c r="AX56" s="110"/>
      <c r="AY56" s="26"/>
    </row>
    <row r="57" spans="1:51" ht="15.75" thickBot="1">
      <c r="A57" s="26"/>
      <c r="B57" s="22" t="s">
        <v>175</v>
      </c>
      <c r="C57" s="60">
        <v>149.20534660000001</v>
      </c>
      <c r="D57" s="60">
        <v>209.22934660000001</v>
      </c>
      <c r="E57" s="60">
        <v>583.32934660000001</v>
      </c>
      <c r="F57" s="60">
        <v>973.98934659999998</v>
      </c>
      <c r="G57" s="60">
        <v>1379.037347</v>
      </c>
      <c r="H57" s="60">
        <v>1803.2253470000001</v>
      </c>
      <c r="I57" s="60">
        <v>2250.2813470000001</v>
      </c>
      <c r="J57" s="60">
        <v>2664.1253470000001</v>
      </c>
      <c r="K57" s="60">
        <v>3092.7133469999999</v>
      </c>
      <c r="L57" s="60">
        <v>3512.9293469999998</v>
      </c>
      <c r="M57" s="60">
        <v>3965.7693469999999</v>
      </c>
      <c r="N57" s="60">
        <v>4434.0413470000003</v>
      </c>
      <c r="O57" s="60">
        <v>4916.1533470000004</v>
      </c>
      <c r="P57" s="60">
        <v>5360.1653470000001</v>
      </c>
      <c r="Q57" s="60">
        <v>5796.0773470000004</v>
      </c>
      <c r="R57" s="60">
        <v>5951.0973469999999</v>
      </c>
      <c r="S57" s="60">
        <v>6112.1653470000001</v>
      </c>
      <c r="T57" s="60">
        <v>6272.7053470000001</v>
      </c>
      <c r="U57" s="60">
        <v>6442.9093469999998</v>
      </c>
      <c r="V57" s="60">
        <v>6611.3533470000002</v>
      </c>
      <c r="W57" s="60">
        <v>6782.937347</v>
      </c>
      <c r="X57" s="60">
        <v>6954.2373470000002</v>
      </c>
      <c r="Y57" s="60">
        <v>7130.8013469999996</v>
      </c>
      <c r="Z57" s="60">
        <v>7311.4493469999998</v>
      </c>
      <c r="AA57" s="60">
        <v>7498.5973469999999</v>
      </c>
      <c r="AB57" s="60">
        <v>7689.9653470000003</v>
      </c>
      <c r="AC57" s="60">
        <v>7885.2333470000003</v>
      </c>
      <c r="AD57" s="60">
        <v>8075.6213470000002</v>
      </c>
      <c r="AE57" s="60">
        <v>8266.6733469999999</v>
      </c>
      <c r="AF57" s="26"/>
      <c r="AG57" s="26"/>
      <c r="AH57" s="26"/>
      <c r="AI57" s="110"/>
      <c r="AJ57" s="110"/>
      <c r="AK57" s="110"/>
      <c r="AL57" s="110"/>
      <c r="AM57" s="110"/>
      <c r="AN57" s="110"/>
      <c r="AO57" s="110"/>
      <c r="AP57" s="110"/>
      <c r="AQ57" s="110"/>
      <c r="AR57" s="110"/>
      <c r="AS57" s="110"/>
      <c r="AT57" s="110"/>
      <c r="AU57" s="110"/>
      <c r="AV57" s="110"/>
      <c r="AW57" s="110"/>
      <c r="AX57" s="110"/>
      <c r="AY57" s="26"/>
    </row>
    <row r="58" spans="1:51">
      <c r="A58" s="26"/>
      <c r="B58" s="26"/>
      <c r="C58" s="26"/>
      <c r="D58" s="26"/>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110"/>
      <c r="AP58" s="110"/>
      <c r="AQ58" s="110"/>
      <c r="AR58" s="110"/>
      <c r="AS58" s="110"/>
      <c r="AT58" s="110"/>
      <c r="AU58" s="110"/>
      <c r="AV58" s="110"/>
      <c r="AW58" s="110"/>
      <c r="AX58" s="110"/>
      <c r="AY58" s="26"/>
    </row>
    <row r="59" spans="1:51" ht="20.25" thickBot="1">
      <c r="A59" s="26"/>
      <c r="B59" s="44" t="s">
        <v>378</v>
      </c>
      <c r="C59" s="358"/>
      <c r="D59" s="358"/>
      <c r="E59" s="358"/>
      <c r="F59" s="358"/>
      <c r="G59" s="358"/>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row>
    <row r="60" spans="1:51" ht="13.7" customHeight="1" thickTop="1">
      <c r="A60" s="26"/>
      <c r="B60" s="107"/>
      <c r="C60" s="365"/>
      <c r="D60" s="365"/>
      <c r="E60" s="365"/>
      <c r="F60" s="365"/>
      <c r="G60" s="365"/>
      <c r="H60" s="365"/>
      <c r="I60" s="365"/>
      <c r="J60" s="365"/>
      <c r="K60" s="365"/>
      <c r="L60" s="365"/>
      <c r="M60" s="365"/>
      <c r="N60" s="365"/>
      <c r="O60" s="365"/>
      <c r="P60" s="365"/>
      <c r="Q60" s="365"/>
      <c r="R60" s="365"/>
      <c r="S60" s="365"/>
      <c r="T60" s="365"/>
      <c r="U60" s="365"/>
      <c r="V60" s="365"/>
      <c r="W60" s="365"/>
      <c r="X60" s="26"/>
      <c r="Y60" s="26"/>
      <c r="Z60" s="26"/>
      <c r="AA60" s="26"/>
      <c r="AB60" s="26"/>
      <c r="AC60" s="26"/>
      <c r="AD60" s="26"/>
      <c r="AE60" s="26"/>
      <c r="AF60" s="26"/>
      <c r="AG60" s="26"/>
      <c r="AH60" s="26"/>
      <c r="AI60" s="26"/>
      <c r="AJ60" s="26"/>
      <c r="AK60" s="26"/>
      <c r="AL60" s="26"/>
      <c r="AM60" s="26"/>
      <c r="AN60" s="26"/>
      <c r="AO60" s="26"/>
      <c r="AP60" s="26"/>
      <c r="AQ60" s="26"/>
      <c r="AR60" s="26"/>
      <c r="AS60" s="26"/>
      <c r="AT60" s="26"/>
      <c r="AU60" s="26"/>
      <c r="AV60" s="26"/>
      <c r="AW60" s="26"/>
      <c r="AX60" s="26"/>
      <c r="AY60" s="26"/>
    </row>
    <row r="61" spans="1:51" ht="13.7" customHeight="1">
      <c r="A61" s="26"/>
      <c r="B61" s="107" t="s">
        <v>379</v>
      </c>
      <c r="C61" s="365"/>
      <c r="D61" s="365"/>
      <c r="E61" s="365"/>
      <c r="F61" s="365"/>
      <c r="G61" s="365"/>
      <c r="H61" s="365"/>
      <c r="I61" s="365"/>
      <c r="J61" s="365"/>
      <c r="K61" s="365"/>
      <c r="L61" s="365"/>
      <c r="M61" s="365"/>
      <c r="N61" s="365"/>
      <c r="O61" s="365"/>
      <c r="P61" s="365"/>
      <c r="Q61" s="365"/>
      <c r="R61" s="365"/>
      <c r="S61" s="365"/>
      <c r="T61" s="365"/>
      <c r="U61" s="365"/>
      <c r="V61" s="365"/>
      <c r="W61" s="365"/>
      <c r="X61" s="26"/>
      <c r="Y61" s="26"/>
      <c r="Z61" s="26"/>
      <c r="AA61" s="26"/>
      <c r="AB61" s="26"/>
      <c r="AC61" s="26"/>
      <c r="AD61" s="26"/>
      <c r="AE61" s="26"/>
      <c r="AF61" s="26"/>
      <c r="AG61" s="26"/>
      <c r="AH61" s="26"/>
      <c r="AI61" s="26"/>
      <c r="AJ61" s="26"/>
      <c r="AK61" s="26"/>
      <c r="AL61" s="26"/>
      <c r="AM61" s="26"/>
      <c r="AN61" s="26"/>
      <c r="AO61" s="26"/>
      <c r="AP61" s="26"/>
      <c r="AQ61" s="26"/>
      <c r="AR61" s="26"/>
      <c r="AS61" s="26"/>
      <c r="AT61" s="26"/>
      <c r="AU61" s="26"/>
      <c r="AV61" s="26"/>
      <c r="AW61" s="26"/>
      <c r="AX61" s="26"/>
      <c r="AY61" s="26"/>
    </row>
    <row r="62" spans="1:51" ht="15">
      <c r="A62" s="26"/>
      <c r="B62" s="109" t="s">
        <v>377</v>
      </c>
      <c r="C62" s="111"/>
      <c r="D62" s="111"/>
      <c r="E62" s="111"/>
      <c r="F62" s="111"/>
      <c r="G62" s="111"/>
      <c r="H62" s="111"/>
      <c r="I62" s="111"/>
      <c r="J62" s="111"/>
      <c r="K62" s="111"/>
      <c r="L62" s="111"/>
      <c r="M62" s="111"/>
      <c r="N62" s="111"/>
      <c r="O62" s="111"/>
      <c r="P62" s="111"/>
      <c r="Q62" s="111"/>
      <c r="R62" s="111"/>
      <c r="S62" s="111"/>
      <c r="T62" s="111"/>
      <c r="U62" s="111"/>
      <c r="V62" s="111"/>
      <c r="W62" s="111"/>
      <c r="X62" s="26"/>
      <c r="Y62" s="26"/>
      <c r="Z62" s="26"/>
      <c r="AA62" s="26"/>
      <c r="AB62" s="26"/>
      <c r="AC62" s="26"/>
      <c r="AD62" s="26"/>
      <c r="AE62" s="26"/>
      <c r="AF62" s="26"/>
      <c r="AG62" s="26"/>
      <c r="AH62" s="26"/>
      <c r="AI62" s="26"/>
      <c r="AJ62" s="26"/>
      <c r="AK62" s="26"/>
      <c r="AL62" s="26"/>
      <c r="AM62" s="26"/>
      <c r="AN62" s="26"/>
      <c r="AO62" s="26"/>
      <c r="AP62" s="26"/>
      <c r="AQ62" s="26"/>
      <c r="AR62" s="26"/>
      <c r="AS62" s="26"/>
      <c r="AT62" s="26"/>
      <c r="AU62" s="26"/>
      <c r="AV62" s="26"/>
      <c r="AW62" s="26"/>
      <c r="AX62" s="26"/>
      <c r="AY62" s="26"/>
    </row>
    <row r="63" spans="1:51" ht="15">
      <c r="A63" s="26"/>
      <c r="B63" s="109"/>
      <c r="C63" s="111"/>
      <c r="D63" s="111"/>
      <c r="E63" s="111"/>
      <c r="F63" s="111"/>
      <c r="G63" s="111"/>
      <c r="H63" s="111"/>
      <c r="I63" s="111"/>
      <c r="J63" s="111"/>
      <c r="K63" s="111"/>
      <c r="L63" s="111"/>
      <c r="M63" s="111"/>
      <c r="N63" s="111"/>
      <c r="O63" s="111"/>
      <c r="P63" s="111"/>
      <c r="Q63" s="111"/>
      <c r="R63" s="111"/>
      <c r="S63" s="111"/>
      <c r="T63" s="111"/>
      <c r="U63" s="111"/>
      <c r="V63" s="111"/>
      <c r="W63" s="111"/>
      <c r="X63" s="26"/>
      <c r="Y63" s="26"/>
      <c r="Z63" s="26"/>
      <c r="AA63" s="26"/>
      <c r="AB63" s="26"/>
      <c r="AC63" s="26"/>
      <c r="AD63" s="26"/>
      <c r="AE63" s="26"/>
      <c r="AF63" s="26"/>
      <c r="AG63" s="26"/>
      <c r="AH63" s="26"/>
      <c r="AI63" s="26"/>
      <c r="AJ63" s="26"/>
      <c r="AK63" s="26"/>
      <c r="AL63" s="26"/>
      <c r="AM63" s="26"/>
      <c r="AN63" s="26"/>
      <c r="AO63" s="26"/>
      <c r="AP63" s="26"/>
      <c r="AQ63" s="26"/>
      <c r="AR63" s="26"/>
      <c r="AS63" s="26"/>
      <c r="AT63" s="26"/>
      <c r="AU63" s="26"/>
      <c r="AV63" s="26"/>
      <c r="AW63" s="26"/>
      <c r="AX63" s="26"/>
      <c r="AY63" s="26"/>
    </row>
    <row r="64" spans="1:51" ht="15.75" thickBot="1">
      <c r="A64" s="26"/>
      <c r="B64" s="59" t="s">
        <v>61</v>
      </c>
      <c r="C64" s="26"/>
      <c r="D64" s="26"/>
      <c r="E64" s="26"/>
      <c r="F64" s="26"/>
      <c r="G64" s="26"/>
      <c r="H64" s="26"/>
      <c r="I64" s="26"/>
      <c r="J64" s="26"/>
      <c r="K64" s="26"/>
      <c r="L64" s="26"/>
      <c r="M64" s="26"/>
      <c r="N64" s="26"/>
      <c r="O64" s="26"/>
      <c r="P64" s="26"/>
      <c r="Q64" s="26"/>
      <c r="R64" s="26"/>
      <c r="S64" s="26"/>
      <c r="T64" s="26"/>
      <c r="U64" s="26"/>
      <c r="V64" s="26"/>
      <c r="W64" s="26"/>
      <c r="X64" s="26"/>
      <c r="Y64" s="26"/>
      <c r="Z64" s="26"/>
      <c r="AA64" s="26"/>
      <c r="AB64" s="26"/>
      <c r="AC64" s="26"/>
      <c r="AD64" s="26"/>
      <c r="AE64" s="26"/>
      <c r="AF64" s="26"/>
      <c r="AG64" s="26"/>
      <c r="AH64" s="26"/>
      <c r="AI64" s="26"/>
      <c r="AJ64" s="26"/>
      <c r="AK64" s="26"/>
      <c r="AL64" s="26"/>
      <c r="AM64" s="26"/>
      <c r="AN64" s="26"/>
      <c r="AO64" s="26"/>
      <c r="AP64" s="26"/>
      <c r="AQ64" s="26"/>
      <c r="AR64" s="26"/>
      <c r="AS64" s="26"/>
      <c r="AT64" s="26"/>
      <c r="AU64" s="26"/>
      <c r="AV64" s="26"/>
      <c r="AW64" s="26"/>
      <c r="AX64" s="26"/>
      <c r="AY64" s="26"/>
    </row>
    <row r="65" spans="1:51" ht="33" customHeight="1" thickBot="1">
      <c r="A65" s="26"/>
      <c r="B65" s="3"/>
      <c r="C65" s="363" t="s">
        <v>221</v>
      </c>
      <c r="D65" s="363" t="s">
        <v>222</v>
      </c>
      <c r="E65" s="363" t="s">
        <v>223</v>
      </c>
      <c r="F65" s="363" t="s">
        <v>224</v>
      </c>
      <c r="G65" s="363" t="s">
        <v>225</v>
      </c>
      <c r="H65" s="363" t="s">
        <v>226</v>
      </c>
      <c r="I65" s="363" t="s">
        <v>227</v>
      </c>
      <c r="J65" s="363" t="s">
        <v>228</v>
      </c>
      <c r="K65" s="363" t="s">
        <v>229</v>
      </c>
      <c r="L65" s="363" t="s">
        <v>262</v>
      </c>
      <c r="M65" s="363" t="s">
        <v>263</v>
      </c>
      <c r="N65" s="363" t="s">
        <v>264</v>
      </c>
      <c r="O65" s="363" t="s">
        <v>265</v>
      </c>
      <c r="P65" s="363" t="s">
        <v>266</v>
      </c>
      <c r="Q65" s="363" t="s">
        <v>267</v>
      </c>
      <c r="R65" s="363" t="s">
        <v>268</v>
      </c>
      <c r="S65" s="363" t="s">
        <v>269</v>
      </c>
      <c r="T65" s="363" t="s">
        <v>270</v>
      </c>
      <c r="U65" s="363" t="s">
        <v>271</v>
      </c>
      <c r="V65" s="363" t="s">
        <v>272</v>
      </c>
      <c r="W65" s="363" t="s">
        <v>273</v>
      </c>
      <c r="X65" s="363" t="s">
        <v>274</v>
      </c>
      <c r="Y65" s="363" t="s">
        <v>275</v>
      </c>
      <c r="Z65" s="363" t="s">
        <v>276</v>
      </c>
      <c r="AA65" s="363" t="s">
        <v>277</v>
      </c>
      <c r="AB65" s="363" t="s">
        <v>278</v>
      </c>
      <c r="AC65" s="363" t="s">
        <v>279</v>
      </c>
      <c r="AD65" s="363" t="s">
        <v>280</v>
      </c>
      <c r="AE65" s="363" t="s">
        <v>281</v>
      </c>
      <c r="AF65" s="26"/>
      <c r="AG65" s="26"/>
      <c r="AH65" s="26"/>
      <c r="AI65" s="26"/>
      <c r="AJ65" s="26"/>
      <c r="AK65" s="26"/>
      <c r="AL65" s="26"/>
      <c r="AM65" s="26"/>
      <c r="AN65" s="26"/>
      <c r="AO65" s="26"/>
      <c r="AP65" s="26"/>
      <c r="AQ65" s="26"/>
      <c r="AR65" s="26"/>
      <c r="AS65" s="26"/>
      <c r="AT65" s="26"/>
      <c r="AU65" s="26"/>
      <c r="AV65" s="26"/>
      <c r="AW65" s="26"/>
      <c r="AX65" s="26"/>
      <c r="AY65" s="26"/>
    </row>
    <row r="66" spans="1:51" ht="15.75" thickBot="1">
      <c r="A66" s="26"/>
      <c r="B66" s="22" t="s">
        <v>151</v>
      </c>
      <c r="C66" s="60">
        <v>489.88906350000002</v>
      </c>
      <c r="D66" s="60">
        <v>532.59497399999998</v>
      </c>
      <c r="E66" s="60">
        <v>530.95367429999999</v>
      </c>
      <c r="F66" s="60">
        <v>660.68895740000005</v>
      </c>
      <c r="G66" s="60">
        <v>756.57828140000004</v>
      </c>
      <c r="H66" s="60">
        <v>847.61219489999996</v>
      </c>
      <c r="I66" s="60">
        <v>915.78432629999998</v>
      </c>
      <c r="J66" s="60">
        <v>976.02390849999995</v>
      </c>
      <c r="K66" s="60">
        <v>1025.720544</v>
      </c>
      <c r="L66" s="60">
        <v>1062.742139</v>
      </c>
      <c r="M66" s="60">
        <v>1287.1710499999999</v>
      </c>
      <c r="N66" s="60">
        <v>1413.078593</v>
      </c>
      <c r="O66" s="60">
        <v>1553.166559</v>
      </c>
      <c r="P66" s="60">
        <v>1617.9630970000001</v>
      </c>
      <c r="Q66" s="60">
        <v>1628.42804</v>
      </c>
      <c r="R66" s="60">
        <v>1624.7828239999999</v>
      </c>
      <c r="S66" s="60">
        <v>1617.1217859999999</v>
      </c>
      <c r="T66" s="60">
        <v>1611.6663349999999</v>
      </c>
      <c r="U66" s="60">
        <v>1613.2624450000001</v>
      </c>
      <c r="V66" s="60">
        <v>1614.9183579999999</v>
      </c>
      <c r="W66" s="60">
        <v>1613.1876239999999</v>
      </c>
      <c r="X66" s="60">
        <v>1612.391789</v>
      </c>
      <c r="Y66" s="60">
        <v>1616.3697500000001</v>
      </c>
      <c r="Z66" s="60">
        <v>1619.0463870000001</v>
      </c>
      <c r="AA66" s="60">
        <v>1618.536748</v>
      </c>
      <c r="AB66" s="60">
        <v>1615.236222</v>
      </c>
      <c r="AC66" s="60">
        <v>1609.565996</v>
      </c>
      <c r="AD66" s="60">
        <v>1603.6871160000001</v>
      </c>
      <c r="AE66" s="60">
        <v>1598.2091379999999</v>
      </c>
      <c r="AF66" s="26"/>
      <c r="AG66" s="26"/>
      <c r="AH66" s="26"/>
      <c r="AI66" s="26"/>
      <c r="AJ66" s="26"/>
      <c r="AK66" s="26"/>
      <c r="AL66" s="26"/>
      <c r="AM66" s="26"/>
      <c r="AN66" s="26"/>
      <c r="AO66" s="26"/>
      <c r="AP66" s="26"/>
      <c r="AQ66" s="26"/>
      <c r="AR66" s="26"/>
      <c r="AS66" s="26"/>
      <c r="AT66" s="26"/>
      <c r="AU66" s="26"/>
      <c r="AV66" s="26"/>
      <c r="AW66" s="26"/>
      <c r="AX66" s="26"/>
      <c r="AY66" s="26"/>
    </row>
    <row r="67" spans="1:51" ht="15.75" thickBot="1">
      <c r="A67" s="26"/>
      <c r="B67" s="22" t="s">
        <v>126</v>
      </c>
      <c r="C67" s="61">
        <v>192.826662</v>
      </c>
      <c r="D67" s="61">
        <v>193.6513812</v>
      </c>
      <c r="E67" s="61">
        <v>192.69611420000001</v>
      </c>
      <c r="F67" s="61">
        <v>222.73650069999999</v>
      </c>
      <c r="G67" s="61">
        <v>280.42516119999999</v>
      </c>
      <c r="H67" s="61">
        <v>316.55381829999999</v>
      </c>
      <c r="I67" s="61">
        <v>357.61875429999998</v>
      </c>
      <c r="J67" s="61">
        <v>381.3829369</v>
      </c>
      <c r="K67" s="61">
        <v>406.19680590000002</v>
      </c>
      <c r="L67" s="61">
        <v>423.70796999999999</v>
      </c>
      <c r="M67" s="61">
        <v>542.34799480000004</v>
      </c>
      <c r="N67" s="61">
        <v>574.45276609999996</v>
      </c>
      <c r="O67" s="61">
        <v>640.47108709999998</v>
      </c>
      <c r="P67" s="61">
        <v>668.87554379999995</v>
      </c>
      <c r="Q67" s="61">
        <v>675.39291119999996</v>
      </c>
      <c r="R67" s="61">
        <v>676.45231339999998</v>
      </c>
      <c r="S67" s="61">
        <v>677.55735110000001</v>
      </c>
      <c r="T67" s="61">
        <v>681.20367420000002</v>
      </c>
      <c r="U67" s="61">
        <v>686.41901250000001</v>
      </c>
      <c r="V67" s="61">
        <v>688.63655979999999</v>
      </c>
      <c r="W67" s="61">
        <v>687.96853959999999</v>
      </c>
      <c r="X67" s="61">
        <v>688.21473409999999</v>
      </c>
      <c r="Y67" s="61">
        <v>691.74996429999999</v>
      </c>
      <c r="Z67" s="61">
        <v>694.66042930000003</v>
      </c>
      <c r="AA67" s="61">
        <v>696.00286370000003</v>
      </c>
      <c r="AB67" s="61">
        <v>695.98250510000003</v>
      </c>
      <c r="AC67" s="61">
        <v>694.73044570000002</v>
      </c>
      <c r="AD67" s="61">
        <v>693.50970789999997</v>
      </c>
      <c r="AE67" s="61">
        <v>692.44360329999995</v>
      </c>
      <c r="AF67" s="26"/>
      <c r="AG67" s="26"/>
      <c r="AH67" s="26"/>
      <c r="AI67" s="26"/>
      <c r="AJ67" s="26"/>
      <c r="AK67" s="26"/>
      <c r="AL67" s="26"/>
      <c r="AM67" s="26"/>
      <c r="AN67" s="26"/>
      <c r="AO67" s="26"/>
      <c r="AP67" s="26"/>
      <c r="AQ67" s="26"/>
      <c r="AR67" s="26"/>
      <c r="AS67" s="26"/>
      <c r="AT67" s="26"/>
      <c r="AU67" s="26"/>
      <c r="AV67" s="26"/>
      <c r="AW67" s="26"/>
      <c r="AX67" s="26"/>
      <c r="AY67" s="26"/>
    </row>
    <row r="68" spans="1:51" ht="15.75" thickBot="1">
      <c r="A68" s="26"/>
      <c r="B68" s="22" t="s">
        <v>192</v>
      </c>
      <c r="C68" s="60">
        <v>262.11831239999998</v>
      </c>
      <c r="D68" s="60">
        <v>359.82132080000002</v>
      </c>
      <c r="E68" s="60">
        <v>373.00869419999998</v>
      </c>
      <c r="F68" s="60">
        <v>385.73800790000001</v>
      </c>
      <c r="G68" s="60">
        <v>400.27557350000001</v>
      </c>
      <c r="H68" s="60">
        <v>428.92986519999999</v>
      </c>
      <c r="I68" s="60">
        <v>452.66427149999998</v>
      </c>
      <c r="J68" s="60">
        <v>476.84888219999999</v>
      </c>
      <c r="K68" s="60">
        <v>499.29631799999999</v>
      </c>
      <c r="L68" s="60">
        <v>508.55159270000001</v>
      </c>
      <c r="M68" s="60">
        <v>518.39658240000006</v>
      </c>
      <c r="N68" s="60">
        <v>528.97763099999997</v>
      </c>
      <c r="O68" s="60">
        <v>542.17727490000004</v>
      </c>
      <c r="P68" s="60">
        <v>555.30064640000001</v>
      </c>
      <c r="Q68" s="60">
        <v>563.4222661</v>
      </c>
      <c r="R68" s="60">
        <v>570.36124189999998</v>
      </c>
      <c r="S68" s="60">
        <v>577.13100269999995</v>
      </c>
      <c r="T68" s="60">
        <v>584.4462565</v>
      </c>
      <c r="U68" s="60">
        <v>592.84439899999995</v>
      </c>
      <c r="V68" s="60">
        <v>601.54900069999997</v>
      </c>
      <c r="W68" s="60">
        <v>610.22636850000004</v>
      </c>
      <c r="X68" s="60">
        <v>619.37339880000002</v>
      </c>
      <c r="Y68" s="60">
        <v>629.33731560000001</v>
      </c>
      <c r="Z68" s="60">
        <v>639.52711199999999</v>
      </c>
      <c r="AA68" s="60">
        <v>649.80127270000003</v>
      </c>
      <c r="AB68" s="60">
        <v>660.22402030000001</v>
      </c>
      <c r="AC68" s="60">
        <v>670.82626919999996</v>
      </c>
      <c r="AD68" s="60">
        <v>681.8798875</v>
      </c>
      <c r="AE68" s="60">
        <v>693.41012969999997</v>
      </c>
      <c r="AF68" s="26"/>
      <c r="AG68" s="26"/>
      <c r="AH68" s="26"/>
      <c r="AI68" s="26"/>
      <c r="AJ68" s="26"/>
      <c r="AK68" s="26"/>
      <c r="AL68" s="26"/>
      <c r="AM68" s="26"/>
      <c r="AN68" s="26"/>
      <c r="AO68" s="26"/>
      <c r="AP68" s="26"/>
      <c r="AQ68" s="26"/>
      <c r="AR68" s="26"/>
      <c r="AS68" s="26"/>
      <c r="AT68" s="26"/>
      <c r="AU68" s="26"/>
      <c r="AV68" s="26"/>
      <c r="AW68" s="26"/>
      <c r="AX68" s="26"/>
      <c r="AY68" s="26"/>
    </row>
    <row r="69" spans="1:51" ht="15.75" thickBot="1">
      <c r="A69" s="26"/>
      <c r="B69" s="22" t="s">
        <v>213</v>
      </c>
      <c r="C69" s="61">
        <v>33.251510209999999</v>
      </c>
      <c r="D69" s="61">
        <v>33.209212549999997</v>
      </c>
      <c r="E69" s="61">
        <v>32.630884279999997</v>
      </c>
      <c r="F69" s="61">
        <v>37.731772800000002</v>
      </c>
      <c r="G69" s="61">
        <v>43.431791850000003</v>
      </c>
      <c r="H69" s="61">
        <v>49.882477250000001</v>
      </c>
      <c r="I69" s="61">
        <v>56.265325850000004</v>
      </c>
      <c r="J69" s="61">
        <v>59.141425349999999</v>
      </c>
      <c r="K69" s="61">
        <v>62.641714569999998</v>
      </c>
      <c r="L69" s="61">
        <v>65.118128600000006</v>
      </c>
      <c r="M69" s="61">
        <v>81.87369013</v>
      </c>
      <c r="N69" s="61">
        <v>85.844765100000004</v>
      </c>
      <c r="O69" s="61">
        <v>94.433604950000003</v>
      </c>
      <c r="P69" s="61">
        <v>98.133448200000004</v>
      </c>
      <c r="Q69" s="61">
        <v>98.122009289999994</v>
      </c>
      <c r="R69" s="61">
        <v>97.176528210000001</v>
      </c>
      <c r="S69" s="61">
        <v>95.955266499999993</v>
      </c>
      <c r="T69" s="61">
        <v>94.774105050000003</v>
      </c>
      <c r="U69" s="61">
        <v>94.033214720000004</v>
      </c>
      <c r="V69" s="61">
        <v>93.403468129999993</v>
      </c>
      <c r="W69" s="61">
        <v>92.637490880000001</v>
      </c>
      <c r="X69" s="61">
        <v>91.878168310000007</v>
      </c>
      <c r="Y69" s="61">
        <v>91.234656439999995</v>
      </c>
      <c r="Z69" s="61">
        <v>90.40002054</v>
      </c>
      <c r="AA69" s="61">
        <v>89.369726040000003</v>
      </c>
      <c r="AB69" s="61">
        <v>88.180968879999995</v>
      </c>
      <c r="AC69" s="61">
        <v>86.927177049999997</v>
      </c>
      <c r="AD69" s="61">
        <v>85.698320539999997</v>
      </c>
      <c r="AE69" s="61">
        <v>84.497994239999997</v>
      </c>
      <c r="AF69" s="26"/>
      <c r="AG69" s="26"/>
      <c r="AH69" s="26"/>
      <c r="AI69" s="26"/>
      <c r="AJ69" s="26"/>
      <c r="AK69" s="26"/>
      <c r="AL69" s="26"/>
      <c r="AM69" s="26"/>
      <c r="AN69" s="26"/>
      <c r="AO69" s="26"/>
      <c r="AP69" s="26"/>
      <c r="AQ69" s="26"/>
      <c r="AR69" s="26"/>
      <c r="AS69" s="26"/>
      <c r="AT69" s="26"/>
      <c r="AU69" s="26"/>
      <c r="AV69" s="26"/>
      <c r="AW69" s="26"/>
      <c r="AX69" s="26"/>
      <c r="AY69" s="26"/>
    </row>
    <row r="70" spans="1:51" ht="15.75" thickBot="1">
      <c r="A70" s="26"/>
      <c r="B70" s="22" t="s">
        <v>175</v>
      </c>
      <c r="C70" s="60">
        <v>286.03706940000001</v>
      </c>
      <c r="D70" s="60">
        <v>331.79049240000001</v>
      </c>
      <c r="E70" s="60">
        <v>334.24086340000002</v>
      </c>
      <c r="F70" s="60">
        <v>386.43922199999997</v>
      </c>
      <c r="G70" s="60">
        <v>457.96341000000001</v>
      </c>
      <c r="H70" s="60">
        <v>506.07239659999999</v>
      </c>
      <c r="I70" s="60">
        <v>562.20031300000005</v>
      </c>
      <c r="J70" s="60">
        <v>599.98888950000003</v>
      </c>
      <c r="K70" s="60">
        <v>645.53118500000005</v>
      </c>
      <c r="L70" s="60">
        <v>681.85472000000004</v>
      </c>
      <c r="M70" s="60">
        <v>892.84845389999998</v>
      </c>
      <c r="N70" s="60">
        <v>993.63932990000001</v>
      </c>
      <c r="O70" s="60">
        <v>1148.9735479999999</v>
      </c>
      <c r="P70" s="60">
        <v>1210.0296699999999</v>
      </c>
      <c r="Q70" s="60">
        <v>1232.1679899999999</v>
      </c>
      <c r="R70" s="60">
        <v>1243.261219</v>
      </c>
      <c r="S70" s="60">
        <v>1250.4266239999999</v>
      </c>
      <c r="T70" s="60">
        <v>1259.4071670000001</v>
      </c>
      <c r="U70" s="60">
        <v>1273.995197</v>
      </c>
      <c r="V70" s="60">
        <v>1290.3593169999999</v>
      </c>
      <c r="W70" s="60">
        <v>1305.302531</v>
      </c>
      <c r="X70" s="60">
        <v>1320.838399</v>
      </c>
      <c r="Y70" s="60">
        <v>1338.202475</v>
      </c>
      <c r="Z70" s="60">
        <v>1353.2059240000001</v>
      </c>
      <c r="AA70" s="60">
        <v>1365.9142240000001</v>
      </c>
      <c r="AB70" s="60">
        <v>1376.707535</v>
      </c>
      <c r="AC70" s="60">
        <v>1385.3861010000001</v>
      </c>
      <c r="AD70" s="60">
        <v>1394.1600269999999</v>
      </c>
      <c r="AE70" s="60">
        <v>1403.448304</v>
      </c>
      <c r="AF70" s="26"/>
      <c r="AG70" s="26"/>
      <c r="AH70" s="26"/>
      <c r="AI70" s="26"/>
      <c r="AJ70" s="26"/>
      <c r="AK70" s="26"/>
      <c r="AL70" s="26"/>
      <c r="AM70" s="26"/>
      <c r="AN70" s="26"/>
      <c r="AO70" s="26"/>
      <c r="AP70" s="26"/>
      <c r="AQ70" s="26"/>
      <c r="AR70" s="26"/>
      <c r="AS70" s="26"/>
      <c r="AT70" s="26"/>
      <c r="AU70" s="26"/>
      <c r="AV70" s="26"/>
      <c r="AW70" s="26"/>
      <c r="AX70" s="26"/>
      <c r="AY70" s="26"/>
    </row>
    <row r="71" spans="1:51">
      <c r="A71" s="26"/>
      <c r="B71" s="26"/>
      <c r="C71" s="26"/>
      <c r="D71" s="26"/>
      <c r="E71" s="26"/>
      <c r="F71" s="26"/>
      <c r="G71" s="26"/>
      <c r="H71" s="26"/>
      <c r="I71" s="26"/>
      <c r="J71" s="26"/>
      <c r="K71" s="26"/>
      <c r="L71" s="26"/>
      <c r="M71" s="26"/>
      <c r="N71" s="26"/>
      <c r="O71" s="26"/>
      <c r="P71" s="26"/>
      <c r="Q71" s="26"/>
      <c r="R71" s="26"/>
      <c r="S71" s="26"/>
      <c r="T71" s="26"/>
      <c r="U71" s="26"/>
      <c r="V71" s="26"/>
      <c r="W71" s="26"/>
      <c r="X71" s="26"/>
      <c r="Y71" s="26"/>
      <c r="Z71" s="26"/>
      <c r="AA71" s="26"/>
      <c r="AB71" s="26"/>
      <c r="AC71" s="26"/>
      <c r="AD71" s="26"/>
      <c r="AE71" s="26"/>
      <c r="AF71" s="26"/>
      <c r="AG71" s="26"/>
      <c r="AH71" s="26"/>
      <c r="AI71" s="26"/>
      <c r="AJ71" s="26"/>
      <c r="AK71" s="26"/>
      <c r="AL71" s="26"/>
      <c r="AM71" s="26"/>
      <c r="AN71" s="26"/>
      <c r="AO71" s="26"/>
      <c r="AP71" s="26"/>
      <c r="AQ71" s="26"/>
      <c r="AR71" s="26"/>
      <c r="AS71" s="26"/>
      <c r="AT71" s="26"/>
      <c r="AU71" s="26"/>
      <c r="AV71" s="26"/>
      <c r="AW71" s="26"/>
      <c r="AX71" s="26"/>
      <c r="AY71" s="26"/>
    </row>
    <row r="72" spans="1:51" ht="15.75" thickBot="1">
      <c r="A72" s="26"/>
      <c r="B72" s="59" t="s">
        <v>62</v>
      </c>
      <c r="C72" s="26"/>
      <c r="D72" s="26"/>
      <c r="E72" s="26"/>
      <c r="F72" s="26"/>
      <c r="G72" s="26"/>
      <c r="H72" s="26"/>
      <c r="I72" s="26"/>
      <c r="J72" s="26"/>
      <c r="K72" s="26"/>
      <c r="L72" s="26"/>
      <c r="M72" s="26"/>
      <c r="N72" s="26"/>
      <c r="O72" s="26"/>
      <c r="P72" s="26"/>
      <c r="Q72" s="26"/>
      <c r="R72" s="26"/>
      <c r="S72" s="26"/>
      <c r="T72" s="26"/>
      <c r="U72" s="26"/>
      <c r="V72" s="26"/>
      <c r="W72" s="26"/>
      <c r="X72" s="26"/>
      <c r="Y72" s="26"/>
      <c r="Z72" s="26"/>
      <c r="AA72" s="26"/>
      <c r="AB72" s="26"/>
      <c r="AC72" s="26"/>
      <c r="AD72" s="26"/>
      <c r="AE72" s="26"/>
      <c r="AF72" s="26"/>
      <c r="AG72" s="26"/>
      <c r="AH72" s="26"/>
      <c r="AI72" s="26"/>
      <c r="AJ72" s="26"/>
      <c r="AK72" s="26"/>
      <c r="AL72" s="26"/>
      <c r="AM72" s="26"/>
      <c r="AN72" s="26"/>
      <c r="AO72" s="26"/>
      <c r="AP72" s="26"/>
      <c r="AQ72" s="26"/>
      <c r="AR72" s="26"/>
      <c r="AS72" s="26"/>
      <c r="AT72" s="26"/>
      <c r="AU72" s="26"/>
      <c r="AV72" s="26"/>
      <c r="AW72" s="26"/>
      <c r="AX72" s="26"/>
      <c r="AY72" s="26"/>
    </row>
    <row r="73" spans="1:51" ht="33" customHeight="1" thickBot="1">
      <c r="A73" s="26"/>
      <c r="B73" s="3"/>
      <c r="C73" s="363" t="s">
        <v>221</v>
      </c>
      <c r="D73" s="363" t="s">
        <v>222</v>
      </c>
      <c r="E73" s="363" t="s">
        <v>223</v>
      </c>
      <c r="F73" s="363" t="s">
        <v>224</v>
      </c>
      <c r="G73" s="363" t="s">
        <v>225</v>
      </c>
      <c r="H73" s="363" t="s">
        <v>226</v>
      </c>
      <c r="I73" s="363" t="s">
        <v>227</v>
      </c>
      <c r="J73" s="363" t="s">
        <v>228</v>
      </c>
      <c r="K73" s="363" t="s">
        <v>229</v>
      </c>
      <c r="L73" s="363" t="s">
        <v>262</v>
      </c>
      <c r="M73" s="363" t="s">
        <v>263</v>
      </c>
      <c r="N73" s="363" t="s">
        <v>264</v>
      </c>
      <c r="O73" s="363" t="s">
        <v>265</v>
      </c>
      <c r="P73" s="363" t="s">
        <v>266</v>
      </c>
      <c r="Q73" s="363" t="s">
        <v>267</v>
      </c>
      <c r="R73" s="363" t="s">
        <v>268</v>
      </c>
      <c r="S73" s="363" t="s">
        <v>269</v>
      </c>
      <c r="T73" s="363" t="s">
        <v>270</v>
      </c>
      <c r="U73" s="363" t="s">
        <v>271</v>
      </c>
      <c r="V73" s="363" t="s">
        <v>272</v>
      </c>
      <c r="W73" s="363" t="s">
        <v>273</v>
      </c>
      <c r="X73" s="363" t="s">
        <v>274</v>
      </c>
      <c r="Y73" s="363" t="s">
        <v>275</v>
      </c>
      <c r="Z73" s="363" t="s">
        <v>276</v>
      </c>
      <c r="AA73" s="363" t="s">
        <v>277</v>
      </c>
      <c r="AB73" s="363" t="s">
        <v>278</v>
      </c>
      <c r="AC73" s="363" t="s">
        <v>279</v>
      </c>
      <c r="AD73" s="363" t="s">
        <v>280</v>
      </c>
      <c r="AE73" s="363" t="s">
        <v>281</v>
      </c>
      <c r="AF73" s="26"/>
      <c r="AG73" s="26"/>
      <c r="AH73" s="26"/>
      <c r="AI73" s="26"/>
      <c r="AJ73" s="26"/>
      <c r="AK73" s="26"/>
      <c r="AL73" s="26"/>
      <c r="AM73" s="26"/>
      <c r="AN73" s="26"/>
      <c r="AO73" s="26"/>
      <c r="AP73" s="26"/>
      <c r="AQ73" s="26"/>
      <c r="AR73" s="26"/>
      <c r="AS73" s="26"/>
      <c r="AT73" s="26"/>
      <c r="AU73" s="26"/>
      <c r="AV73" s="26"/>
      <c r="AW73" s="26"/>
      <c r="AX73" s="26"/>
      <c r="AY73" s="26"/>
    </row>
    <row r="74" spans="1:51" ht="15.75" thickBot="1">
      <c r="A74" s="26"/>
      <c r="B74" s="22" t="s">
        <v>151</v>
      </c>
      <c r="C74" s="60">
        <v>514.89956889999996</v>
      </c>
      <c r="D74" s="60">
        <v>576.23448150000002</v>
      </c>
      <c r="E74" s="60">
        <v>705.64944000000003</v>
      </c>
      <c r="F74" s="60">
        <v>865.88013479999995</v>
      </c>
      <c r="G74" s="60">
        <v>1069.3293819999999</v>
      </c>
      <c r="H74" s="60">
        <v>1303.002285</v>
      </c>
      <c r="I74" s="60">
        <v>1454.707598</v>
      </c>
      <c r="J74" s="60">
        <v>1630.0501099999999</v>
      </c>
      <c r="K74" s="60">
        <v>1925.813079</v>
      </c>
      <c r="L74" s="60">
        <v>2215.285363</v>
      </c>
      <c r="M74" s="60">
        <v>2703.4459280000001</v>
      </c>
      <c r="N74" s="60">
        <v>2941.0221259999998</v>
      </c>
      <c r="O74" s="60">
        <v>3223.3960430000002</v>
      </c>
      <c r="P74" s="60">
        <v>3449.6635930000002</v>
      </c>
      <c r="Q74" s="60">
        <v>3662.0113860000001</v>
      </c>
      <c r="R74" s="60">
        <v>3844.2824799999999</v>
      </c>
      <c r="S74" s="60">
        <v>4015.6341219999999</v>
      </c>
      <c r="T74" s="60">
        <v>4184.8782689999998</v>
      </c>
      <c r="U74" s="60">
        <v>4362.5108609999997</v>
      </c>
      <c r="V74" s="60">
        <v>4538.7175390000002</v>
      </c>
      <c r="W74" s="60">
        <v>4724.949936</v>
      </c>
      <c r="X74" s="60">
        <v>4918.0063909999999</v>
      </c>
      <c r="Y74" s="60">
        <v>5106.005118</v>
      </c>
      <c r="Z74" s="60">
        <v>5182.1735669999998</v>
      </c>
      <c r="AA74" s="60">
        <v>5254.8137999999999</v>
      </c>
      <c r="AB74" s="60">
        <v>5321.0900629999996</v>
      </c>
      <c r="AC74" s="60">
        <v>5382.05332</v>
      </c>
      <c r="AD74" s="60">
        <v>5436.4969270000001</v>
      </c>
      <c r="AE74" s="60">
        <v>5486.6100859999997</v>
      </c>
      <c r="AF74" s="26"/>
      <c r="AG74" s="26"/>
      <c r="AH74" s="26"/>
      <c r="AI74" s="26"/>
      <c r="AJ74" s="26"/>
      <c r="AK74" s="26"/>
      <c r="AL74" s="26"/>
      <c r="AM74" s="26"/>
      <c r="AN74" s="26"/>
      <c r="AO74" s="26"/>
      <c r="AP74" s="26"/>
      <c r="AQ74" s="26"/>
      <c r="AR74" s="26"/>
      <c r="AS74" s="26"/>
      <c r="AT74" s="26"/>
      <c r="AU74" s="26"/>
      <c r="AV74" s="26"/>
      <c r="AW74" s="26"/>
      <c r="AX74" s="26"/>
      <c r="AY74" s="26"/>
    </row>
    <row r="75" spans="1:51" ht="15.75" thickBot="1">
      <c r="A75" s="26"/>
      <c r="B75" s="22" t="s">
        <v>126</v>
      </c>
      <c r="C75" s="61">
        <v>228.8982891</v>
      </c>
      <c r="D75" s="61">
        <v>258.90097109999999</v>
      </c>
      <c r="E75" s="61">
        <v>322.2280432</v>
      </c>
      <c r="F75" s="61">
        <v>402.54096959999998</v>
      </c>
      <c r="G75" s="61">
        <v>501.36706249999997</v>
      </c>
      <c r="H75" s="61">
        <v>620.32520199999999</v>
      </c>
      <c r="I75" s="61">
        <v>714.22561370000005</v>
      </c>
      <c r="J75" s="61">
        <v>814.16692109999997</v>
      </c>
      <c r="K75" s="61">
        <v>965.78708689999996</v>
      </c>
      <c r="L75" s="61">
        <v>1188.216332</v>
      </c>
      <c r="M75" s="61">
        <v>1515.5313020000001</v>
      </c>
      <c r="N75" s="61">
        <v>1718.18309</v>
      </c>
      <c r="O75" s="61">
        <v>1946.161098</v>
      </c>
      <c r="P75" s="61">
        <v>2140.2359470000001</v>
      </c>
      <c r="Q75" s="61">
        <v>2319.5836169999998</v>
      </c>
      <c r="R75" s="61">
        <v>2480.3121879999999</v>
      </c>
      <c r="S75" s="61">
        <v>2632.9454340000002</v>
      </c>
      <c r="T75" s="61">
        <v>2779.0049220000001</v>
      </c>
      <c r="U75" s="61">
        <v>2922.5934699999998</v>
      </c>
      <c r="V75" s="61">
        <v>3094.982653</v>
      </c>
      <c r="W75" s="61">
        <v>3263.9986389999999</v>
      </c>
      <c r="X75" s="61">
        <v>3437.4742689999998</v>
      </c>
      <c r="Y75" s="61">
        <v>3607.7864749999999</v>
      </c>
      <c r="Z75" s="61">
        <v>3679.76496</v>
      </c>
      <c r="AA75" s="61">
        <v>3747.6816899999999</v>
      </c>
      <c r="AB75" s="61">
        <v>3809.3915780000002</v>
      </c>
      <c r="AC75" s="61">
        <v>3866.34942</v>
      </c>
      <c r="AD75" s="61">
        <v>3919.6910160000002</v>
      </c>
      <c r="AE75" s="61">
        <v>3970.048503</v>
      </c>
      <c r="AF75" s="26"/>
      <c r="AG75" s="26"/>
      <c r="AH75" s="26"/>
      <c r="AI75" s="26"/>
      <c r="AJ75" s="26"/>
      <c r="AK75" s="26"/>
      <c r="AL75" s="26"/>
      <c r="AM75" s="26"/>
      <c r="AN75" s="26"/>
      <c r="AO75" s="26"/>
      <c r="AP75" s="26"/>
      <c r="AQ75" s="26"/>
      <c r="AR75" s="26"/>
      <c r="AS75" s="26"/>
      <c r="AT75" s="26"/>
      <c r="AU75" s="26"/>
      <c r="AV75" s="26"/>
      <c r="AW75" s="26"/>
      <c r="AX75" s="26"/>
      <c r="AY75" s="26"/>
    </row>
    <row r="76" spans="1:51" ht="15.75" thickBot="1">
      <c r="A76" s="26"/>
      <c r="B76" s="22" t="s">
        <v>192</v>
      </c>
      <c r="C76" s="60">
        <v>281.8198951</v>
      </c>
      <c r="D76" s="60">
        <v>387.2334922</v>
      </c>
      <c r="E76" s="60">
        <v>411.0949099</v>
      </c>
      <c r="F76" s="60">
        <v>437.1889367</v>
      </c>
      <c r="G76" s="60">
        <v>463.86293719999998</v>
      </c>
      <c r="H76" s="60">
        <v>510.01793040000001</v>
      </c>
      <c r="I76" s="60">
        <v>555.33755699999995</v>
      </c>
      <c r="J76" s="60">
        <v>605.99232159999997</v>
      </c>
      <c r="K76" s="60">
        <v>690.82910600000002</v>
      </c>
      <c r="L76" s="60">
        <v>774.00623150000001</v>
      </c>
      <c r="M76" s="60">
        <v>933.16598820000002</v>
      </c>
      <c r="N76" s="60">
        <v>989.93473849999998</v>
      </c>
      <c r="O76" s="60">
        <v>1058.841662</v>
      </c>
      <c r="P76" s="60">
        <v>1113.549422</v>
      </c>
      <c r="Q76" s="60">
        <v>1163.18164</v>
      </c>
      <c r="R76" s="60">
        <v>1205.1200879999999</v>
      </c>
      <c r="S76" s="60">
        <v>1241.972415</v>
      </c>
      <c r="T76" s="60">
        <v>1276.3502699999999</v>
      </c>
      <c r="U76" s="60">
        <v>1309.0430160000001</v>
      </c>
      <c r="V76" s="60">
        <v>1340.579041</v>
      </c>
      <c r="W76" s="60">
        <v>1373.571336</v>
      </c>
      <c r="X76" s="60">
        <v>1413.6022820000001</v>
      </c>
      <c r="Y76" s="60">
        <v>1451.769262</v>
      </c>
      <c r="Z76" s="60">
        <v>1461.447604</v>
      </c>
      <c r="AA76" s="60">
        <v>1469.681141</v>
      </c>
      <c r="AB76" s="60">
        <v>1476.1088159999999</v>
      </c>
      <c r="AC76" s="60">
        <v>1480.949349</v>
      </c>
      <c r="AD76" s="60">
        <v>1484.1926450000001</v>
      </c>
      <c r="AE76" s="60">
        <v>1486.1786300000001</v>
      </c>
      <c r="AF76" s="26"/>
      <c r="AG76" s="26"/>
      <c r="AH76" s="26"/>
      <c r="AI76" s="26"/>
      <c r="AJ76" s="26"/>
      <c r="AK76" s="26"/>
      <c r="AL76" s="26"/>
      <c r="AM76" s="26"/>
      <c r="AN76" s="26"/>
      <c r="AO76" s="26"/>
      <c r="AP76" s="26"/>
      <c r="AQ76" s="26"/>
      <c r="AR76" s="26"/>
      <c r="AS76" s="26"/>
      <c r="AT76" s="26"/>
      <c r="AU76" s="26"/>
      <c r="AV76" s="26"/>
      <c r="AW76" s="26"/>
      <c r="AX76" s="26"/>
      <c r="AY76" s="26"/>
    </row>
    <row r="77" spans="1:51" ht="15.75" thickBot="1">
      <c r="A77" s="26"/>
      <c r="B77" s="22" t="s">
        <v>213</v>
      </c>
      <c r="C77" s="61">
        <v>36.486419789999999</v>
      </c>
      <c r="D77" s="61">
        <v>41.09339602</v>
      </c>
      <c r="E77" s="61">
        <v>48.94666754</v>
      </c>
      <c r="F77" s="61">
        <v>60.74425969</v>
      </c>
      <c r="G77" s="61">
        <v>75.427974329999998</v>
      </c>
      <c r="H77" s="61">
        <v>93.856325569999996</v>
      </c>
      <c r="I77" s="61">
        <v>109.7021613</v>
      </c>
      <c r="J77" s="61">
        <v>125.6022883</v>
      </c>
      <c r="K77" s="61">
        <v>144.32504599999999</v>
      </c>
      <c r="L77" s="61">
        <v>162.35255739999999</v>
      </c>
      <c r="M77" s="61">
        <v>194.98343840000001</v>
      </c>
      <c r="N77" s="61">
        <v>210.79774839999999</v>
      </c>
      <c r="O77" s="61">
        <v>228.82577240000001</v>
      </c>
      <c r="P77" s="61">
        <v>243.26803810000001</v>
      </c>
      <c r="Q77" s="61">
        <v>256.93838579999999</v>
      </c>
      <c r="R77" s="61">
        <v>269.34742590000002</v>
      </c>
      <c r="S77" s="61">
        <v>281.33593100000002</v>
      </c>
      <c r="T77" s="61">
        <v>292.71421779999997</v>
      </c>
      <c r="U77" s="61">
        <v>302.49718990000002</v>
      </c>
      <c r="V77" s="61">
        <v>312.23734589999998</v>
      </c>
      <c r="W77" s="61">
        <v>322.09357299999999</v>
      </c>
      <c r="X77" s="61">
        <v>332.61883549999999</v>
      </c>
      <c r="Y77" s="61">
        <v>342.77028150000001</v>
      </c>
      <c r="Z77" s="61">
        <v>345.51473559999999</v>
      </c>
      <c r="AA77" s="61">
        <v>347.94417420000002</v>
      </c>
      <c r="AB77" s="61">
        <v>349.92179650000003</v>
      </c>
      <c r="AC77" s="61">
        <v>351.51031899999998</v>
      </c>
      <c r="AD77" s="61">
        <v>352.74185820000002</v>
      </c>
      <c r="AE77" s="61">
        <v>353.66550580000001</v>
      </c>
      <c r="AF77" s="26"/>
      <c r="AG77" s="26"/>
      <c r="AH77" s="26"/>
      <c r="AI77" s="26"/>
      <c r="AJ77" s="26"/>
      <c r="AK77" s="26"/>
      <c r="AL77" s="26"/>
      <c r="AM77" s="26"/>
      <c r="AN77" s="26"/>
      <c r="AO77" s="26"/>
      <c r="AP77" s="26"/>
      <c r="AQ77" s="26"/>
      <c r="AR77" s="26"/>
      <c r="AS77" s="26"/>
      <c r="AT77" s="26"/>
      <c r="AU77" s="26"/>
      <c r="AV77" s="26"/>
      <c r="AW77" s="26"/>
      <c r="AX77" s="26"/>
      <c r="AY77" s="26"/>
    </row>
    <row r="78" spans="1:51" ht="15.75" thickBot="1">
      <c r="A78" s="26"/>
      <c r="B78" s="22" t="s">
        <v>175</v>
      </c>
      <c r="C78" s="60">
        <v>299.60783049999998</v>
      </c>
      <c r="D78" s="60">
        <v>364.8813083</v>
      </c>
      <c r="E78" s="60">
        <v>443.74992429999998</v>
      </c>
      <c r="F78" s="60">
        <v>541.34138740000003</v>
      </c>
      <c r="G78" s="60">
        <v>679.19835709999995</v>
      </c>
      <c r="H78" s="60">
        <v>855.00872749999996</v>
      </c>
      <c r="I78" s="60">
        <v>1030.785431</v>
      </c>
      <c r="J78" s="60">
        <v>1216.867387</v>
      </c>
      <c r="K78" s="60">
        <v>1536.217977</v>
      </c>
      <c r="L78" s="60">
        <v>1808.0530369999999</v>
      </c>
      <c r="M78" s="60">
        <v>2270.5594500000002</v>
      </c>
      <c r="N78" s="60">
        <v>2577.6374500000002</v>
      </c>
      <c r="O78" s="60">
        <v>2864.1236370000001</v>
      </c>
      <c r="P78" s="60">
        <v>3095.371635</v>
      </c>
      <c r="Q78" s="60">
        <v>3306.4089819999999</v>
      </c>
      <c r="R78" s="60">
        <v>3487.9860039999999</v>
      </c>
      <c r="S78" s="60">
        <v>3662.3363639999998</v>
      </c>
      <c r="T78" s="60">
        <v>3848.3061859999998</v>
      </c>
      <c r="U78" s="60">
        <v>4043.9992109999998</v>
      </c>
      <c r="V78" s="60">
        <v>4239.271608</v>
      </c>
      <c r="W78" s="60">
        <v>4444.4349819999998</v>
      </c>
      <c r="X78" s="60">
        <v>4657.6532550000002</v>
      </c>
      <c r="Y78" s="60">
        <v>4861.3161630000004</v>
      </c>
      <c r="Z78" s="60">
        <v>4945.5850909999999</v>
      </c>
      <c r="AA78" s="60">
        <v>5025.7067290000005</v>
      </c>
      <c r="AB78" s="60">
        <v>5097.742424</v>
      </c>
      <c r="AC78" s="60">
        <v>5163.3470079999997</v>
      </c>
      <c r="AD78" s="60">
        <v>5223.9485219999997</v>
      </c>
      <c r="AE78" s="60">
        <v>5279.6861079999999</v>
      </c>
      <c r="AF78" s="26"/>
      <c r="AG78" s="26"/>
      <c r="AH78" s="26"/>
      <c r="AI78" s="26"/>
      <c r="AJ78" s="26"/>
      <c r="AK78" s="26"/>
      <c r="AL78" s="26"/>
      <c r="AM78" s="26"/>
      <c r="AN78" s="26"/>
      <c r="AO78" s="26"/>
      <c r="AP78" s="26"/>
      <c r="AQ78" s="26"/>
      <c r="AR78" s="26"/>
      <c r="AS78" s="26"/>
      <c r="AT78" s="26"/>
      <c r="AU78" s="26"/>
      <c r="AV78" s="26"/>
      <c r="AW78" s="26"/>
      <c r="AX78" s="26"/>
      <c r="AY78" s="26"/>
    </row>
    <row r="79" spans="1:51">
      <c r="A79" s="26"/>
      <c r="B79" s="26"/>
      <c r="C79" s="26"/>
      <c r="D79" s="26"/>
      <c r="E79" s="26"/>
      <c r="F79" s="26"/>
      <c r="G79" s="26"/>
      <c r="H79" s="26"/>
      <c r="I79" s="26"/>
      <c r="J79" s="26"/>
      <c r="K79" s="26"/>
      <c r="L79" s="26"/>
      <c r="M79" s="26"/>
      <c r="N79" s="26"/>
      <c r="O79" s="26"/>
      <c r="P79" s="26"/>
      <c r="Q79" s="26"/>
      <c r="R79" s="26"/>
      <c r="S79" s="26"/>
      <c r="T79" s="26"/>
      <c r="U79" s="26"/>
      <c r="V79" s="26"/>
      <c r="W79" s="26"/>
      <c r="X79" s="26"/>
      <c r="Y79" s="26"/>
      <c r="Z79" s="26"/>
      <c r="AA79" s="26"/>
      <c r="AB79" s="26"/>
      <c r="AC79" s="26"/>
      <c r="AD79" s="26"/>
      <c r="AE79" s="26"/>
      <c r="AF79" s="26"/>
      <c r="AG79" s="26"/>
      <c r="AH79" s="26"/>
      <c r="AI79" s="26"/>
      <c r="AJ79" s="26"/>
      <c r="AK79" s="26"/>
      <c r="AL79" s="26"/>
      <c r="AM79" s="26"/>
      <c r="AN79" s="26"/>
      <c r="AO79" s="26"/>
      <c r="AP79" s="26"/>
      <c r="AQ79" s="26"/>
      <c r="AR79" s="26"/>
      <c r="AS79" s="26"/>
      <c r="AT79" s="26"/>
      <c r="AU79" s="26"/>
      <c r="AV79" s="26"/>
      <c r="AW79" s="26"/>
      <c r="AX79" s="26"/>
      <c r="AY79" s="26"/>
    </row>
    <row r="80" spans="1:51" ht="15.75" thickBot="1">
      <c r="A80" s="26"/>
      <c r="B80" s="59" t="s">
        <v>64</v>
      </c>
      <c r="C80" s="26"/>
      <c r="D80" s="26"/>
      <c r="E80" s="26"/>
      <c r="F80" s="26"/>
      <c r="G80" s="26"/>
      <c r="H80" s="26"/>
      <c r="I80" s="26"/>
      <c r="J80" s="26"/>
      <c r="K80" s="26"/>
      <c r="L80" s="26"/>
      <c r="M80" s="26"/>
      <c r="N80" s="26"/>
      <c r="O80" s="26"/>
      <c r="P80" s="26"/>
      <c r="Q80" s="26"/>
      <c r="R80" s="26"/>
      <c r="S80" s="26"/>
      <c r="T80" s="26"/>
      <c r="U80" s="26"/>
      <c r="V80" s="26"/>
      <c r="W80" s="26"/>
      <c r="X80" s="26"/>
      <c r="Y80" s="26"/>
      <c r="Z80" s="26"/>
      <c r="AA80" s="26"/>
      <c r="AB80" s="26"/>
      <c r="AC80" s="26"/>
      <c r="AD80" s="26"/>
      <c r="AE80" s="26"/>
      <c r="AF80" s="26"/>
      <c r="AG80" s="26"/>
      <c r="AH80" s="26"/>
      <c r="AI80" s="26"/>
      <c r="AJ80" s="26"/>
      <c r="AK80" s="26"/>
      <c r="AL80" s="26"/>
      <c r="AM80" s="26"/>
      <c r="AN80" s="26"/>
      <c r="AO80" s="26"/>
      <c r="AP80" s="26"/>
      <c r="AQ80" s="26"/>
      <c r="AR80" s="26"/>
      <c r="AS80" s="26"/>
      <c r="AT80" s="26"/>
      <c r="AU80" s="26"/>
      <c r="AV80" s="26"/>
      <c r="AW80" s="26"/>
      <c r="AX80" s="26"/>
      <c r="AY80" s="26"/>
    </row>
    <row r="81" spans="1:51" ht="33" customHeight="1" thickBot="1">
      <c r="A81" s="26"/>
      <c r="B81" s="3"/>
      <c r="C81" s="363" t="s">
        <v>221</v>
      </c>
      <c r="D81" s="363" t="s">
        <v>222</v>
      </c>
      <c r="E81" s="363" t="s">
        <v>223</v>
      </c>
      <c r="F81" s="363" t="s">
        <v>224</v>
      </c>
      <c r="G81" s="363" t="s">
        <v>225</v>
      </c>
      <c r="H81" s="363" t="s">
        <v>226</v>
      </c>
      <c r="I81" s="363" t="s">
        <v>227</v>
      </c>
      <c r="J81" s="363" t="s">
        <v>228</v>
      </c>
      <c r="K81" s="363" t="s">
        <v>229</v>
      </c>
      <c r="L81" s="363" t="s">
        <v>262</v>
      </c>
      <c r="M81" s="363" t="s">
        <v>263</v>
      </c>
      <c r="N81" s="363" t="s">
        <v>264</v>
      </c>
      <c r="O81" s="363" t="s">
        <v>265</v>
      </c>
      <c r="P81" s="363" t="s">
        <v>266</v>
      </c>
      <c r="Q81" s="363" t="s">
        <v>267</v>
      </c>
      <c r="R81" s="363" t="s">
        <v>268</v>
      </c>
      <c r="S81" s="363" t="s">
        <v>269</v>
      </c>
      <c r="T81" s="363" t="s">
        <v>270</v>
      </c>
      <c r="U81" s="363" t="s">
        <v>271</v>
      </c>
      <c r="V81" s="363" t="s">
        <v>272</v>
      </c>
      <c r="W81" s="363" t="s">
        <v>273</v>
      </c>
      <c r="X81" s="363" t="s">
        <v>274</v>
      </c>
      <c r="Y81" s="363" t="s">
        <v>275</v>
      </c>
      <c r="Z81" s="363" t="s">
        <v>276</v>
      </c>
      <c r="AA81" s="363" t="s">
        <v>277</v>
      </c>
      <c r="AB81" s="363" t="s">
        <v>278</v>
      </c>
      <c r="AC81" s="363" t="s">
        <v>279</v>
      </c>
      <c r="AD81" s="363" t="s">
        <v>280</v>
      </c>
      <c r="AE81" s="363" t="s">
        <v>281</v>
      </c>
      <c r="AF81" s="26"/>
      <c r="AG81" s="26"/>
      <c r="AH81" s="26"/>
      <c r="AI81" s="26"/>
      <c r="AJ81" s="26"/>
      <c r="AK81" s="26"/>
      <c r="AL81" s="26"/>
      <c r="AM81" s="26"/>
      <c r="AN81" s="26"/>
      <c r="AO81" s="26"/>
      <c r="AP81" s="26"/>
      <c r="AQ81" s="26"/>
      <c r="AR81" s="26"/>
      <c r="AS81" s="26"/>
      <c r="AT81" s="26"/>
      <c r="AU81" s="26"/>
      <c r="AV81" s="26"/>
      <c r="AW81" s="26"/>
      <c r="AX81" s="26"/>
      <c r="AY81" s="26"/>
    </row>
    <row r="82" spans="1:51" ht="15.75" thickBot="1">
      <c r="A82" s="26"/>
      <c r="B82" s="22" t="s">
        <v>151</v>
      </c>
      <c r="C82" s="60">
        <v>537.70522740000001</v>
      </c>
      <c r="D82" s="60">
        <v>1028.4409780000001</v>
      </c>
      <c r="E82" s="60">
        <v>1538.444395</v>
      </c>
      <c r="F82" s="60">
        <v>2115.4655160000002</v>
      </c>
      <c r="G82" s="60">
        <v>2801.8991970000002</v>
      </c>
      <c r="H82" s="60">
        <v>3395.411345</v>
      </c>
      <c r="I82" s="60">
        <v>4020.8075410000001</v>
      </c>
      <c r="J82" s="60">
        <v>4666.789968</v>
      </c>
      <c r="K82" s="60">
        <v>5341.2143450000003</v>
      </c>
      <c r="L82" s="60">
        <v>5957.4809560000003</v>
      </c>
      <c r="M82" s="60">
        <v>6651.1944279999998</v>
      </c>
      <c r="N82" s="60">
        <v>7520.9094109999996</v>
      </c>
      <c r="O82" s="60">
        <v>8425.1395549999997</v>
      </c>
      <c r="P82" s="60">
        <v>9210.6972089999999</v>
      </c>
      <c r="Q82" s="60">
        <v>10019.97294</v>
      </c>
      <c r="R82" s="60">
        <v>10192.62615</v>
      </c>
      <c r="S82" s="60">
        <v>10386.11457</v>
      </c>
      <c r="T82" s="60">
        <v>10591.83092</v>
      </c>
      <c r="U82" s="60">
        <v>10818.63127</v>
      </c>
      <c r="V82" s="60">
        <v>11030.03184</v>
      </c>
      <c r="W82" s="60">
        <v>11263.22064</v>
      </c>
      <c r="X82" s="60">
        <v>11507.974319999999</v>
      </c>
      <c r="Y82" s="60">
        <v>11773.44342</v>
      </c>
      <c r="Z82" s="60">
        <v>11988.785250000001</v>
      </c>
      <c r="AA82" s="60">
        <v>12200.569009999999</v>
      </c>
      <c r="AB82" s="60">
        <v>12181.15062</v>
      </c>
      <c r="AC82" s="60">
        <v>12174.39178</v>
      </c>
      <c r="AD82" s="60">
        <v>12165.113149999999</v>
      </c>
      <c r="AE82" s="60">
        <v>12158.30384</v>
      </c>
      <c r="AF82" s="26"/>
      <c r="AG82" s="26"/>
      <c r="AH82" s="26"/>
      <c r="AI82" s="26"/>
      <c r="AJ82" s="26"/>
      <c r="AK82" s="26"/>
      <c r="AL82" s="26"/>
      <c r="AM82" s="26"/>
      <c r="AN82" s="26"/>
      <c r="AO82" s="26"/>
      <c r="AP82" s="26"/>
      <c r="AQ82" s="26"/>
      <c r="AR82" s="26"/>
      <c r="AS82" s="26"/>
      <c r="AT82" s="26"/>
      <c r="AU82" s="26"/>
      <c r="AV82" s="26"/>
      <c r="AW82" s="26"/>
      <c r="AX82" s="26"/>
      <c r="AY82" s="26"/>
    </row>
    <row r="83" spans="1:51" ht="15.75" thickBot="1">
      <c r="A83" s="26"/>
      <c r="B83" s="22" t="s">
        <v>126</v>
      </c>
      <c r="C83" s="61">
        <v>302.69724580000002</v>
      </c>
      <c r="D83" s="61">
        <v>725.52404679999995</v>
      </c>
      <c r="E83" s="61">
        <v>1159.882842</v>
      </c>
      <c r="F83" s="61">
        <v>1659.1241460000001</v>
      </c>
      <c r="G83" s="61">
        <v>2265.8435989999998</v>
      </c>
      <c r="H83" s="61">
        <v>2777.8784150000001</v>
      </c>
      <c r="I83" s="61">
        <v>3317.0633389999998</v>
      </c>
      <c r="J83" s="61">
        <v>3901.3767309999998</v>
      </c>
      <c r="K83" s="61">
        <v>4505.1913539999996</v>
      </c>
      <c r="L83" s="61">
        <v>5033.1877860000004</v>
      </c>
      <c r="M83" s="61">
        <v>5628.4464770000004</v>
      </c>
      <c r="N83" s="61">
        <v>6390.8509770000001</v>
      </c>
      <c r="O83" s="61">
        <v>7182.8330400000004</v>
      </c>
      <c r="P83" s="61">
        <v>7831.9660540000004</v>
      </c>
      <c r="Q83" s="61">
        <v>8506.0442829999993</v>
      </c>
      <c r="R83" s="61">
        <v>8619.2699720000001</v>
      </c>
      <c r="S83" s="61">
        <v>8751.6268720000007</v>
      </c>
      <c r="T83" s="61">
        <v>8908.9345389999999</v>
      </c>
      <c r="U83" s="61">
        <v>9079.4470060000003</v>
      </c>
      <c r="V83" s="61">
        <v>9232.1716030000007</v>
      </c>
      <c r="W83" s="61">
        <v>9411.040035</v>
      </c>
      <c r="X83" s="61">
        <v>9599.9364409999998</v>
      </c>
      <c r="Y83" s="61">
        <v>9807.5973990000002</v>
      </c>
      <c r="Z83" s="61">
        <v>9960.1272200000003</v>
      </c>
      <c r="AA83" s="61">
        <v>10106.324549999999</v>
      </c>
      <c r="AB83" s="61">
        <v>10056.61695</v>
      </c>
      <c r="AC83" s="61">
        <v>10019.14148</v>
      </c>
      <c r="AD83" s="61">
        <v>9979.4863079999996</v>
      </c>
      <c r="AE83" s="61">
        <v>9947.8715319999992</v>
      </c>
      <c r="AF83" s="26"/>
      <c r="AG83" s="26"/>
      <c r="AH83" s="26"/>
      <c r="AI83" s="26"/>
      <c r="AJ83" s="26"/>
      <c r="AK83" s="26"/>
      <c r="AL83" s="26"/>
      <c r="AM83" s="26"/>
      <c r="AN83" s="26"/>
      <c r="AO83" s="26"/>
      <c r="AP83" s="26"/>
      <c r="AQ83" s="26"/>
      <c r="AR83" s="26"/>
      <c r="AS83" s="26"/>
      <c r="AT83" s="26"/>
      <c r="AU83" s="26"/>
      <c r="AV83" s="26"/>
      <c r="AW83" s="26"/>
      <c r="AX83" s="26"/>
      <c r="AY83" s="26"/>
    </row>
    <row r="84" spans="1:51" ht="15.75" thickBot="1">
      <c r="A84" s="26"/>
      <c r="B84" s="22" t="s">
        <v>192</v>
      </c>
      <c r="C84" s="60">
        <v>319.99063189999998</v>
      </c>
      <c r="D84" s="60">
        <v>474.40760289999997</v>
      </c>
      <c r="E84" s="60">
        <v>634.28740289999996</v>
      </c>
      <c r="F84" s="60">
        <v>815.09823249999999</v>
      </c>
      <c r="G84" s="60">
        <v>990.53809479999995</v>
      </c>
      <c r="H84" s="60">
        <v>1133.6593459999999</v>
      </c>
      <c r="I84" s="60">
        <v>1285.4272699999999</v>
      </c>
      <c r="J84" s="60">
        <v>1446.3047240000001</v>
      </c>
      <c r="K84" s="60">
        <v>1618.1248619999999</v>
      </c>
      <c r="L84" s="60">
        <v>1762.151265</v>
      </c>
      <c r="M84" s="60">
        <v>1917.0861219999999</v>
      </c>
      <c r="N84" s="60">
        <v>2119.443248</v>
      </c>
      <c r="O84" s="60">
        <v>2330.4578280000001</v>
      </c>
      <c r="P84" s="60">
        <v>2507.342631</v>
      </c>
      <c r="Q84" s="60">
        <v>2677.6642139999999</v>
      </c>
      <c r="R84" s="60">
        <v>2701.4569809999998</v>
      </c>
      <c r="S84" s="60">
        <v>2730.7304869999998</v>
      </c>
      <c r="T84" s="60">
        <v>2762.6137039999999</v>
      </c>
      <c r="U84" s="60">
        <v>2798.9771289999999</v>
      </c>
      <c r="V84" s="60">
        <v>2824.9955519999999</v>
      </c>
      <c r="W84" s="60">
        <v>2858.3574659999999</v>
      </c>
      <c r="X84" s="60">
        <v>2895.8130930000002</v>
      </c>
      <c r="Y84" s="60">
        <v>2938.5058640000002</v>
      </c>
      <c r="Z84" s="60">
        <v>2965.7899069999999</v>
      </c>
      <c r="AA84" s="60">
        <v>2994.0355549999999</v>
      </c>
      <c r="AB84" s="60">
        <v>2970.9941469999999</v>
      </c>
      <c r="AC84" s="60">
        <v>2952.2669000000001</v>
      </c>
      <c r="AD84" s="60">
        <v>2933.696962</v>
      </c>
      <c r="AE84" s="60">
        <v>2918.27907</v>
      </c>
      <c r="AF84" s="26"/>
      <c r="AG84" s="26"/>
      <c r="AH84" s="26"/>
      <c r="AI84" s="26"/>
      <c r="AJ84" s="26"/>
      <c r="AK84" s="26"/>
      <c r="AL84" s="26"/>
      <c r="AM84" s="26"/>
      <c r="AN84" s="26"/>
      <c r="AO84" s="26"/>
      <c r="AP84" s="26"/>
      <c r="AQ84" s="26"/>
      <c r="AR84" s="26"/>
      <c r="AS84" s="26"/>
      <c r="AT84" s="26"/>
      <c r="AU84" s="26"/>
      <c r="AV84" s="26"/>
      <c r="AW84" s="26"/>
      <c r="AX84" s="26"/>
      <c r="AY84" s="26"/>
    </row>
    <row r="85" spans="1:51" ht="15.75" thickBot="1">
      <c r="A85" s="26"/>
      <c r="B85" s="22" t="s">
        <v>213</v>
      </c>
      <c r="C85" s="61">
        <v>39.451639399999998</v>
      </c>
      <c r="D85" s="61">
        <v>47.212717410000003</v>
      </c>
      <c r="E85" s="61">
        <v>56.55285301</v>
      </c>
      <c r="F85" s="61">
        <v>67.685742149999996</v>
      </c>
      <c r="G85" s="61">
        <v>81.027029110000001</v>
      </c>
      <c r="H85" s="61">
        <v>98.106980179999994</v>
      </c>
      <c r="I85" s="61">
        <v>119.4527318</v>
      </c>
      <c r="J85" s="61">
        <v>144.94061859999999</v>
      </c>
      <c r="K85" s="61">
        <v>171.09650679999999</v>
      </c>
      <c r="L85" s="61">
        <v>197.0307468</v>
      </c>
      <c r="M85" s="61">
        <v>224.00430019999999</v>
      </c>
      <c r="N85" s="61">
        <v>251.89462409999999</v>
      </c>
      <c r="O85" s="61">
        <v>281.03124639999999</v>
      </c>
      <c r="P85" s="61">
        <v>310.67384190000001</v>
      </c>
      <c r="Q85" s="61">
        <v>339.83704499999999</v>
      </c>
      <c r="R85" s="61">
        <v>348.8223582</v>
      </c>
      <c r="S85" s="61">
        <v>359.04138339999997</v>
      </c>
      <c r="T85" s="61">
        <v>370.63191449999999</v>
      </c>
      <c r="U85" s="61">
        <v>382.58997440000002</v>
      </c>
      <c r="V85" s="61">
        <v>394.50907590000003</v>
      </c>
      <c r="W85" s="61">
        <v>406.31832910000003</v>
      </c>
      <c r="X85" s="61">
        <v>418.19374099999999</v>
      </c>
      <c r="Y85" s="61">
        <v>430.43777130000001</v>
      </c>
      <c r="Z85" s="61">
        <v>442.63036140000003</v>
      </c>
      <c r="AA85" s="61">
        <v>454.25492869999999</v>
      </c>
      <c r="AB85" s="61">
        <v>457.40271510000002</v>
      </c>
      <c r="AC85" s="61">
        <v>460.4585889</v>
      </c>
      <c r="AD85" s="61">
        <v>463.2635305</v>
      </c>
      <c r="AE85" s="61">
        <v>465.95421829999998</v>
      </c>
      <c r="AF85" s="26"/>
      <c r="AG85" s="26"/>
      <c r="AH85" s="26"/>
      <c r="AI85" s="26"/>
      <c r="AJ85" s="26"/>
      <c r="AK85" s="26"/>
      <c r="AL85" s="26"/>
      <c r="AM85" s="26"/>
      <c r="AN85" s="26"/>
      <c r="AO85" s="26"/>
      <c r="AP85" s="26"/>
      <c r="AQ85" s="26"/>
      <c r="AR85" s="26"/>
      <c r="AS85" s="26"/>
      <c r="AT85" s="26"/>
      <c r="AU85" s="26"/>
      <c r="AV85" s="26"/>
      <c r="AW85" s="26"/>
      <c r="AX85" s="26"/>
      <c r="AY85" s="26"/>
    </row>
    <row r="86" spans="1:51" ht="15.75" thickBot="1">
      <c r="A86" s="26"/>
      <c r="B86" s="22" t="s">
        <v>175</v>
      </c>
      <c r="C86" s="60">
        <v>343.16905780000002</v>
      </c>
      <c r="D86" s="60">
        <v>793.95064820000005</v>
      </c>
      <c r="E86" s="60">
        <v>1670.6052810000001</v>
      </c>
      <c r="F86" s="60">
        <v>2547.514772</v>
      </c>
      <c r="G86" s="60">
        <v>3417.9520379999999</v>
      </c>
      <c r="H86" s="60">
        <v>4298.9928</v>
      </c>
      <c r="I86" s="60">
        <v>5200.3416420000003</v>
      </c>
      <c r="J86" s="60">
        <v>5916.6358769999997</v>
      </c>
      <c r="K86" s="60">
        <v>6499.1803499999996</v>
      </c>
      <c r="L86" s="60">
        <v>7034.2704309999999</v>
      </c>
      <c r="M86" s="60">
        <v>7659.3695200000002</v>
      </c>
      <c r="N86" s="60">
        <v>8466.1621890000006</v>
      </c>
      <c r="O86" s="60">
        <v>9463.2366000000002</v>
      </c>
      <c r="P86" s="60">
        <v>10289.897000000001</v>
      </c>
      <c r="Q86" s="60">
        <v>11093.92571</v>
      </c>
      <c r="R86" s="60">
        <v>11298.85662</v>
      </c>
      <c r="S86" s="60">
        <v>11515.898209999999</v>
      </c>
      <c r="T86" s="60">
        <v>11670.493350000001</v>
      </c>
      <c r="U86" s="60">
        <v>11780.217360000001</v>
      </c>
      <c r="V86" s="60">
        <v>11885.56263</v>
      </c>
      <c r="W86" s="60">
        <v>12025.46643</v>
      </c>
      <c r="X86" s="60">
        <v>12187.98587</v>
      </c>
      <c r="Y86" s="60">
        <v>12370.65057</v>
      </c>
      <c r="Z86" s="60">
        <v>12499.36471</v>
      </c>
      <c r="AA86" s="60">
        <v>12622.746789999999</v>
      </c>
      <c r="AB86" s="60">
        <v>12520.985909999999</v>
      </c>
      <c r="AC86" s="60">
        <v>12431.78665</v>
      </c>
      <c r="AD86" s="60">
        <v>12343.80834</v>
      </c>
      <c r="AE86" s="60">
        <v>12266.544980000001</v>
      </c>
      <c r="AF86" s="26"/>
      <c r="AG86" s="26"/>
      <c r="AH86" s="26"/>
      <c r="AI86" s="26"/>
      <c r="AJ86" s="26"/>
      <c r="AK86" s="26"/>
      <c r="AL86" s="26"/>
      <c r="AM86" s="26"/>
      <c r="AN86" s="26"/>
      <c r="AO86" s="26"/>
      <c r="AP86" s="26"/>
      <c r="AQ86" s="26"/>
      <c r="AR86" s="26"/>
      <c r="AS86" s="26"/>
      <c r="AT86" s="26"/>
      <c r="AU86" s="26"/>
      <c r="AV86" s="26"/>
      <c r="AW86" s="26"/>
      <c r="AX86" s="26"/>
      <c r="AY86" s="26"/>
    </row>
    <row r="87" spans="1:51">
      <c r="A87" s="26"/>
      <c r="B87" s="26"/>
      <c r="C87" s="26"/>
      <c r="D87" s="26"/>
      <c r="E87" s="26"/>
      <c r="F87" s="26"/>
      <c r="G87" s="26"/>
      <c r="H87" s="26"/>
      <c r="I87" s="26" t="s">
        <v>380</v>
      </c>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110"/>
      <c r="AJ87" s="110"/>
      <c r="AK87" s="110"/>
      <c r="AL87" s="26"/>
      <c r="AM87" s="110"/>
      <c r="AN87" s="26"/>
      <c r="AO87" s="26"/>
      <c r="AP87" s="26"/>
      <c r="AQ87" s="26"/>
      <c r="AR87" s="26"/>
      <c r="AS87" s="26"/>
      <c r="AT87" s="26"/>
      <c r="AU87" s="26"/>
      <c r="AV87" s="26"/>
      <c r="AW87" s="26"/>
      <c r="AX87" s="26"/>
      <c r="AY87" s="26"/>
    </row>
    <row r="88" spans="1:51" ht="15.75" thickBot="1">
      <c r="A88" s="26"/>
      <c r="B88" s="59" t="s">
        <v>285</v>
      </c>
      <c r="C88" s="26"/>
      <c r="D88" s="26"/>
      <c r="E88" s="26"/>
      <c r="F88" s="26"/>
      <c r="G88" s="26"/>
      <c r="H88" s="26"/>
      <c r="I88" s="26"/>
      <c r="J88" s="26"/>
      <c r="K88" s="26"/>
      <c r="L88" s="26"/>
      <c r="M88" s="26"/>
      <c r="N88" s="26"/>
      <c r="O88" s="26"/>
      <c r="P88" s="26"/>
      <c r="Q88" s="26"/>
      <c r="R88" s="26"/>
      <c r="S88" s="26"/>
      <c r="T88" s="26"/>
      <c r="U88" s="26"/>
      <c r="V88" s="26"/>
      <c r="W88" s="26"/>
      <c r="X88" s="26"/>
      <c r="Y88" s="26"/>
      <c r="Z88" s="26"/>
      <c r="AA88" s="26"/>
      <c r="AB88" s="26"/>
      <c r="AC88" s="26"/>
      <c r="AD88" s="26"/>
      <c r="AE88" s="26"/>
      <c r="AF88" s="26"/>
      <c r="AG88" s="26"/>
      <c r="AH88" s="26"/>
      <c r="AI88" s="110"/>
      <c r="AJ88" s="110"/>
      <c r="AK88" s="110"/>
      <c r="AL88" s="110"/>
      <c r="AM88" s="110"/>
      <c r="AN88" s="110"/>
      <c r="AO88" s="110"/>
      <c r="AP88" s="110"/>
      <c r="AQ88" s="110"/>
      <c r="AR88" s="110"/>
      <c r="AS88" s="110"/>
      <c r="AT88" s="110"/>
      <c r="AU88" s="110"/>
      <c r="AV88" s="110"/>
      <c r="AW88" s="110"/>
      <c r="AX88" s="110"/>
      <c r="AY88" s="26"/>
    </row>
    <row r="89" spans="1:51" ht="33" customHeight="1" thickBot="1">
      <c r="A89" s="26"/>
      <c r="B89" s="3"/>
      <c r="C89" s="363" t="s">
        <v>221</v>
      </c>
      <c r="D89" s="363" t="s">
        <v>222</v>
      </c>
      <c r="E89" s="363" t="s">
        <v>223</v>
      </c>
      <c r="F89" s="363" t="s">
        <v>224</v>
      </c>
      <c r="G89" s="363" t="s">
        <v>225</v>
      </c>
      <c r="H89" s="363" t="s">
        <v>226</v>
      </c>
      <c r="I89" s="363" t="s">
        <v>227</v>
      </c>
      <c r="J89" s="363" t="s">
        <v>228</v>
      </c>
      <c r="K89" s="363" t="s">
        <v>229</v>
      </c>
      <c r="L89" s="363" t="s">
        <v>262</v>
      </c>
      <c r="M89" s="363" t="s">
        <v>263</v>
      </c>
      <c r="N89" s="363" t="s">
        <v>264</v>
      </c>
      <c r="O89" s="363" t="s">
        <v>265</v>
      </c>
      <c r="P89" s="363" t="s">
        <v>266</v>
      </c>
      <c r="Q89" s="363" t="s">
        <v>267</v>
      </c>
      <c r="R89" s="363" t="s">
        <v>268</v>
      </c>
      <c r="S89" s="363" t="s">
        <v>269</v>
      </c>
      <c r="T89" s="363" t="s">
        <v>270</v>
      </c>
      <c r="U89" s="363" t="s">
        <v>271</v>
      </c>
      <c r="V89" s="363" t="s">
        <v>272</v>
      </c>
      <c r="W89" s="363" t="s">
        <v>273</v>
      </c>
      <c r="X89" s="363" t="s">
        <v>274</v>
      </c>
      <c r="Y89" s="363" t="s">
        <v>275</v>
      </c>
      <c r="Z89" s="363" t="s">
        <v>276</v>
      </c>
      <c r="AA89" s="363" t="s">
        <v>277</v>
      </c>
      <c r="AB89" s="363" t="s">
        <v>278</v>
      </c>
      <c r="AC89" s="363" t="s">
        <v>279</v>
      </c>
      <c r="AD89" s="363" t="s">
        <v>280</v>
      </c>
      <c r="AE89" s="363" t="s">
        <v>281</v>
      </c>
      <c r="AF89" s="26"/>
      <c r="AG89" s="26"/>
      <c r="AH89" s="26"/>
      <c r="AI89" s="110"/>
      <c r="AJ89" s="110"/>
      <c r="AK89" s="110"/>
      <c r="AL89" s="110"/>
      <c r="AM89" s="110"/>
      <c r="AN89" s="110"/>
      <c r="AO89" s="110"/>
      <c r="AP89" s="110"/>
      <c r="AQ89" s="110"/>
      <c r="AR89" s="110"/>
      <c r="AS89" s="110"/>
      <c r="AT89" s="110"/>
      <c r="AU89" s="110"/>
      <c r="AV89" s="110"/>
      <c r="AW89" s="110"/>
      <c r="AX89" s="110"/>
      <c r="AY89" s="26"/>
    </row>
    <row r="90" spans="1:51" ht="15.75" thickBot="1">
      <c r="A90" s="26"/>
      <c r="B90" s="22" t="s">
        <v>151</v>
      </c>
      <c r="C90" s="60">
        <v>550.02029579999999</v>
      </c>
      <c r="D90" s="60">
        <v>693.28274610000005</v>
      </c>
      <c r="E90" s="60">
        <v>882.25547510000001</v>
      </c>
      <c r="F90" s="60">
        <v>1127.937394</v>
      </c>
      <c r="G90" s="60">
        <v>1433.2906359999999</v>
      </c>
      <c r="H90" s="60">
        <v>1789.6845470000001</v>
      </c>
      <c r="I90" s="60">
        <v>2155.9918550000002</v>
      </c>
      <c r="J90" s="60">
        <v>2494.9974160000002</v>
      </c>
      <c r="K90" s="60">
        <v>2898.6876139999999</v>
      </c>
      <c r="L90" s="60">
        <v>3321.0829060000001</v>
      </c>
      <c r="M90" s="60">
        <v>3891.3994670000002</v>
      </c>
      <c r="N90" s="60">
        <v>4367.8401279999998</v>
      </c>
      <c r="O90" s="60">
        <v>4756.1886780000004</v>
      </c>
      <c r="P90" s="60">
        <v>5043.637127</v>
      </c>
      <c r="Q90" s="60">
        <v>5290.4106250000004</v>
      </c>
      <c r="R90" s="60">
        <v>5485.9689269999999</v>
      </c>
      <c r="S90" s="60">
        <v>5661.1397020000004</v>
      </c>
      <c r="T90" s="60">
        <v>5838.7497649999996</v>
      </c>
      <c r="U90" s="60">
        <v>6041.1712260000004</v>
      </c>
      <c r="V90" s="60">
        <v>6292.1738519999999</v>
      </c>
      <c r="W90" s="60">
        <v>6523.2283129999996</v>
      </c>
      <c r="X90" s="60">
        <v>6746.7965059999997</v>
      </c>
      <c r="Y90" s="60">
        <v>6962.3664769999996</v>
      </c>
      <c r="Z90" s="60">
        <v>7038.5393999999997</v>
      </c>
      <c r="AA90" s="60">
        <v>7113.507713</v>
      </c>
      <c r="AB90" s="60">
        <v>7179.2430169999998</v>
      </c>
      <c r="AC90" s="60">
        <v>7247.7476319999996</v>
      </c>
      <c r="AD90" s="60">
        <v>7309.4995339999996</v>
      </c>
      <c r="AE90" s="60">
        <v>7368.565286</v>
      </c>
      <c r="AF90" s="26"/>
      <c r="AG90" s="26"/>
      <c r="AH90" s="26"/>
      <c r="AI90" s="110"/>
      <c r="AJ90" s="110"/>
      <c r="AK90" s="110"/>
      <c r="AL90" s="110"/>
      <c r="AM90" s="110"/>
      <c r="AN90" s="110"/>
      <c r="AO90" s="110"/>
      <c r="AP90" s="110"/>
      <c r="AQ90" s="110"/>
      <c r="AR90" s="110"/>
      <c r="AS90" s="110"/>
      <c r="AT90" s="110"/>
      <c r="AU90" s="110"/>
      <c r="AV90" s="110"/>
      <c r="AW90" s="110"/>
      <c r="AX90" s="110"/>
      <c r="AY90" s="26"/>
    </row>
    <row r="91" spans="1:51" ht="15.75" thickBot="1">
      <c r="A91" s="26"/>
      <c r="B91" s="22" t="s">
        <v>126</v>
      </c>
      <c r="C91" s="61">
        <v>259.67474490000001</v>
      </c>
      <c r="D91" s="61">
        <v>329.02439529999998</v>
      </c>
      <c r="E91" s="61">
        <v>417.43960670000001</v>
      </c>
      <c r="F91" s="61">
        <v>536.23917989999995</v>
      </c>
      <c r="G91" s="61">
        <v>686.95318550000002</v>
      </c>
      <c r="H91" s="61">
        <v>865.13407810000001</v>
      </c>
      <c r="I91" s="61">
        <v>1043.4617229999999</v>
      </c>
      <c r="J91" s="61">
        <v>1231.55078</v>
      </c>
      <c r="K91" s="61">
        <v>1449.272054</v>
      </c>
      <c r="L91" s="61">
        <v>1741.8720840000001</v>
      </c>
      <c r="M91" s="61">
        <v>2167.9767390000002</v>
      </c>
      <c r="N91" s="61">
        <v>2470.0683979999999</v>
      </c>
      <c r="O91" s="61">
        <v>2774.5710640000002</v>
      </c>
      <c r="P91" s="61">
        <v>3017.1859720000002</v>
      </c>
      <c r="Q91" s="61">
        <v>3223.5942730000002</v>
      </c>
      <c r="R91" s="61">
        <v>3386.946739</v>
      </c>
      <c r="S91" s="61">
        <v>3534.568299</v>
      </c>
      <c r="T91" s="61">
        <v>3680.4405839999999</v>
      </c>
      <c r="U91" s="61">
        <v>3832.1927409999998</v>
      </c>
      <c r="V91" s="61">
        <v>4040.3506440000001</v>
      </c>
      <c r="W91" s="61">
        <v>4239.3370279999999</v>
      </c>
      <c r="X91" s="61">
        <v>4430.9661820000001</v>
      </c>
      <c r="Y91" s="61">
        <v>4614.6274489999996</v>
      </c>
      <c r="Z91" s="61">
        <v>4683.5225449999998</v>
      </c>
      <c r="AA91" s="61">
        <v>4749.5505409999996</v>
      </c>
      <c r="AB91" s="61">
        <v>4807.6099800000002</v>
      </c>
      <c r="AC91" s="61">
        <v>4865.0022600000002</v>
      </c>
      <c r="AD91" s="61">
        <v>4917.021686</v>
      </c>
      <c r="AE91" s="61">
        <v>4967.7945900000004</v>
      </c>
      <c r="AF91" s="26"/>
      <c r="AG91" s="26"/>
      <c r="AH91" s="26"/>
      <c r="AI91" s="110"/>
      <c r="AJ91" s="110"/>
      <c r="AK91" s="110"/>
      <c r="AL91" s="110"/>
      <c r="AM91" s="110"/>
      <c r="AN91" s="110"/>
      <c r="AO91" s="110"/>
      <c r="AP91" s="110"/>
      <c r="AQ91" s="110"/>
      <c r="AR91" s="110"/>
      <c r="AS91" s="110"/>
      <c r="AT91" s="110"/>
      <c r="AU91" s="110"/>
      <c r="AV91" s="110"/>
      <c r="AW91" s="110"/>
      <c r="AX91" s="110"/>
      <c r="AY91" s="26"/>
    </row>
    <row r="92" spans="1:51" ht="15.75" thickBot="1">
      <c r="A92" s="26"/>
      <c r="B92" s="22" t="s">
        <v>192</v>
      </c>
      <c r="C92" s="60">
        <v>283.78116199999999</v>
      </c>
      <c r="D92" s="60">
        <v>388.8505442</v>
      </c>
      <c r="E92" s="60">
        <v>415.06131420000003</v>
      </c>
      <c r="F92" s="60">
        <v>444.88530850000001</v>
      </c>
      <c r="G92" s="60">
        <v>516.43327199999999</v>
      </c>
      <c r="H92" s="60">
        <v>641.10794269999997</v>
      </c>
      <c r="I92" s="60">
        <v>764.08043850000001</v>
      </c>
      <c r="J92" s="60">
        <v>854.80959900000005</v>
      </c>
      <c r="K92" s="60">
        <v>958.75801539999998</v>
      </c>
      <c r="L92" s="60">
        <v>1080.129252</v>
      </c>
      <c r="M92" s="60">
        <v>1274.19795</v>
      </c>
      <c r="N92" s="60">
        <v>1391.00476</v>
      </c>
      <c r="O92" s="60">
        <v>1493.7982139999999</v>
      </c>
      <c r="P92" s="60">
        <v>1565.1047329999999</v>
      </c>
      <c r="Q92" s="60">
        <v>1620.7074520000001</v>
      </c>
      <c r="R92" s="60">
        <v>1656.7885630000001</v>
      </c>
      <c r="S92" s="60">
        <v>1689.149574</v>
      </c>
      <c r="T92" s="60">
        <v>1720.865098</v>
      </c>
      <c r="U92" s="60">
        <v>1752.9101439999999</v>
      </c>
      <c r="V92" s="60">
        <v>1806.3542359999999</v>
      </c>
      <c r="W92" s="60">
        <v>1854.761704</v>
      </c>
      <c r="X92" s="60">
        <v>1900.2989359999999</v>
      </c>
      <c r="Y92" s="60">
        <v>1942.037084</v>
      </c>
      <c r="Z92" s="60">
        <v>1948.2338549999999</v>
      </c>
      <c r="AA92" s="60">
        <v>1954.332596</v>
      </c>
      <c r="AB92" s="60">
        <v>1957.8020959999999</v>
      </c>
      <c r="AC92" s="60">
        <v>1962.852668</v>
      </c>
      <c r="AD92" s="60">
        <v>1964.0710329999999</v>
      </c>
      <c r="AE92" s="60">
        <v>1964.5836389999999</v>
      </c>
      <c r="AF92" s="26"/>
      <c r="AG92" s="26"/>
      <c r="AH92" s="26"/>
      <c r="AI92" s="110"/>
      <c r="AJ92" s="110"/>
      <c r="AK92" s="110"/>
      <c r="AL92" s="110"/>
      <c r="AM92" s="110"/>
      <c r="AN92" s="110"/>
      <c r="AO92" s="110"/>
      <c r="AP92" s="110"/>
      <c r="AQ92" s="110"/>
      <c r="AR92" s="110"/>
      <c r="AS92" s="110"/>
      <c r="AT92" s="110"/>
      <c r="AU92" s="110"/>
      <c r="AV92" s="110"/>
      <c r="AW92" s="110"/>
      <c r="AX92" s="110"/>
      <c r="AY92" s="26"/>
    </row>
    <row r="93" spans="1:51" ht="15.75" thickBot="1">
      <c r="A93" s="26"/>
      <c r="B93" s="22" t="s">
        <v>213</v>
      </c>
      <c r="C93" s="61">
        <v>38.11254512</v>
      </c>
      <c r="D93" s="61">
        <v>45.349852140000003</v>
      </c>
      <c r="E93" s="61">
        <v>56.630275019999999</v>
      </c>
      <c r="F93" s="61">
        <v>71.245245089999997</v>
      </c>
      <c r="G93" s="61">
        <v>89.872284129999997</v>
      </c>
      <c r="H93" s="61">
        <v>114.1236887</v>
      </c>
      <c r="I93" s="61">
        <v>145.3281796</v>
      </c>
      <c r="J93" s="61">
        <v>171.85117399999999</v>
      </c>
      <c r="K93" s="61">
        <v>195.57559789999999</v>
      </c>
      <c r="L93" s="61">
        <v>221.7257304</v>
      </c>
      <c r="M93" s="61">
        <v>262.91010879999999</v>
      </c>
      <c r="N93" s="61">
        <v>292.1448216</v>
      </c>
      <c r="O93" s="61">
        <v>318.07040050000001</v>
      </c>
      <c r="P93" s="61">
        <v>337.28471760000002</v>
      </c>
      <c r="Q93" s="61">
        <v>352.99177420000001</v>
      </c>
      <c r="R93" s="61">
        <v>364.49383080000001</v>
      </c>
      <c r="S93" s="61">
        <v>375.8171969</v>
      </c>
      <c r="T93" s="61">
        <v>386.42400309999999</v>
      </c>
      <c r="U93" s="61">
        <v>396.97962669999998</v>
      </c>
      <c r="V93" s="61">
        <v>411.0179493</v>
      </c>
      <c r="W93" s="61">
        <v>424.10369279999998</v>
      </c>
      <c r="X93" s="61">
        <v>436.58773400000001</v>
      </c>
      <c r="Y93" s="61">
        <v>448.36199420000003</v>
      </c>
      <c r="Z93" s="61">
        <v>450.45488060000002</v>
      </c>
      <c r="AA93" s="61">
        <v>452.42360669999999</v>
      </c>
      <c r="AB93" s="61">
        <v>453.79671209999998</v>
      </c>
      <c r="AC93" s="61">
        <v>455.2173406</v>
      </c>
      <c r="AD93" s="61">
        <v>456.09638699999999</v>
      </c>
      <c r="AE93" s="61">
        <v>456.74698819999998</v>
      </c>
      <c r="AF93" s="26"/>
      <c r="AG93" s="26"/>
      <c r="AH93" s="26"/>
      <c r="AI93" s="110"/>
      <c r="AJ93" s="110"/>
      <c r="AK93" s="110"/>
      <c r="AL93" s="110"/>
      <c r="AM93" s="110"/>
      <c r="AN93" s="110"/>
      <c r="AO93" s="110"/>
      <c r="AP93" s="110"/>
      <c r="AQ93" s="110"/>
      <c r="AR93" s="110"/>
      <c r="AS93" s="110"/>
      <c r="AT93" s="110"/>
      <c r="AU93" s="110"/>
      <c r="AV93" s="110"/>
      <c r="AW93" s="110"/>
      <c r="AX93" s="110"/>
      <c r="AY93" s="26"/>
    </row>
    <row r="94" spans="1:51" ht="15.75" thickBot="1">
      <c r="A94" s="26"/>
      <c r="B94" s="22" t="s">
        <v>175</v>
      </c>
      <c r="C94" s="60">
        <v>309.94756539999997</v>
      </c>
      <c r="D94" s="60">
        <v>403.03318660000002</v>
      </c>
      <c r="E94" s="60">
        <v>506.38756080000002</v>
      </c>
      <c r="F94" s="60">
        <v>653.65050059999999</v>
      </c>
      <c r="G94" s="60">
        <v>847.80727439999998</v>
      </c>
      <c r="H94" s="60">
        <v>1101.530139</v>
      </c>
      <c r="I94" s="60">
        <v>1421.6126369999999</v>
      </c>
      <c r="J94" s="60">
        <v>1801.4305220000001</v>
      </c>
      <c r="K94" s="60">
        <v>2231.448191</v>
      </c>
      <c r="L94" s="60">
        <v>2691.2148809999999</v>
      </c>
      <c r="M94" s="60">
        <v>3337.1235710000001</v>
      </c>
      <c r="N94" s="60">
        <v>3831.998192</v>
      </c>
      <c r="O94" s="60">
        <v>4259.5702799999999</v>
      </c>
      <c r="P94" s="60">
        <v>4590.3735070000002</v>
      </c>
      <c r="Q94" s="60">
        <v>4878.4901229999996</v>
      </c>
      <c r="R94" s="60">
        <v>5090.7509559999999</v>
      </c>
      <c r="S94" s="60">
        <v>5274.791236</v>
      </c>
      <c r="T94" s="60">
        <v>5463.6241870000003</v>
      </c>
      <c r="U94" s="60">
        <v>5670.8386600000003</v>
      </c>
      <c r="V94" s="60">
        <v>5944.5361499999999</v>
      </c>
      <c r="W94" s="60">
        <v>6201.7957139999999</v>
      </c>
      <c r="X94" s="60">
        <v>6448.4436390000001</v>
      </c>
      <c r="Y94" s="60">
        <v>6684.0737230000004</v>
      </c>
      <c r="Z94" s="60">
        <v>6774.0028510000002</v>
      </c>
      <c r="AA94" s="60">
        <v>6862.2806710000004</v>
      </c>
      <c r="AB94" s="60">
        <v>6939.3502509999998</v>
      </c>
      <c r="AC94" s="60">
        <v>7023.5760870000004</v>
      </c>
      <c r="AD94" s="60">
        <v>7099.5613999999996</v>
      </c>
      <c r="AE94" s="60">
        <v>7165.3139270000001</v>
      </c>
      <c r="AF94" s="26"/>
      <c r="AG94" s="26"/>
      <c r="AH94" s="26"/>
      <c r="AI94" s="110"/>
      <c r="AJ94" s="110"/>
      <c r="AK94" s="110"/>
      <c r="AL94" s="110"/>
      <c r="AM94" s="110"/>
      <c r="AN94" s="110"/>
      <c r="AO94" s="110"/>
      <c r="AP94" s="110"/>
      <c r="AQ94" s="110"/>
      <c r="AR94" s="110"/>
      <c r="AS94" s="110"/>
      <c r="AT94" s="110"/>
      <c r="AU94" s="110"/>
      <c r="AV94" s="110"/>
      <c r="AW94" s="110"/>
      <c r="AX94" s="110"/>
      <c r="AY94" s="26"/>
    </row>
    <row r="95" spans="1:51">
      <c r="A95" s="26"/>
      <c r="B95" s="26"/>
      <c r="C95" s="26"/>
      <c r="D95" s="26"/>
      <c r="E95" s="26"/>
      <c r="F95" s="26"/>
      <c r="G95" s="26"/>
      <c r="H95" s="26"/>
      <c r="I95" s="26"/>
      <c r="J95" s="26"/>
      <c r="K95" s="26"/>
      <c r="L95" s="26"/>
      <c r="M95" s="26"/>
      <c r="N95" s="26"/>
      <c r="O95" s="26"/>
      <c r="P95" s="26"/>
      <c r="Q95" s="26"/>
      <c r="R95" s="26"/>
      <c r="S95" s="26"/>
      <c r="T95" s="26"/>
      <c r="U95" s="26"/>
      <c r="V95" s="26"/>
      <c r="W95" s="26"/>
      <c r="X95" s="26"/>
      <c r="Y95" s="26"/>
      <c r="Z95" s="26"/>
      <c r="AA95" s="26"/>
      <c r="AB95" s="26"/>
      <c r="AC95" s="26"/>
      <c r="AD95" s="26"/>
      <c r="AE95" s="26"/>
      <c r="AF95" s="26"/>
      <c r="AG95" s="26"/>
      <c r="AH95" s="26"/>
      <c r="AI95" s="110"/>
      <c r="AJ95" s="110"/>
      <c r="AK95" s="110"/>
      <c r="AL95" s="110"/>
      <c r="AM95" s="110"/>
      <c r="AN95" s="110"/>
      <c r="AO95" s="110"/>
      <c r="AP95" s="110"/>
      <c r="AQ95" s="110"/>
      <c r="AR95" s="110"/>
      <c r="AS95" s="110"/>
      <c r="AT95" s="110"/>
      <c r="AU95" s="110"/>
      <c r="AV95" s="110"/>
      <c r="AW95" s="110"/>
      <c r="AX95" s="110"/>
      <c r="AY95" s="26"/>
    </row>
    <row r="96" spans="1:51" ht="15.75" thickBot="1">
      <c r="A96" s="26"/>
      <c r="B96" s="59" t="s">
        <v>65</v>
      </c>
      <c r="C96" s="26"/>
      <c r="D96" s="26"/>
      <c r="E96" s="26"/>
      <c r="F96" s="26"/>
      <c r="G96" s="26"/>
      <c r="H96" s="26"/>
      <c r="I96" s="26"/>
      <c r="J96" s="26"/>
      <c r="K96" s="26"/>
      <c r="L96" s="26"/>
      <c r="M96" s="26"/>
      <c r="N96" s="26"/>
      <c r="O96" s="26"/>
      <c r="P96" s="26"/>
      <c r="Q96" s="26"/>
      <c r="R96" s="26"/>
      <c r="S96" s="26"/>
      <c r="T96" s="26"/>
      <c r="U96" s="26"/>
      <c r="V96" s="26"/>
      <c r="W96" s="26"/>
      <c r="X96" s="26"/>
      <c r="Y96" s="26"/>
      <c r="Z96" s="26"/>
      <c r="AA96" s="26"/>
      <c r="AB96" s="26"/>
      <c r="AC96" s="26"/>
      <c r="AD96" s="26"/>
      <c r="AE96" s="26"/>
      <c r="AF96" s="26"/>
      <c r="AG96" s="26"/>
      <c r="AH96" s="26"/>
      <c r="AI96" s="110"/>
      <c r="AJ96" s="110"/>
      <c r="AK96" s="110"/>
      <c r="AL96" s="110"/>
      <c r="AM96" s="110"/>
      <c r="AN96" s="110"/>
      <c r="AO96" s="110"/>
      <c r="AP96" s="110"/>
      <c r="AQ96" s="110"/>
      <c r="AR96" s="110"/>
      <c r="AS96" s="110"/>
      <c r="AT96" s="110"/>
      <c r="AU96" s="110"/>
      <c r="AV96" s="110"/>
      <c r="AW96" s="110"/>
      <c r="AX96" s="110"/>
      <c r="AY96" s="26"/>
    </row>
    <row r="97" spans="1:51" ht="33" customHeight="1" thickBot="1">
      <c r="A97" s="26"/>
      <c r="B97" s="3"/>
      <c r="C97" s="363" t="s">
        <v>221</v>
      </c>
      <c r="D97" s="363" t="s">
        <v>222</v>
      </c>
      <c r="E97" s="363" t="s">
        <v>223</v>
      </c>
      <c r="F97" s="363" t="s">
        <v>224</v>
      </c>
      <c r="G97" s="363" t="s">
        <v>225</v>
      </c>
      <c r="H97" s="363" t="s">
        <v>226</v>
      </c>
      <c r="I97" s="363" t="s">
        <v>227</v>
      </c>
      <c r="J97" s="363" t="s">
        <v>228</v>
      </c>
      <c r="K97" s="363" t="s">
        <v>229</v>
      </c>
      <c r="L97" s="363" t="s">
        <v>262</v>
      </c>
      <c r="M97" s="363" t="s">
        <v>263</v>
      </c>
      <c r="N97" s="363" t="s">
        <v>264</v>
      </c>
      <c r="O97" s="363" t="s">
        <v>265</v>
      </c>
      <c r="P97" s="363" t="s">
        <v>266</v>
      </c>
      <c r="Q97" s="363" t="s">
        <v>267</v>
      </c>
      <c r="R97" s="363" t="s">
        <v>268</v>
      </c>
      <c r="S97" s="363" t="s">
        <v>269</v>
      </c>
      <c r="T97" s="363" t="s">
        <v>270</v>
      </c>
      <c r="U97" s="363" t="s">
        <v>271</v>
      </c>
      <c r="V97" s="363" t="s">
        <v>272</v>
      </c>
      <c r="W97" s="363" t="s">
        <v>273</v>
      </c>
      <c r="X97" s="363" t="s">
        <v>274</v>
      </c>
      <c r="Y97" s="363" t="s">
        <v>275</v>
      </c>
      <c r="Z97" s="363" t="s">
        <v>276</v>
      </c>
      <c r="AA97" s="363" t="s">
        <v>277</v>
      </c>
      <c r="AB97" s="363" t="s">
        <v>278</v>
      </c>
      <c r="AC97" s="363" t="s">
        <v>279</v>
      </c>
      <c r="AD97" s="363" t="s">
        <v>280</v>
      </c>
      <c r="AE97" s="363" t="s">
        <v>281</v>
      </c>
      <c r="AF97" s="26"/>
      <c r="AG97" s="26"/>
      <c r="AH97" s="26"/>
      <c r="AI97" s="110"/>
      <c r="AJ97" s="110"/>
      <c r="AK97" s="110"/>
      <c r="AL97" s="110"/>
      <c r="AM97" s="110"/>
      <c r="AN97" s="110"/>
      <c r="AO97" s="110"/>
      <c r="AP97" s="110"/>
      <c r="AQ97" s="110"/>
      <c r="AR97" s="110"/>
      <c r="AS97" s="110"/>
      <c r="AT97" s="110"/>
      <c r="AU97" s="110"/>
      <c r="AV97" s="110"/>
      <c r="AW97" s="110"/>
      <c r="AX97" s="110"/>
      <c r="AY97" s="26"/>
    </row>
    <row r="98" spans="1:51" ht="15.75" thickBot="1">
      <c r="A98" s="26"/>
      <c r="B98" s="22" t="s">
        <v>151</v>
      </c>
      <c r="C98" s="60">
        <v>544.52040850000003</v>
      </c>
      <c r="D98" s="60">
        <v>1090.04296</v>
      </c>
      <c r="E98" s="60">
        <v>1711.444753</v>
      </c>
      <c r="F98" s="60">
        <v>2444.2870990000001</v>
      </c>
      <c r="G98" s="60">
        <v>3244.6301119999998</v>
      </c>
      <c r="H98" s="60">
        <v>3976.2173189999999</v>
      </c>
      <c r="I98" s="60">
        <v>4798.5731740000001</v>
      </c>
      <c r="J98" s="60">
        <v>5642.8073979999999</v>
      </c>
      <c r="K98" s="60">
        <v>6485.5628669999996</v>
      </c>
      <c r="L98" s="60">
        <v>7314.2893679999997</v>
      </c>
      <c r="M98" s="60">
        <v>8190.2132549999997</v>
      </c>
      <c r="N98" s="60">
        <v>9252.2951319999993</v>
      </c>
      <c r="O98" s="60">
        <v>10337.581630000001</v>
      </c>
      <c r="P98" s="60">
        <v>11294.347659999999</v>
      </c>
      <c r="Q98" s="60">
        <v>12236.938529999999</v>
      </c>
      <c r="R98" s="60">
        <v>12409.20153</v>
      </c>
      <c r="S98" s="60">
        <v>12643.00203</v>
      </c>
      <c r="T98" s="60">
        <v>12874.766820000001</v>
      </c>
      <c r="U98" s="60">
        <v>13143.45889</v>
      </c>
      <c r="V98" s="60">
        <v>13405.73546</v>
      </c>
      <c r="W98" s="60">
        <v>13676.995709999999</v>
      </c>
      <c r="X98" s="60">
        <v>13960.00398</v>
      </c>
      <c r="Y98" s="60">
        <v>14247.684440000001</v>
      </c>
      <c r="Z98" s="60">
        <v>14481.437550000001</v>
      </c>
      <c r="AA98" s="60">
        <v>14700.17164</v>
      </c>
      <c r="AB98" s="60">
        <v>14615.03656</v>
      </c>
      <c r="AC98" s="60">
        <v>14530.744699999999</v>
      </c>
      <c r="AD98" s="60">
        <v>14443.14603</v>
      </c>
      <c r="AE98" s="60">
        <v>14359.08462</v>
      </c>
      <c r="AF98" s="26"/>
      <c r="AG98" s="26"/>
      <c r="AH98" s="26"/>
      <c r="AI98" s="110"/>
      <c r="AJ98" s="110"/>
      <c r="AK98" s="110"/>
      <c r="AL98" s="110"/>
      <c r="AM98" s="110"/>
      <c r="AN98" s="110"/>
      <c r="AO98" s="110"/>
      <c r="AP98" s="110"/>
      <c r="AQ98" s="110"/>
      <c r="AR98" s="110"/>
      <c r="AS98" s="110"/>
      <c r="AT98" s="110"/>
      <c r="AU98" s="110"/>
      <c r="AV98" s="110"/>
      <c r="AW98" s="110"/>
      <c r="AX98" s="110"/>
      <c r="AY98" s="26"/>
    </row>
    <row r="99" spans="1:51" ht="15.75" thickBot="1">
      <c r="A99" s="26"/>
      <c r="B99" s="22" t="s">
        <v>126</v>
      </c>
      <c r="C99" s="61">
        <v>304.6608913</v>
      </c>
      <c r="D99" s="61">
        <v>768.31508359999998</v>
      </c>
      <c r="E99" s="61">
        <v>1300.8145890000001</v>
      </c>
      <c r="F99" s="61">
        <v>1932.486645</v>
      </c>
      <c r="G99" s="61">
        <v>2591.957809</v>
      </c>
      <c r="H99" s="61">
        <v>3149.6116849999999</v>
      </c>
      <c r="I99" s="61">
        <v>3780.7629830000001</v>
      </c>
      <c r="J99" s="61">
        <v>4464.1794010000003</v>
      </c>
      <c r="K99" s="61">
        <v>5142.0412889999998</v>
      </c>
      <c r="L99" s="61">
        <v>5781.4121329999998</v>
      </c>
      <c r="M99" s="61">
        <v>6475.7854669999997</v>
      </c>
      <c r="N99" s="61">
        <v>7315.5657549999996</v>
      </c>
      <c r="O99" s="61">
        <v>8178.8982900000001</v>
      </c>
      <c r="P99" s="61">
        <v>8923.3208479999994</v>
      </c>
      <c r="Q99" s="61">
        <v>9662.8654900000001</v>
      </c>
      <c r="R99" s="61">
        <v>9734.0145759999996</v>
      </c>
      <c r="S99" s="61">
        <v>9858.6511470000005</v>
      </c>
      <c r="T99" s="61">
        <v>10004.37369</v>
      </c>
      <c r="U99" s="61">
        <v>10174.81402</v>
      </c>
      <c r="V99" s="61">
        <v>10339.81055</v>
      </c>
      <c r="W99" s="61">
        <v>10521.916359999999</v>
      </c>
      <c r="X99" s="61">
        <v>10713.256230000001</v>
      </c>
      <c r="Y99" s="61">
        <v>10919.21492</v>
      </c>
      <c r="Z99" s="61">
        <v>11086.963760000001</v>
      </c>
      <c r="AA99" s="61">
        <v>11253.506380000001</v>
      </c>
      <c r="AB99" s="61">
        <v>11194.53232</v>
      </c>
      <c r="AC99" s="61">
        <v>11148.02295</v>
      </c>
      <c r="AD99" s="61">
        <v>11091.77169</v>
      </c>
      <c r="AE99" s="61">
        <v>11046.977510000001</v>
      </c>
      <c r="AF99" s="26"/>
      <c r="AG99" s="26"/>
      <c r="AH99" s="26"/>
      <c r="AI99" s="110"/>
      <c r="AJ99" s="110"/>
      <c r="AK99" s="110"/>
      <c r="AL99" s="110"/>
      <c r="AM99" s="110"/>
      <c r="AN99" s="110"/>
      <c r="AO99" s="110"/>
      <c r="AP99" s="110"/>
      <c r="AQ99" s="110"/>
      <c r="AR99" s="110"/>
      <c r="AS99" s="110"/>
      <c r="AT99" s="110"/>
      <c r="AU99" s="110"/>
      <c r="AV99" s="110"/>
      <c r="AW99" s="110"/>
      <c r="AX99" s="110"/>
      <c r="AY99" s="26"/>
    </row>
    <row r="100" spans="1:51" ht="15.75" thickBot="1">
      <c r="A100" s="26"/>
      <c r="B100" s="22" t="s">
        <v>192</v>
      </c>
      <c r="C100" s="60">
        <v>321.34075819999998</v>
      </c>
      <c r="D100" s="60">
        <v>497.10019290000002</v>
      </c>
      <c r="E100" s="60">
        <v>696.37782170000003</v>
      </c>
      <c r="F100" s="60">
        <v>924.88470070000005</v>
      </c>
      <c r="G100" s="60">
        <v>1088.844204</v>
      </c>
      <c r="H100" s="60">
        <v>1233.654583</v>
      </c>
      <c r="I100" s="60">
        <v>1405.5996620000001</v>
      </c>
      <c r="J100" s="60">
        <v>1604.619974</v>
      </c>
      <c r="K100" s="60">
        <v>1817.723213</v>
      </c>
      <c r="L100" s="60">
        <v>2001.220468</v>
      </c>
      <c r="M100" s="60">
        <v>2203.252794</v>
      </c>
      <c r="N100" s="60">
        <v>2449.5235240000002</v>
      </c>
      <c r="O100" s="60">
        <v>2702.5018810000001</v>
      </c>
      <c r="P100" s="60">
        <v>2887.165086</v>
      </c>
      <c r="Q100" s="60">
        <v>3044.41723</v>
      </c>
      <c r="R100" s="60">
        <v>3049.009724</v>
      </c>
      <c r="S100" s="60">
        <v>3070.5360770000002</v>
      </c>
      <c r="T100" s="60">
        <v>3099.8318340000001</v>
      </c>
      <c r="U100" s="60">
        <v>3138.6093230000001</v>
      </c>
      <c r="V100" s="60">
        <v>3167.649809</v>
      </c>
      <c r="W100" s="60">
        <v>3206.0080280000002</v>
      </c>
      <c r="X100" s="60">
        <v>3248.254829</v>
      </c>
      <c r="Y100" s="60">
        <v>3291.9510329999998</v>
      </c>
      <c r="Z100" s="60">
        <v>3310.4821489999999</v>
      </c>
      <c r="AA100" s="60">
        <v>3330.3540710000002</v>
      </c>
      <c r="AB100" s="60">
        <v>3299.8435330000002</v>
      </c>
      <c r="AC100" s="60">
        <v>3274.3334580000001</v>
      </c>
      <c r="AD100" s="60">
        <v>3249.6505619999998</v>
      </c>
      <c r="AE100" s="60">
        <v>3225.66266</v>
      </c>
      <c r="AF100" s="26"/>
      <c r="AG100" s="26"/>
      <c r="AH100" s="26"/>
      <c r="AI100" s="110"/>
      <c r="AJ100" s="110"/>
      <c r="AK100" s="110"/>
      <c r="AL100" s="110"/>
      <c r="AM100" s="110"/>
      <c r="AN100" s="110"/>
      <c r="AO100" s="110"/>
      <c r="AP100" s="110"/>
      <c r="AQ100" s="110"/>
      <c r="AR100" s="110"/>
      <c r="AS100" s="110"/>
      <c r="AT100" s="110"/>
      <c r="AU100" s="110"/>
      <c r="AV100" s="110"/>
      <c r="AW100" s="110"/>
      <c r="AX100" s="110"/>
      <c r="AY100" s="26"/>
    </row>
    <row r="101" spans="1:51" ht="15.75" thickBot="1">
      <c r="A101" s="26"/>
      <c r="B101" s="22" t="s">
        <v>213</v>
      </c>
      <c r="C101" s="61">
        <v>41.453001880000002</v>
      </c>
      <c r="D101" s="61">
        <v>79.095762590000007</v>
      </c>
      <c r="E101" s="61">
        <v>121.8286806</v>
      </c>
      <c r="F101" s="61">
        <v>172.73286569999999</v>
      </c>
      <c r="G101" s="61">
        <v>221.74253849999999</v>
      </c>
      <c r="H101" s="61">
        <v>267.54500719999999</v>
      </c>
      <c r="I101" s="61">
        <v>318.69838069999997</v>
      </c>
      <c r="J101" s="61">
        <v>370.110885</v>
      </c>
      <c r="K101" s="61">
        <v>421.78894780000002</v>
      </c>
      <c r="L101" s="61">
        <v>474.37317430000002</v>
      </c>
      <c r="M101" s="61">
        <v>529.91000020000001</v>
      </c>
      <c r="N101" s="61">
        <v>598.00409390000004</v>
      </c>
      <c r="O101" s="61">
        <v>669.06897370000002</v>
      </c>
      <c r="P101" s="61">
        <v>734.42700549999995</v>
      </c>
      <c r="Q101" s="61">
        <v>796.06416920000004</v>
      </c>
      <c r="R101" s="61">
        <v>808.05337650000001</v>
      </c>
      <c r="S101" s="61">
        <v>823.33207530000004</v>
      </c>
      <c r="T101" s="61">
        <v>838.00665500000002</v>
      </c>
      <c r="U101" s="61">
        <v>854.35297920000005</v>
      </c>
      <c r="V101" s="61">
        <v>870.93231179999998</v>
      </c>
      <c r="W101" s="61">
        <v>888.37753710000004</v>
      </c>
      <c r="X101" s="61">
        <v>905.98286059999998</v>
      </c>
      <c r="Y101" s="61">
        <v>924.42699560000005</v>
      </c>
      <c r="Z101" s="61">
        <v>938.87898170000005</v>
      </c>
      <c r="AA101" s="61">
        <v>951.75321659999997</v>
      </c>
      <c r="AB101" s="61">
        <v>944.65781660000005</v>
      </c>
      <c r="AC101" s="61">
        <v>937.84659480000005</v>
      </c>
      <c r="AD101" s="61">
        <v>930.47364149999999</v>
      </c>
      <c r="AE101" s="61">
        <v>922.92600349999998</v>
      </c>
      <c r="AF101" s="26"/>
      <c r="AG101" s="26"/>
      <c r="AH101" s="26"/>
      <c r="AI101" s="110"/>
      <c r="AJ101" s="110"/>
      <c r="AK101" s="110"/>
      <c r="AL101" s="110"/>
      <c r="AM101" s="110"/>
      <c r="AN101" s="110"/>
      <c r="AO101" s="110"/>
      <c r="AP101" s="110"/>
      <c r="AQ101" s="110"/>
      <c r="AR101" s="110"/>
      <c r="AS101" s="110"/>
      <c r="AT101" s="110"/>
      <c r="AU101" s="110"/>
      <c r="AV101" s="110"/>
      <c r="AW101" s="110"/>
      <c r="AX101" s="110"/>
      <c r="AY101" s="26"/>
    </row>
    <row r="102" spans="1:51" ht="15.75" thickBot="1">
      <c r="A102" s="26"/>
      <c r="B102" s="22" t="s">
        <v>175</v>
      </c>
      <c r="C102" s="60">
        <v>345.52913210000003</v>
      </c>
      <c r="D102" s="60">
        <v>478.92595019999999</v>
      </c>
      <c r="E102" s="60">
        <v>1373.2473259999999</v>
      </c>
      <c r="F102" s="60">
        <v>2265.8361789999999</v>
      </c>
      <c r="G102" s="60">
        <v>3151.2061050000002</v>
      </c>
      <c r="H102" s="60">
        <v>4043.517574</v>
      </c>
      <c r="I102" s="60">
        <v>4956.9840029999996</v>
      </c>
      <c r="J102" s="60">
        <v>5746.4481740000001</v>
      </c>
      <c r="K102" s="60">
        <v>6531.9039480000001</v>
      </c>
      <c r="L102" s="60">
        <v>7260.4966260000001</v>
      </c>
      <c r="M102" s="60">
        <v>8058.2765840000002</v>
      </c>
      <c r="N102" s="60">
        <v>8870.1069800000005</v>
      </c>
      <c r="O102" s="60">
        <v>9978.5327890000008</v>
      </c>
      <c r="P102" s="60">
        <v>10955.63977</v>
      </c>
      <c r="Q102" s="60">
        <v>11879.05875</v>
      </c>
      <c r="R102" s="60">
        <v>12089.42324</v>
      </c>
      <c r="S102" s="60">
        <v>12326.307119999999</v>
      </c>
      <c r="T102" s="60">
        <v>12518.341570000001</v>
      </c>
      <c r="U102" s="60">
        <v>12738.803550000001</v>
      </c>
      <c r="V102" s="60">
        <v>12936.12889</v>
      </c>
      <c r="W102" s="60">
        <v>13162.90005</v>
      </c>
      <c r="X102" s="60">
        <v>13392.755810000001</v>
      </c>
      <c r="Y102" s="60">
        <v>13637.568859999999</v>
      </c>
      <c r="Z102" s="60">
        <v>13843.70729</v>
      </c>
      <c r="AA102" s="60">
        <v>14047.85428</v>
      </c>
      <c r="AB102" s="60">
        <v>13981.840459999999</v>
      </c>
      <c r="AC102" s="60">
        <v>13934.40652</v>
      </c>
      <c r="AD102" s="60">
        <v>13876.85795</v>
      </c>
      <c r="AE102" s="60">
        <v>13833.050579999999</v>
      </c>
      <c r="AF102" s="26"/>
      <c r="AG102" s="26"/>
      <c r="AH102" s="26"/>
      <c r="AI102" s="110"/>
      <c r="AJ102" s="110"/>
      <c r="AK102" s="110"/>
      <c r="AL102" s="110"/>
      <c r="AM102" s="110"/>
      <c r="AN102" s="110"/>
      <c r="AO102" s="110"/>
      <c r="AP102" s="110"/>
      <c r="AQ102" s="110"/>
      <c r="AR102" s="110"/>
      <c r="AS102" s="110"/>
      <c r="AT102" s="110"/>
      <c r="AU102" s="110"/>
      <c r="AV102" s="110"/>
      <c r="AW102" s="110"/>
      <c r="AX102" s="110"/>
      <c r="AY102" s="26"/>
    </row>
    <row r="103" spans="1:51">
      <c r="A103" s="26"/>
      <c r="B103" s="26"/>
      <c r="C103" s="26"/>
      <c r="D103" s="26"/>
      <c r="E103" s="26"/>
      <c r="F103" s="26"/>
      <c r="G103" s="26"/>
      <c r="H103" s="26"/>
      <c r="I103" s="26"/>
      <c r="J103" s="26"/>
      <c r="K103" s="26"/>
      <c r="L103" s="26"/>
      <c r="M103" s="26"/>
      <c r="N103" s="26"/>
      <c r="O103" s="26"/>
      <c r="P103" s="26"/>
      <c r="Q103" s="26"/>
      <c r="R103" s="26"/>
      <c r="S103" s="26"/>
      <c r="T103" s="26"/>
      <c r="U103" s="26"/>
      <c r="V103" s="26"/>
      <c r="W103" s="26"/>
      <c r="X103" s="26"/>
      <c r="Y103" s="26"/>
      <c r="Z103" s="26"/>
      <c r="AA103" s="26"/>
      <c r="AB103" s="26"/>
      <c r="AC103" s="26"/>
      <c r="AD103" s="26"/>
      <c r="AE103" s="26"/>
      <c r="AF103" s="26"/>
      <c r="AG103" s="26"/>
      <c r="AH103" s="26"/>
      <c r="AI103" s="26"/>
      <c r="AJ103" s="110"/>
      <c r="AK103" s="110"/>
      <c r="AL103" s="110"/>
      <c r="AM103" s="110"/>
      <c r="AN103" s="110"/>
      <c r="AO103" s="110"/>
      <c r="AP103" s="110"/>
      <c r="AQ103" s="110"/>
      <c r="AR103" s="110"/>
      <c r="AS103" s="110"/>
      <c r="AT103" s="110"/>
      <c r="AU103" s="110"/>
      <c r="AV103" s="110"/>
      <c r="AW103" s="110"/>
      <c r="AX103" s="110"/>
      <c r="AY103" s="26"/>
    </row>
    <row r="104" spans="1:51">
      <c r="A104" s="26"/>
      <c r="B104" s="26"/>
      <c r="C104" s="26"/>
      <c r="D104" s="26"/>
      <c r="E104" s="26"/>
      <c r="F104" s="26"/>
      <c r="G104" s="26"/>
      <c r="H104" s="26"/>
      <c r="I104" s="26"/>
      <c r="J104" s="26"/>
      <c r="K104" s="26"/>
      <c r="L104" s="26"/>
      <c r="M104" s="26"/>
      <c r="N104" s="26"/>
      <c r="O104" s="26"/>
      <c r="P104" s="26"/>
      <c r="Q104" s="26"/>
      <c r="R104" s="26"/>
      <c r="S104" s="26"/>
      <c r="T104" s="26"/>
      <c r="U104" s="26"/>
      <c r="V104" s="26"/>
      <c r="W104" s="26"/>
      <c r="X104" s="26"/>
      <c r="Y104" s="26"/>
      <c r="Z104" s="26"/>
      <c r="AA104" s="26"/>
      <c r="AB104" s="26"/>
      <c r="AC104" s="26"/>
      <c r="AD104" s="26"/>
      <c r="AE104" s="26"/>
      <c r="AF104" s="26"/>
      <c r="AG104" s="26"/>
      <c r="AH104" s="26"/>
      <c r="AI104" s="26"/>
      <c r="AJ104" s="110"/>
      <c r="AK104" s="110"/>
      <c r="AL104" s="110"/>
      <c r="AM104" s="110"/>
      <c r="AN104" s="110"/>
      <c r="AO104" s="26"/>
      <c r="AP104" s="26"/>
      <c r="AQ104" s="26"/>
      <c r="AR104" s="26"/>
      <c r="AS104" s="26"/>
      <c r="AT104" s="26"/>
      <c r="AU104" s="26"/>
      <c r="AV104" s="26"/>
      <c r="AW104" s="26"/>
      <c r="AX104" s="26"/>
      <c r="AY104" s="26"/>
    </row>
    <row r="105" spans="1:51" ht="18" thickBot="1">
      <c r="A105" s="26"/>
      <c r="B105" s="59" t="s">
        <v>381</v>
      </c>
      <c r="C105" s="26"/>
      <c r="D105" s="26"/>
      <c r="E105" s="26"/>
      <c r="F105" s="26"/>
      <c r="G105" s="26"/>
      <c r="H105" s="26"/>
      <c r="I105" s="26"/>
      <c r="J105" s="26"/>
      <c r="K105" s="26"/>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110"/>
      <c r="AK105" s="110"/>
      <c r="AL105" s="110"/>
      <c r="AM105" s="110"/>
      <c r="AN105" s="110"/>
      <c r="AO105" s="26"/>
      <c r="AP105" s="26"/>
      <c r="AQ105" s="26"/>
      <c r="AR105" s="26"/>
      <c r="AS105" s="26"/>
      <c r="AT105" s="26"/>
      <c r="AU105" s="26"/>
      <c r="AV105" s="26"/>
      <c r="AW105" s="26"/>
      <c r="AX105" s="26"/>
      <c r="AY105" s="26"/>
    </row>
    <row r="106" spans="1:51" ht="16.5" customHeight="1" thickBot="1">
      <c r="A106" s="26"/>
      <c r="B106" s="3" t="s">
        <v>382</v>
      </c>
      <c r="C106" s="100">
        <v>0</v>
      </c>
      <c r="D106" s="100">
        <v>2.0833333333333332E-2</v>
      </c>
      <c r="E106" s="100">
        <v>4.1666666666666699E-2</v>
      </c>
      <c r="F106" s="100">
        <v>6.25E-2</v>
      </c>
      <c r="G106" s="100">
        <v>8.3333333333333301E-2</v>
      </c>
      <c r="H106" s="100">
        <v>0.104166666666667</v>
      </c>
      <c r="I106" s="100">
        <v>0.125</v>
      </c>
      <c r="J106" s="100">
        <v>0.14583333333333301</v>
      </c>
      <c r="K106" s="100">
        <v>0.16666666666666699</v>
      </c>
      <c r="L106" s="100">
        <v>0.1875</v>
      </c>
      <c r="M106" s="100">
        <v>0.20833333333333301</v>
      </c>
      <c r="N106" s="100">
        <v>0.22916666666666699</v>
      </c>
      <c r="O106" s="100">
        <v>0.25</v>
      </c>
      <c r="P106" s="100">
        <v>0.27083333333333298</v>
      </c>
      <c r="Q106" s="100">
        <v>0.29166666666666702</v>
      </c>
      <c r="R106" s="100">
        <v>0.3125</v>
      </c>
      <c r="S106" s="100">
        <v>0.33333333333333298</v>
      </c>
      <c r="T106" s="100">
        <v>0.35416666666666702</v>
      </c>
      <c r="U106" s="100">
        <v>0.375</v>
      </c>
      <c r="V106" s="100">
        <v>0.39583333333333298</v>
      </c>
      <c r="W106" s="100">
        <v>0.41666666666666702</v>
      </c>
      <c r="X106" s="100">
        <v>0.4375</v>
      </c>
      <c r="Y106" s="100">
        <v>0.45833333333333298</v>
      </c>
      <c r="Z106" s="100">
        <v>0.47916666666666702</v>
      </c>
      <c r="AA106" s="100">
        <v>0.5</v>
      </c>
      <c r="AB106" s="100">
        <v>0.52083333333333304</v>
      </c>
      <c r="AC106" s="100">
        <v>0.54166666666666696</v>
      </c>
      <c r="AD106" s="100">
        <v>0.5625</v>
      </c>
      <c r="AE106" s="100">
        <v>0.58333333333333304</v>
      </c>
      <c r="AF106" s="100">
        <v>0.60416666666666696</v>
      </c>
      <c r="AG106" s="100">
        <v>0.625</v>
      </c>
      <c r="AH106" s="100">
        <v>0.64583333333333304</v>
      </c>
      <c r="AI106" s="100">
        <v>0.66666666666666696</v>
      </c>
      <c r="AJ106" s="100">
        <v>0.6875</v>
      </c>
      <c r="AK106" s="100">
        <v>0.70833333333333304</v>
      </c>
      <c r="AL106" s="100">
        <v>0.72916666666666696</v>
      </c>
      <c r="AM106" s="100">
        <v>0.75</v>
      </c>
      <c r="AN106" s="100">
        <v>0.77083333333333304</v>
      </c>
      <c r="AO106" s="100">
        <v>0.79166666666666696</v>
      </c>
      <c r="AP106" s="100">
        <v>0.8125</v>
      </c>
      <c r="AQ106" s="100">
        <v>0.83333333333333304</v>
      </c>
      <c r="AR106" s="100">
        <v>0.85416666666666696</v>
      </c>
      <c r="AS106" s="100">
        <v>0.875</v>
      </c>
      <c r="AT106" s="100">
        <v>0.89583333333333304</v>
      </c>
      <c r="AU106" s="100">
        <v>0.91666666666666696</v>
      </c>
      <c r="AV106" s="100">
        <v>0.9375</v>
      </c>
      <c r="AW106" s="100">
        <v>0.95833333333333304</v>
      </c>
      <c r="AX106" s="100">
        <v>0.97916666666666696</v>
      </c>
      <c r="AY106" s="26"/>
    </row>
    <row r="107" spans="1:51" ht="18" thickBot="1">
      <c r="A107" s="26"/>
      <c r="B107" s="22" t="s">
        <v>383</v>
      </c>
      <c r="C107" s="112">
        <v>-0.122323880821696</v>
      </c>
      <c r="D107" s="112">
        <v>-0.12202882541849927</v>
      </c>
      <c r="E107" s="112">
        <v>-0.12236319292385435</v>
      </c>
      <c r="F107" s="112">
        <v>-0.11965110347867572</v>
      </c>
      <c r="G107" s="112">
        <v>-0.12016424281099695</v>
      </c>
      <c r="H107" s="112">
        <v>-0.1186498263338486</v>
      </c>
      <c r="I107" s="112">
        <v>-0.12442695554163177</v>
      </c>
      <c r="J107" s="112">
        <v>-0.12527769966421945</v>
      </c>
      <c r="K107" s="112">
        <v>-0.13413646885633593</v>
      </c>
      <c r="L107" s="112">
        <v>-0.1438478368340167</v>
      </c>
      <c r="M107" s="112">
        <v>-0.15668523040480115</v>
      </c>
      <c r="N107" s="112">
        <v>-0.16837231410470921</v>
      </c>
      <c r="O107" s="112">
        <v>-0.14404885340776497</v>
      </c>
      <c r="P107" s="112">
        <v>-5.8907348102139517E-2</v>
      </c>
      <c r="Q107" s="112">
        <v>2.1688307611508705E-2</v>
      </c>
      <c r="R107" s="112">
        <v>7.5287792776277479E-2</v>
      </c>
      <c r="S107" s="112">
        <v>9.6664108937158655E-2</v>
      </c>
      <c r="T107" s="112">
        <v>0.1021993882538097</v>
      </c>
      <c r="U107" s="112">
        <v>0.11790386889962441</v>
      </c>
      <c r="V107" s="112">
        <v>0.13299947045907928</v>
      </c>
      <c r="W107" s="112">
        <v>0.14534502560284832</v>
      </c>
      <c r="X107" s="112">
        <v>0.15665633912049728</v>
      </c>
      <c r="Y107" s="112">
        <v>0.16129222712750985</v>
      </c>
      <c r="Z107" s="112">
        <v>0.16865836477536436</v>
      </c>
      <c r="AA107" s="112">
        <v>0.17585924236496039</v>
      </c>
      <c r="AB107" s="112">
        <v>0.18176198373899219</v>
      </c>
      <c r="AC107" s="112">
        <v>0.18127280583516645</v>
      </c>
      <c r="AD107" s="112">
        <v>0.17160940587612553</v>
      </c>
      <c r="AE107" s="112">
        <v>0.16173437116394759</v>
      </c>
      <c r="AF107" s="112">
        <v>0.16163952871477699</v>
      </c>
      <c r="AG107" s="112">
        <v>0.14952558689741868</v>
      </c>
      <c r="AH107" s="112">
        <v>0.13955197965794383</v>
      </c>
      <c r="AI107" s="112">
        <v>0.12897902388414428</v>
      </c>
      <c r="AJ107" s="112">
        <v>0.11050176298726221</v>
      </c>
      <c r="AK107" s="112">
        <v>8.5467432060122001E-2</v>
      </c>
      <c r="AL107" s="112">
        <v>4.6187026318025952E-2</v>
      </c>
      <c r="AM107" s="112">
        <v>1.234925494113921E-2</v>
      </c>
      <c r="AN107" s="112">
        <v>-3.4490358307706394E-2</v>
      </c>
      <c r="AO107" s="112">
        <v>-0.10166194067726798</v>
      </c>
      <c r="AP107" s="112">
        <v>-0.1029580002114341</v>
      </c>
      <c r="AQ107" s="112">
        <v>-0.11182814894054285</v>
      </c>
      <c r="AR107" s="112">
        <v>-0.10820980604166421</v>
      </c>
      <c r="AS107" s="112">
        <v>-9.9774049963218717E-2</v>
      </c>
      <c r="AT107" s="112">
        <v>-0.10241046747094974</v>
      </c>
      <c r="AU107" s="112">
        <v>-0.10142681681989452</v>
      </c>
      <c r="AV107" s="112">
        <v>-0.10583833033871587</v>
      </c>
      <c r="AW107" s="112">
        <v>-0.11103416712164177</v>
      </c>
      <c r="AX107" s="112">
        <v>-0.12143232646488032</v>
      </c>
      <c r="AY107" s="26"/>
    </row>
    <row r="108" spans="1:51" ht="15.75" thickBot="1">
      <c r="A108" s="26"/>
      <c r="B108" s="25" t="s">
        <v>384</v>
      </c>
      <c r="C108" s="113">
        <v>0</v>
      </c>
      <c r="D108" s="113">
        <v>0</v>
      </c>
      <c r="E108" s="113">
        <v>0</v>
      </c>
      <c r="F108" s="113">
        <v>0</v>
      </c>
      <c r="G108" s="113">
        <v>0</v>
      </c>
      <c r="H108" s="113">
        <v>0</v>
      </c>
      <c r="I108" s="113">
        <v>0</v>
      </c>
      <c r="J108" s="113">
        <v>0</v>
      </c>
      <c r="K108" s="113">
        <v>0</v>
      </c>
      <c r="L108" s="113">
        <v>0</v>
      </c>
      <c r="M108" s="113">
        <v>6.2278978388998022E-5</v>
      </c>
      <c r="N108" s="113">
        <v>3.192534381139489E-4</v>
      </c>
      <c r="O108" s="113">
        <v>9.6415268964636543E-3</v>
      </c>
      <c r="P108" s="113">
        <v>4.8410273285658147E-2</v>
      </c>
      <c r="Q108" s="113">
        <v>0.10329154239194489</v>
      </c>
      <c r="R108" s="113">
        <v>0.17203408186286834</v>
      </c>
      <c r="S108" s="113">
        <v>0.24005207187544203</v>
      </c>
      <c r="T108" s="113">
        <v>0.3023174183550098</v>
      </c>
      <c r="U108" s="113">
        <v>0.3564476257351672</v>
      </c>
      <c r="V108" s="113">
        <v>0.40002537290117912</v>
      </c>
      <c r="W108" s="113">
        <v>0.43937176568860542</v>
      </c>
      <c r="X108" s="113">
        <v>0.47466536071414572</v>
      </c>
      <c r="Y108" s="113">
        <v>0.49874092107524548</v>
      </c>
      <c r="Z108" s="113">
        <v>0.51563425187524636</v>
      </c>
      <c r="AA108" s="113">
        <v>0.52468596158330072</v>
      </c>
      <c r="AB108" s="113">
        <v>0.52356985509115916</v>
      </c>
      <c r="AC108" s="113">
        <v>0.51491928080216087</v>
      </c>
      <c r="AD108" s="113">
        <v>0.49623004912848717</v>
      </c>
      <c r="AE108" s="113">
        <v>0.47140724501669956</v>
      </c>
      <c r="AF108" s="113">
        <v>0.43771555839882137</v>
      </c>
      <c r="AG108" s="113">
        <v>0.39716317868487233</v>
      </c>
      <c r="AH108" s="113">
        <v>0.35050129025068782</v>
      </c>
      <c r="AI108" s="113">
        <v>0.30063768058821227</v>
      </c>
      <c r="AJ108" s="113">
        <v>0.24479544388251484</v>
      </c>
      <c r="AK108" s="113">
        <v>0.18404307038192558</v>
      </c>
      <c r="AL108" s="113">
        <v>0.11938732469744601</v>
      </c>
      <c r="AM108" s="113">
        <v>6.2291128413359528E-2</v>
      </c>
      <c r="AN108" s="113">
        <v>2.3337443127308472E-2</v>
      </c>
      <c r="AO108" s="113">
        <v>5.5333708585461648E-4</v>
      </c>
      <c r="AP108" s="113">
        <v>4.2049515127701335E-5</v>
      </c>
      <c r="AQ108" s="113">
        <v>0</v>
      </c>
      <c r="AR108" s="113">
        <v>0</v>
      </c>
      <c r="AS108" s="113">
        <v>0</v>
      </c>
      <c r="AT108" s="113">
        <v>0</v>
      </c>
      <c r="AU108" s="113">
        <v>0</v>
      </c>
      <c r="AV108" s="113">
        <v>0</v>
      </c>
      <c r="AW108" s="113">
        <v>0</v>
      </c>
      <c r="AX108" s="113">
        <v>0</v>
      </c>
      <c r="AY108" s="26"/>
    </row>
    <row r="109" spans="1:51" ht="15">
      <c r="A109" s="26"/>
      <c r="B109" s="45" t="s">
        <v>385</v>
      </c>
      <c r="C109" s="26"/>
      <c r="D109" s="26"/>
      <c r="E109" s="26"/>
      <c r="F109" s="26"/>
      <c r="G109" s="26"/>
      <c r="H109" s="26"/>
      <c r="I109" s="26"/>
      <c r="J109" s="26"/>
      <c r="K109" s="1"/>
      <c r="L109" s="26"/>
      <c r="M109" s="26"/>
      <c r="N109" s="26"/>
      <c r="O109" s="26"/>
      <c r="P109" s="26"/>
      <c r="Q109" s="26"/>
      <c r="R109" s="26"/>
      <c r="S109" s="26"/>
      <c r="T109" s="26"/>
      <c r="U109" s="26"/>
      <c r="V109" s="26"/>
      <c r="W109" s="26"/>
      <c r="X109" s="26"/>
      <c r="Y109" s="26"/>
      <c r="Z109" s="26"/>
      <c r="AA109" s="26"/>
      <c r="AB109" s="26"/>
      <c r="AC109" s="26"/>
      <c r="AD109" s="26"/>
      <c r="AE109" s="26"/>
      <c r="AF109" s="26"/>
      <c r="AG109" s="26"/>
      <c r="AH109" s="26"/>
      <c r="AI109" s="26"/>
      <c r="AJ109" s="26"/>
      <c r="AK109" s="26"/>
      <c r="AL109" s="26"/>
      <c r="AM109" s="26"/>
      <c r="AN109" s="26"/>
      <c r="AO109" s="26"/>
      <c r="AP109" s="26"/>
      <c r="AQ109" s="26"/>
      <c r="AR109" s="26"/>
      <c r="AS109" s="26"/>
      <c r="AT109" s="26"/>
      <c r="AU109" s="26"/>
      <c r="AV109" s="26"/>
      <c r="AW109" s="26"/>
      <c r="AX109" s="26"/>
      <c r="AY109" s="26"/>
    </row>
    <row r="110" spans="1:51" ht="15">
      <c r="A110" s="26"/>
      <c r="B110" s="45" t="s">
        <v>386</v>
      </c>
      <c r="C110" s="26"/>
      <c r="D110" s="26"/>
      <c r="E110" s="26"/>
      <c r="F110" s="26"/>
      <c r="G110" s="26"/>
      <c r="H110" s="26"/>
      <c r="I110" s="26"/>
      <c r="J110" s="26"/>
      <c r="K110" s="1"/>
      <c r="L110" s="26"/>
      <c r="M110" s="26"/>
      <c r="N110" s="26"/>
      <c r="O110" s="26"/>
      <c r="P110" s="26"/>
      <c r="Q110" s="26"/>
      <c r="R110" s="26"/>
      <c r="S110" s="26"/>
      <c r="T110" s="26"/>
      <c r="U110" s="26"/>
      <c r="V110" s="26"/>
      <c r="W110" s="26"/>
      <c r="X110" s="26"/>
      <c r="Y110" s="26"/>
      <c r="Z110" s="26"/>
      <c r="AA110" s="26"/>
      <c r="AB110" s="26"/>
      <c r="AC110" s="26"/>
      <c r="AD110" s="26"/>
      <c r="AE110" s="26"/>
      <c r="AF110" s="26"/>
      <c r="AG110" s="26"/>
      <c r="AH110" s="26"/>
      <c r="AI110" s="26"/>
      <c r="AJ110" s="26"/>
      <c r="AK110" s="26"/>
      <c r="AL110" s="26"/>
      <c r="AM110" s="26"/>
      <c r="AN110" s="26"/>
      <c r="AO110" s="26"/>
      <c r="AP110" s="26"/>
      <c r="AQ110" s="26"/>
      <c r="AR110" s="26"/>
      <c r="AS110" s="26"/>
      <c r="AT110" s="26"/>
      <c r="AU110" s="26"/>
      <c r="AV110" s="26"/>
      <c r="AW110" s="26"/>
      <c r="AX110" s="26"/>
      <c r="AY110" s="26"/>
    </row>
    <row r="111" spans="1:51" ht="18" thickBot="1">
      <c r="A111" s="26"/>
      <c r="B111" s="59" t="s">
        <v>387</v>
      </c>
      <c r="C111" s="26"/>
      <c r="D111" s="26"/>
      <c r="E111" s="26"/>
      <c r="F111" s="26"/>
      <c r="G111" s="26"/>
      <c r="H111" s="26"/>
      <c r="I111" s="26"/>
      <c r="J111" s="26"/>
      <c r="K111" s="26"/>
      <c r="L111" s="26"/>
      <c r="M111" s="26"/>
      <c r="N111" s="26"/>
      <c r="O111" s="26"/>
      <c r="P111" s="26"/>
      <c r="Q111" s="26"/>
      <c r="R111" s="26"/>
      <c r="S111" s="26"/>
      <c r="T111" s="26"/>
      <c r="U111" s="26"/>
      <c r="V111" s="26"/>
      <c r="W111" s="26"/>
      <c r="X111" s="26"/>
      <c r="Y111" s="26"/>
      <c r="Z111" s="26"/>
      <c r="AA111" s="26"/>
      <c r="AB111" s="26"/>
      <c r="AC111" s="26"/>
      <c r="AD111" s="26"/>
      <c r="AE111" s="26"/>
      <c r="AF111" s="26"/>
      <c r="AG111" s="26"/>
      <c r="AH111" s="26"/>
      <c r="AI111" s="26"/>
      <c r="AJ111" s="110"/>
      <c r="AK111" s="110"/>
      <c r="AL111" s="110"/>
      <c r="AM111" s="110"/>
      <c r="AN111" s="110"/>
      <c r="AO111" s="26"/>
      <c r="AP111" s="26"/>
      <c r="AQ111" s="26"/>
      <c r="AR111" s="26"/>
      <c r="AS111" s="26"/>
      <c r="AT111" s="26"/>
      <c r="AU111" s="26"/>
      <c r="AV111" s="26"/>
      <c r="AW111" s="26"/>
      <c r="AX111" s="26"/>
      <c r="AY111" s="26"/>
    </row>
    <row r="112" spans="1:51" ht="16.5" customHeight="1" thickBot="1">
      <c r="A112" s="26"/>
      <c r="B112" s="3" t="s">
        <v>382</v>
      </c>
      <c r="C112" s="100">
        <v>0</v>
      </c>
      <c r="D112" s="100">
        <v>2.0833333333333332E-2</v>
      </c>
      <c r="E112" s="100">
        <v>4.1666666666666699E-2</v>
      </c>
      <c r="F112" s="100">
        <v>6.25E-2</v>
      </c>
      <c r="G112" s="100">
        <v>8.3333333333333301E-2</v>
      </c>
      <c r="H112" s="100">
        <v>0.104166666666667</v>
      </c>
      <c r="I112" s="100">
        <v>0.125</v>
      </c>
      <c r="J112" s="100">
        <v>0.14583333333333301</v>
      </c>
      <c r="K112" s="100">
        <v>0.16666666666666699</v>
      </c>
      <c r="L112" s="100">
        <v>0.1875</v>
      </c>
      <c r="M112" s="100">
        <v>0.20833333333333301</v>
      </c>
      <c r="N112" s="100">
        <v>0.22916666666666699</v>
      </c>
      <c r="O112" s="100">
        <v>0.25</v>
      </c>
      <c r="P112" s="100">
        <v>0.27083333333333298</v>
      </c>
      <c r="Q112" s="100">
        <v>0.29166666666666702</v>
      </c>
      <c r="R112" s="100">
        <v>0.3125</v>
      </c>
      <c r="S112" s="100">
        <v>0.33333333333333298</v>
      </c>
      <c r="T112" s="100">
        <v>0.35416666666666702</v>
      </c>
      <c r="U112" s="100">
        <v>0.375</v>
      </c>
      <c r="V112" s="100">
        <v>0.39583333333333298</v>
      </c>
      <c r="W112" s="100">
        <v>0.41666666666666702</v>
      </c>
      <c r="X112" s="100">
        <v>0.4375</v>
      </c>
      <c r="Y112" s="100">
        <v>0.45833333333333298</v>
      </c>
      <c r="Z112" s="100">
        <v>0.47916666666666702</v>
      </c>
      <c r="AA112" s="100">
        <v>0.5</v>
      </c>
      <c r="AB112" s="100">
        <v>0.52083333333333304</v>
      </c>
      <c r="AC112" s="100">
        <v>0.54166666666666696</v>
      </c>
      <c r="AD112" s="100">
        <v>0.5625</v>
      </c>
      <c r="AE112" s="100">
        <v>0.58333333333333304</v>
      </c>
      <c r="AF112" s="100">
        <v>0.60416666666666696</v>
      </c>
      <c r="AG112" s="100">
        <v>0.625</v>
      </c>
      <c r="AH112" s="100">
        <v>0.64583333333333304</v>
      </c>
      <c r="AI112" s="100">
        <v>0.66666666666666696</v>
      </c>
      <c r="AJ112" s="100">
        <v>0.6875</v>
      </c>
      <c r="AK112" s="100">
        <v>0.70833333333333304</v>
      </c>
      <c r="AL112" s="100">
        <v>0.72916666666666696</v>
      </c>
      <c r="AM112" s="100">
        <v>0.75</v>
      </c>
      <c r="AN112" s="100">
        <v>0.77083333333333304</v>
      </c>
      <c r="AO112" s="100">
        <v>0.79166666666666696</v>
      </c>
      <c r="AP112" s="100">
        <v>0.8125</v>
      </c>
      <c r="AQ112" s="100">
        <v>0.83333333333333304</v>
      </c>
      <c r="AR112" s="100">
        <v>0.85416666666666696</v>
      </c>
      <c r="AS112" s="100">
        <v>0.875</v>
      </c>
      <c r="AT112" s="100">
        <v>0.89583333333333304</v>
      </c>
      <c r="AU112" s="100">
        <v>0.91666666666666696</v>
      </c>
      <c r="AV112" s="100">
        <v>0.9375</v>
      </c>
      <c r="AW112" s="100">
        <v>0.95833333333333304</v>
      </c>
      <c r="AX112" s="100">
        <v>0.97916666666666696</v>
      </c>
      <c r="AY112" s="26"/>
    </row>
    <row r="113" spans="1:51" ht="18" thickBot="1">
      <c r="A113" s="26"/>
      <c r="B113" s="22" t="s">
        <v>383</v>
      </c>
      <c r="C113" s="112">
        <v>-0.11958801797551516</v>
      </c>
      <c r="D113" s="112">
        <v>-0.10201451479894805</v>
      </c>
      <c r="E113" s="112">
        <v>-8.3386951982388685E-2</v>
      </c>
      <c r="F113" s="112">
        <v>-7.7430952878365197E-2</v>
      </c>
      <c r="G113" s="112">
        <v>-7.5476152072839059E-2</v>
      </c>
      <c r="H113" s="112">
        <v>-7.1127041819292469E-2</v>
      </c>
      <c r="I113" s="112">
        <v>-6.8154665915570511E-2</v>
      </c>
      <c r="J113" s="112">
        <v>-6.4321539517476142E-2</v>
      </c>
      <c r="K113" s="112">
        <v>-6.4390646421548237E-2</v>
      </c>
      <c r="L113" s="112">
        <v>-6.3327204920319957E-2</v>
      </c>
      <c r="M113" s="112">
        <v>-6.5761729914336708E-2</v>
      </c>
      <c r="N113" s="112">
        <v>-7.0250768191052304E-2</v>
      </c>
      <c r="O113" s="112">
        <v>-7.4717585886283272E-2</v>
      </c>
      <c r="P113" s="112">
        <v>-8.1111436593739539E-2</v>
      </c>
      <c r="Q113" s="112">
        <v>-5.8392232658892852E-2</v>
      </c>
      <c r="R113" s="112">
        <v>2.1887485777023093E-2</v>
      </c>
      <c r="S113" s="112">
        <v>7.6013456594806267E-2</v>
      </c>
      <c r="T113" s="112">
        <v>0.12467704236664458</v>
      </c>
      <c r="U113" s="112">
        <v>0.15643087971360026</v>
      </c>
      <c r="V113" s="112">
        <v>0.17527478276914782</v>
      </c>
      <c r="W113" s="112">
        <v>0.20461195320733414</v>
      </c>
      <c r="X113" s="112">
        <v>0.2298734276429229</v>
      </c>
      <c r="Y113" s="112">
        <v>0.24178755228480814</v>
      </c>
      <c r="Z113" s="112">
        <v>0.24710957617590432</v>
      </c>
      <c r="AA113" s="112">
        <v>0.24618761862258789</v>
      </c>
      <c r="AB113" s="112">
        <v>0.25083509014134342</v>
      </c>
      <c r="AC113" s="112">
        <v>0.24539961348375161</v>
      </c>
      <c r="AD113" s="112">
        <v>0.23881315817713622</v>
      </c>
      <c r="AE113" s="112">
        <v>0.23595524798396419</v>
      </c>
      <c r="AF113" s="112">
        <v>0.21068747406058697</v>
      </c>
      <c r="AG113" s="112">
        <v>0.19719842605056301</v>
      </c>
      <c r="AH113" s="112">
        <v>0.17000884669067592</v>
      </c>
      <c r="AI113" s="112">
        <v>0.1196483825532416</v>
      </c>
      <c r="AJ113" s="112">
        <v>4.6012770482083014E-2</v>
      </c>
      <c r="AK113" s="112">
        <v>-4.9774262157690485E-2</v>
      </c>
      <c r="AL113" s="112">
        <v>-0.12150330973344788</v>
      </c>
      <c r="AM113" s="112">
        <v>-0.17329631730264292</v>
      </c>
      <c r="AN113" s="112">
        <v>-0.20246009626961534</v>
      </c>
      <c r="AO113" s="112">
        <v>-0.21169654664600626</v>
      </c>
      <c r="AP113" s="112">
        <v>-0.20836843384671708</v>
      </c>
      <c r="AQ113" s="112">
        <v>-0.20112312901000243</v>
      </c>
      <c r="AR113" s="112">
        <v>-0.19076875700722304</v>
      </c>
      <c r="AS113" s="112">
        <v>-0.18289701716560408</v>
      </c>
      <c r="AT113" s="112">
        <v>-0.17820346906910914</v>
      </c>
      <c r="AU113" s="112">
        <v>-0.17295273801728711</v>
      </c>
      <c r="AV113" s="112">
        <v>-0.15709804705683861</v>
      </c>
      <c r="AW113" s="112">
        <v>-0.15029112318226595</v>
      </c>
      <c r="AX113" s="112">
        <v>-0.13321226590394816</v>
      </c>
      <c r="AY113" s="26"/>
    </row>
    <row r="114" spans="1:51" ht="15.75" thickBot="1">
      <c r="A114" s="26"/>
      <c r="B114" s="25" t="s">
        <v>384</v>
      </c>
      <c r="C114" s="113">
        <v>0</v>
      </c>
      <c r="D114" s="113">
        <v>0</v>
      </c>
      <c r="E114" s="113">
        <v>0</v>
      </c>
      <c r="F114" s="113">
        <v>0</v>
      </c>
      <c r="G114" s="113">
        <v>0</v>
      </c>
      <c r="H114" s="113">
        <v>0</v>
      </c>
      <c r="I114" s="113">
        <v>0</v>
      </c>
      <c r="J114" s="113">
        <v>0</v>
      </c>
      <c r="K114" s="113">
        <v>0</v>
      </c>
      <c r="L114" s="113">
        <v>0</v>
      </c>
      <c r="M114" s="113">
        <v>0</v>
      </c>
      <c r="N114" s="113">
        <v>0</v>
      </c>
      <c r="O114" s="113">
        <v>4.6057347670250841E-5</v>
      </c>
      <c r="P114" s="113">
        <v>3.8709677419354838E-4</v>
      </c>
      <c r="Q114" s="113">
        <v>1.2693727598566311E-2</v>
      </c>
      <c r="R114" s="113">
        <v>7.1840527120609329E-2</v>
      </c>
      <c r="S114" s="113">
        <v>0.14334859969139799</v>
      </c>
      <c r="T114" s="113">
        <v>0.21836283362437262</v>
      </c>
      <c r="U114" s="113">
        <v>0.28665492676666648</v>
      </c>
      <c r="V114" s="113">
        <v>0.3429820763127237</v>
      </c>
      <c r="W114" s="113">
        <v>0.39473410227688127</v>
      </c>
      <c r="X114" s="113">
        <v>0.43590461312634377</v>
      </c>
      <c r="Y114" s="113">
        <v>0.46724987717347644</v>
      </c>
      <c r="Z114" s="113">
        <v>0.47855543743620088</v>
      </c>
      <c r="AA114" s="113">
        <v>0.48147847627329721</v>
      </c>
      <c r="AB114" s="113">
        <v>0.47437504111792134</v>
      </c>
      <c r="AC114" s="113">
        <v>0.460310864617204</v>
      </c>
      <c r="AD114" s="113">
        <v>0.43500826275609306</v>
      </c>
      <c r="AE114" s="113">
        <v>0.40499226720752668</v>
      </c>
      <c r="AF114" s="113">
        <v>0.36663599187706075</v>
      </c>
      <c r="AG114" s="113">
        <v>0.32572095010412178</v>
      </c>
      <c r="AH114" s="113">
        <v>0.26624123918243714</v>
      </c>
      <c r="AI114" s="113">
        <v>0.19918215009641571</v>
      </c>
      <c r="AJ114" s="113">
        <v>0.1150481892569893</v>
      </c>
      <c r="AK114" s="113">
        <v>4.4414278992293915E-2</v>
      </c>
      <c r="AL114" s="113">
        <v>1.1266441932258061E-2</v>
      </c>
      <c r="AM114" s="113">
        <v>1.5412186379928314E-5</v>
      </c>
      <c r="AN114" s="113">
        <v>0</v>
      </c>
      <c r="AO114" s="113">
        <v>0</v>
      </c>
      <c r="AP114" s="113">
        <v>0</v>
      </c>
      <c r="AQ114" s="113">
        <v>0</v>
      </c>
      <c r="AR114" s="113">
        <v>0</v>
      </c>
      <c r="AS114" s="113">
        <v>0</v>
      </c>
      <c r="AT114" s="113">
        <v>0</v>
      </c>
      <c r="AU114" s="113">
        <v>0</v>
      </c>
      <c r="AV114" s="113">
        <v>0</v>
      </c>
      <c r="AW114" s="113">
        <v>0</v>
      </c>
      <c r="AX114" s="113">
        <v>0</v>
      </c>
      <c r="AY114" s="26"/>
    </row>
    <row r="115" spans="1:51" ht="15">
      <c r="A115" s="26"/>
      <c r="B115" s="45" t="s">
        <v>385</v>
      </c>
      <c r="C115" s="26"/>
      <c r="D115" s="26"/>
      <c r="E115" s="26"/>
      <c r="F115" s="26"/>
      <c r="G115" s="26"/>
      <c r="H115" s="26"/>
      <c r="I115" s="26"/>
      <c r="J115" s="26"/>
      <c r="K115" s="1"/>
      <c r="L115" s="26"/>
      <c r="M115" s="26"/>
      <c r="N115" s="26"/>
      <c r="O115" s="26"/>
      <c r="P115" s="26"/>
      <c r="Q115" s="26"/>
      <c r="R115" s="26"/>
      <c r="S115" s="26"/>
      <c r="T115" s="26"/>
      <c r="U115" s="26"/>
      <c r="V115" s="26"/>
      <c r="W115" s="26"/>
      <c r="X115" s="26"/>
      <c r="Y115" s="26"/>
      <c r="Z115" s="26"/>
      <c r="AA115" s="26"/>
      <c r="AB115" s="26"/>
      <c r="AC115" s="26"/>
      <c r="AD115" s="26"/>
      <c r="AE115" s="26"/>
      <c r="AF115" s="26"/>
      <c r="AG115" s="26"/>
      <c r="AH115" s="26"/>
      <c r="AI115" s="26"/>
      <c r="AJ115" s="26"/>
      <c r="AK115" s="26"/>
      <c r="AL115" s="26"/>
      <c r="AM115" s="26"/>
      <c r="AN115" s="26"/>
      <c r="AO115" s="26"/>
      <c r="AP115" s="26"/>
      <c r="AQ115" s="26"/>
      <c r="AR115" s="26"/>
      <c r="AS115" s="26"/>
      <c r="AT115" s="26"/>
      <c r="AU115" s="26"/>
      <c r="AV115" s="26"/>
      <c r="AW115" s="26"/>
      <c r="AX115" s="26"/>
      <c r="AY115" s="26"/>
    </row>
    <row r="116" spans="1:51" ht="15">
      <c r="A116" s="26"/>
      <c r="B116" s="45" t="s">
        <v>386</v>
      </c>
      <c r="C116" s="26"/>
      <c r="D116" s="26"/>
      <c r="E116" s="26"/>
      <c r="F116" s="26"/>
      <c r="G116" s="26"/>
      <c r="H116" s="26"/>
      <c r="I116" s="26"/>
      <c r="J116" s="26"/>
      <c r="K116" s="1"/>
      <c r="L116" s="26"/>
      <c r="M116" s="26"/>
      <c r="N116" s="26"/>
      <c r="O116" s="26"/>
      <c r="P116" s="26"/>
      <c r="Q116" s="26"/>
      <c r="R116" s="26"/>
      <c r="S116" s="26"/>
      <c r="T116" s="26"/>
      <c r="U116" s="26"/>
      <c r="V116" s="26"/>
      <c r="W116" s="26"/>
      <c r="X116" s="26"/>
      <c r="Y116" s="26"/>
      <c r="Z116" s="26"/>
      <c r="AA116" s="26"/>
      <c r="AB116" s="26"/>
      <c r="AC116" s="26"/>
      <c r="AD116" s="26"/>
      <c r="AE116" s="26"/>
      <c r="AF116" s="26"/>
      <c r="AG116" s="26"/>
      <c r="AH116" s="26"/>
      <c r="AI116" s="26"/>
      <c r="AJ116" s="26"/>
      <c r="AK116" s="26"/>
      <c r="AL116" s="26"/>
      <c r="AM116" s="26"/>
      <c r="AN116" s="26"/>
      <c r="AO116" s="26"/>
      <c r="AP116" s="26"/>
      <c r="AQ116" s="26"/>
      <c r="AR116" s="26"/>
      <c r="AS116" s="26"/>
      <c r="AT116" s="26"/>
      <c r="AU116" s="26"/>
      <c r="AV116" s="26"/>
      <c r="AW116" s="26"/>
      <c r="AX116" s="26"/>
      <c r="AY116" s="26"/>
    </row>
    <row r="117" spans="1:51" ht="15">
      <c r="A117" s="26"/>
      <c r="B117" s="45"/>
      <c r="C117" s="26"/>
      <c r="D117" s="26"/>
      <c r="E117" s="26"/>
      <c r="F117" s="26"/>
      <c r="G117" s="26"/>
      <c r="H117" s="26"/>
      <c r="I117" s="26"/>
      <c r="J117" s="26"/>
      <c r="K117" s="1"/>
      <c r="L117" s="26"/>
      <c r="M117" s="26"/>
      <c r="N117" s="26"/>
      <c r="O117" s="26"/>
      <c r="P117" s="26"/>
      <c r="Q117" s="26"/>
      <c r="R117" s="26"/>
      <c r="S117" s="26"/>
      <c r="T117" s="26"/>
      <c r="U117" s="26"/>
      <c r="V117" s="26"/>
      <c r="W117" s="26"/>
      <c r="X117" s="26"/>
      <c r="Y117" s="26"/>
      <c r="Z117" s="26"/>
      <c r="AA117" s="26"/>
      <c r="AB117" s="26"/>
      <c r="AC117" s="26"/>
      <c r="AD117" s="26"/>
      <c r="AE117" s="26"/>
      <c r="AF117" s="26"/>
      <c r="AG117" s="26"/>
      <c r="AH117" s="26"/>
      <c r="AI117" s="26"/>
      <c r="AJ117" s="26"/>
      <c r="AK117" s="26"/>
      <c r="AL117" s="26"/>
      <c r="AM117" s="26"/>
      <c r="AN117" s="26"/>
      <c r="AO117" s="26"/>
      <c r="AP117" s="26"/>
      <c r="AQ117" s="26"/>
      <c r="AR117" s="26"/>
      <c r="AS117" s="26"/>
      <c r="AT117" s="26"/>
      <c r="AU117" s="26"/>
      <c r="AV117" s="26"/>
      <c r="AW117" s="26"/>
      <c r="AX117" s="26"/>
      <c r="AY117" s="26"/>
    </row>
    <row r="118" spans="1:51" ht="15">
      <c r="A118" s="26"/>
      <c r="B118" s="114" t="s">
        <v>388</v>
      </c>
      <c r="C118" s="26"/>
      <c r="D118" s="26"/>
      <c r="E118" s="26"/>
      <c r="F118" s="26"/>
      <c r="G118" s="26"/>
      <c r="H118" s="26"/>
      <c r="I118" s="26"/>
      <c r="J118" s="26"/>
      <c r="K118" s="1"/>
      <c r="L118" s="26"/>
      <c r="M118" s="26"/>
      <c r="N118" s="114" t="s">
        <v>389</v>
      </c>
      <c r="O118" s="26"/>
      <c r="P118" s="26"/>
      <c r="Q118" s="26"/>
      <c r="R118" s="26"/>
      <c r="S118" s="26"/>
      <c r="T118" s="26"/>
      <c r="U118" s="26"/>
      <c r="V118" s="26"/>
      <c r="W118" s="26"/>
      <c r="X118" s="26"/>
      <c r="Y118" s="26"/>
      <c r="Z118" s="26"/>
      <c r="AA118" s="26"/>
      <c r="AB118" s="26"/>
      <c r="AC118" s="26"/>
      <c r="AD118" s="26"/>
      <c r="AE118" s="26"/>
      <c r="AF118" s="26"/>
      <c r="AG118" s="26"/>
      <c r="AH118" s="26"/>
      <c r="AI118" s="26"/>
      <c r="AJ118" s="26"/>
      <c r="AK118" s="26"/>
      <c r="AL118" s="26"/>
      <c r="AM118" s="26"/>
      <c r="AN118" s="26"/>
      <c r="AO118" s="26"/>
      <c r="AP118" s="26"/>
      <c r="AQ118" s="26"/>
      <c r="AR118" s="26"/>
      <c r="AS118" s="26"/>
      <c r="AT118" s="26"/>
      <c r="AU118" s="26"/>
      <c r="AV118" s="26"/>
      <c r="AW118" s="26"/>
      <c r="AX118" s="26"/>
      <c r="AY118" s="26"/>
    </row>
    <row r="119" spans="1:51">
      <c r="A119" s="26"/>
      <c r="B119" s="26" t="s">
        <v>390</v>
      </c>
      <c r="C119" s="26"/>
      <c r="D119" s="26"/>
      <c r="E119" s="26"/>
      <c r="F119" s="26"/>
      <c r="G119" s="26"/>
      <c r="H119" s="26"/>
      <c r="I119" s="26"/>
      <c r="J119" s="26"/>
      <c r="K119" s="26"/>
      <c r="L119" s="26"/>
      <c r="M119" s="26"/>
      <c r="N119" s="26" t="s">
        <v>391</v>
      </c>
      <c r="O119" s="26"/>
      <c r="P119" s="26"/>
      <c r="Q119" s="26"/>
      <c r="R119" s="26"/>
      <c r="S119" s="26"/>
      <c r="T119" s="26"/>
      <c r="U119" s="26"/>
      <c r="V119" s="26"/>
      <c r="W119" s="26"/>
      <c r="X119" s="26"/>
      <c r="Y119" s="26"/>
      <c r="Z119" s="26"/>
      <c r="AA119" s="26"/>
      <c r="AB119" s="26"/>
      <c r="AC119" s="26"/>
      <c r="AD119" s="26"/>
      <c r="AE119" s="26"/>
      <c r="AF119" s="26"/>
      <c r="AG119" s="26"/>
      <c r="AH119" s="26"/>
      <c r="AI119" s="26"/>
      <c r="AJ119" s="26"/>
      <c r="AK119" s="26"/>
      <c r="AL119" s="26"/>
      <c r="AM119" s="26"/>
      <c r="AN119" s="26"/>
      <c r="AO119" s="26"/>
      <c r="AP119" s="26"/>
      <c r="AQ119" s="26"/>
      <c r="AR119" s="26"/>
      <c r="AS119" s="26"/>
      <c r="AT119" s="26"/>
      <c r="AU119" s="26"/>
      <c r="AV119" s="26"/>
      <c r="AW119" s="26"/>
      <c r="AX119" s="26"/>
      <c r="AY119" s="26"/>
    </row>
    <row r="120" spans="1:51">
      <c r="A120" s="26"/>
      <c r="B120" s="26"/>
      <c r="C120" s="26"/>
      <c r="D120" s="26"/>
      <c r="E120" s="26"/>
      <c r="F120" s="26"/>
      <c r="G120" s="26"/>
      <c r="H120" s="26"/>
      <c r="I120" s="26"/>
      <c r="J120" s="26"/>
      <c r="K120" s="26"/>
      <c r="L120" s="26"/>
      <c r="M120" s="26"/>
      <c r="N120" s="26"/>
      <c r="O120" s="26"/>
      <c r="P120" s="26"/>
      <c r="Q120" s="26"/>
      <c r="R120" s="26"/>
      <c r="S120" s="26"/>
      <c r="T120" s="26"/>
      <c r="U120" s="26"/>
      <c r="V120" s="26"/>
      <c r="W120" s="26"/>
      <c r="X120" s="26"/>
      <c r="Y120" s="26"/>
      <c r="Z120" s="26"/>
      <c r="AA120" s="26"/>
      <c r="AB120" s="26"/>
      <c r="AC120" s="26"/>
      <c r="AD120" s="26"/>
      <c r="AE120" s="26"/>
      <c r="AF120" s="26"/>
      <c r="AG120" s="26"/>
      <c r="AH120" s="26"/>
      <c r="AI120" s="26"/>
      <c r="AJ120" s="26"/>
      <c r="AK120" s="26"/>
      <c r="AL120" s="26"/>
      <c r="AM120" s="26"/>
      <c r="AN120" s="26"/>
      <c r="AO120" s="26"/>
      <c r="AP120" s="26"/>
      <c r="AQ120" s="26"/>
      <c r="AR120" s="26"/>
      <c r="AS120" s="26"/>
      <c r="AT120" s="26"/>
      <c r="AU120" s="26"/>
      <c r="AV120" s="26"/>
      <c r="AW120" s="26"/>
      <c r="AX120" s="26"/>
      <c r="AY120" s="26"/>
    </row>
    <row r="121" spans="1:51">
      <c r="A121" s="26"/>
      <c r="B121" s="26"/>
      <c r="C121" s="26"/>
      <c r="D121" s="26"/>
      <c r="E121" s="26"/>
      <c r="F121" s="26"/>
      <c r="G121" s="26"/>
      <c r="H121" s="26"/>
      <c r="I121" s="26"/>
      <c r="J121" s="26"/>
      <c r="K121" s="26"/>
      <c r="L121" s="26"/>
      <c r="M121" s="26"/>
      <c r="N121" s="26"/>
      <c r="O121" s="26"/>
      <c r="P121" s="26"/>
      <c r="Q121" s="26"/>
      <c r="R121" s="26"/>
      <c r="S121" s="26"/>
      <c r="T121" s="26"/>
      <c r="U121" s="26"/>
      <c r="V121" s="26"/>
      <c r="W121" s="26"/>
      <c r="X121" s="26"/>
      <c r="Y121" s="26"/>
      <c r="Z121" s="26"/>
      <c r="AA121" s="26"/>
      <c r="AB121" s="26"/>
      <c r="AC121" s="26"/>
      <c r="AD121" s="26"/>
      <c r="AE121" s="26"/>
      <c r="AF121" s="26"/>
      <c r="AG121" s="26"/>
      <c r="AH121" s="26"/>
      <c r="AI121" s="26"/>
      <c r="AJ121" s="26"/>
      <c r="AK121" s="26"/>
      <c r="AL121" s="26"/>
      <c r="AM121" s="26"/>
      <c r="AN121" s="26"/>
      <c r="AO121" s="26"/>
      <c r="AP121" s="26"/>
      <c r="AQ121" s="26"/>
      <c r="AR121" s="26"/>
      <c r="AS121" s="26"/>
      <c r="AT121" s="26"/>
      <c r="AU121" s="26"/>
      <c r="AV121" s="26"/>
      <c r="AW121" s="26"/>
      <c r="AX121" s="26"/>
      <c r="AY121" s="26"/>
    </row>
    <row r="122" spans="1:51">
      <c r="A122" s="26"/>
      <c r="B122" s="26"/>
      <c r="C122" s="26"/>
      <c r="D122" s="26"/>
      <c r="E122" s="26"/>
      <c r="F122" s="26"/>
      <c r="G122" s="26"/>
      <c r="H122" s="26"/>
      <c r="I122" s="26"/>
      <c r="J122" s="26"/>
      <c r="K122" s="26"/>
      <c r="L122" s="26"/>
      <c r="M122" s="26"/>
      <c r="N122" s="26"/>
      <c r="O122" s="26"/>
      <c r="P122" s="26"/>
      <c r="Q122" s="26"/>
      <c r="R122" s="26"/>
      <c r="S122" s="26"/>
      <c r="T122" s="26"/>
      <c r="U122" s="26"/>
      <c r="V122" s="26"/>
      <c r="W122" s="26"/>
      <c r="X122" s="26"/>
      <c r="Y122" s="26"/>
      <c r="Z122" s="26"/>
      <c r="AA122" s="26"/>
      <c r="AB122" s="26"/>
      <c r="AC122" s="26"/>
      <c r="AD122" s="26"/>
      <c r="AE122" s="26"/>
      <c r="AF122" s="26"/>
      <c r="AG122" s="26"/>
      <c r="AH122" s="26"/>
      <c r="AI122" s="26"/>
      <c r="AJ122" s="26"/>
      <c r="AK122" s="26"/>
      <c r="AL122" s="26"/>
      <c r="AM122" s="26"/>
      <c r="AN122" s="26"/>
      <c r="AO122" s="26"/>
      <c r="AP122" s="26"/>
      <c r="AQ122" s="26"/>
      <c r="AR122" s="26"/>
      <c r="AS122" s="26"/>
      <c r="AT122" s="26"/>
      <c r="AU122" s="26"/>
      <c r="AV122" s="26"/>
      <c r="AW122" s="26"/>
      <c r="AX122" s="26"/>
      <c r="AY122" s="26"/>
    </row>
    <row r="123" spans="1:51">
      <c r="A123" s="26"/>
      <c r="B123" s="26"/>
      <c r="C123" s="26"/>
      <c r="D123" s="26"/>
      <c r="E123" s="26"/>
      <c r="F123" s="26"/>
      <c r="G123" s="26"/>
      <c r="H123" s="26"/>
      <c r="I123" s="26"/>
      <c r="J123" s="26"/>
      <c r="K123" s="26"/>
      <c r="L123" s="26"/>
      <c r="M123" s="26"/>
      <c r="N123" s="26"/>
      <c r="O123" s="26"/>
      <c r="P123" s="26"/>
      <c r="Q123" s="26"/>
      <c r="R123" s="26"/>
      <c r="S123" s="26"/>
      <c r="T123" s="26"/>
      <c r="U123" s="26"/>
      <c r="V123" s="26"/>
      <c r="W123" s="26"/>
      <c r="X123" s="26"/>
      <c r="Y123" s="26"/>
      <c r="Z123" s="26"/>
      <c r="AA123" s="26"/>
      <c r="AB123" s="26"/>
      <c r="AC123" s="26"/>
      <c r="AD123" s="26"/>
      <c r="AE123" s="26"/>
      <c r="AF123" s="26"/>
      <c r="AG123" s="26"/>
      <c r="AH123" s="26"/>
      <c r="AI123" s="26"/>
      <c r="AJ123" s="26"/>
      <c r="AK123" s="26"/>
      <c r="AL123" s="26"/>
      <c r="AM123" s="26"/>
      <c r="AN123" s="26"/>
      <c r="AO123" s="26"/>
      <c r="AP123" s="26"/>
      <c r="AQ123" s="26"/>
      <c r="AR123" s="26"/>
      <c r="AS123" s="26"/>
      <c r="AT123" s="26"/>
      <c r="AU123" s="26"/>
      <c r="AV123" s="26"/>
      <c r="AW123" s="26"/>
      <c r="AX123" s="26"/>
      <c r="AY123" s="26"/>
    </row>
    <row r="124" spans="1:51">
      <c r="A124" s="26"/>
      <c r="B124" s="26"/>
      <c r="C124" s="26"/>
      <c r="D124" s="26"/>
      <c r="E124" s="26"/>
      <c r="F124" s="26"/>
      <c r="G124" s="26"/>
      <c r="H124" s="26"/>
      <c r="I124" s="26"/>
      <c r="J124" s="26"/>
      <c r="K124" s="26"/>
      <c r="L124" s="26"/>
      <c r="M124" s="26"/>
      <c r="N124" s="26"/>
      <c r="O124" s="26"/>
      <c r="P124" s="26"/>
      <c r="Q124" s="26"/>
      <c r="R124" s="26"/>
      <c r="S124" s="26"/>
      <c r="T124" s="26"/>
      <c r="U124" s="26"/>
      <c r="V124" s="26"/>
      <c r="W124" s="26"/>
      <c r="X124" s="26"/>
      <c r="Y124" s="26"/>
      <c r="Z124" s="26"/>
      <c r="AA124" s="26"/>
      <c r="AB124" s="26"/>
      <c r="AC124" s="26"/>
      <c r="AD124" s="26"/>
      <c r="AE124" s="26"/>
      <c r="AF124" s="26"/>
      <c r="AG124" s="26"/>
      <c r="AH124" s="26"/>
      <c r="AI124" s="26"/>
      <c r="AJ124" s="26"/>
      <c r="AK124" s="26"/>
      <c r="AL124" s="26"/>
      <c r="AM124" s="26"/>
      <c r="AN124" s="26"/>
      <c r="AO124" s="26"/>
      <c r="AP124" s="26"/>
      <c r="AQ124" s="26"/>
      <c r="AR124" s="26"/>
      <c r="AS124" s="26"/>
      <c r="AT124" s="26"/>
      <c r="AU124" s="26"/>
      <c r="AV124" s="26"/>
      <c r="AW124" s="26"/>
      <c r="AX124" s="26"/>
      <c r="AY124" s="26"/>
    </row>
    <row r="125" spans="1:51">
      <c r="A125" s="26"/>
      <c r="B125" s="26"/>
      <c r="C125" s="26"/>
      <c r="D125" s="26"/>
      <c r="E125" s="26"/>
      <c r="F125" s="26"/>
      <c r="G125" s="26"/>
      <c r="H125" s="26"/>
      <c r="I125" s="26"/>
      <c r="J125" s="26"/>
      <c r="K125" s="26"/>
      <c r="L125" s="26"/>
      <c r="M125" s="26"/>
      <c r="N125" s="26"/>
      <c r="O125" s="26"/>
      <c r="P125" s="26"/>
      <c r="Q125" s="26"/>
      <c r="R125" s="26"/>
      <c r="S125" s="26"/>
      <c r="T125" s="26"/>
      <c r="U125" s="26"/>
      <c r="V125" s="26"/>
      <c r="W125" s="26"/>
      <c r="X125" s="26"/>
      <c r="Y125" s="26"/>
      <c r="Z125" s="26"/>
      <c r="AA125" s="26"/>
      <c r="AB125" s="26"/>
      <c r="AC125" s="26"/>
      <c r="AD125" s="26"/>
      <c r="AE125" s="26"/>
      <c r="AF125" s="26"/>
      <c r="AG125" s="26"/>
      <c r="AH125" s="26"/>
      <c r="AI125" s="26"/>
      <c r="AJ125" s="26"/>
      <c r="AK125" s="26"/>
      <c r="AL125" s="26"/>
      <c r="AM125" s="26"/>
      <c r="AN125" s="26"/>
      <c r="AO125" s="26"/>
      <c r="AP125" s="26"/>
      <c r="AQ125" s="26"/>
      <c r="AR125" s="26"/>
      <c r="AS125" s="26"/>
      <c r="AT125" s="26"/>
      <c r="AU125" s="26"/>
      <c r="AV125" s="26"/>
      <c r="AW125" s="26"/>
      <c r="AX125" s="26"/>
      <c r="AY125" s="26"/>
    </row>
    <row r="126" spans="1:51">
      <c r="A126" s="26"/>
      <c r="B126" s="26"/>
      <c r="C126" s="26"/>
      <c r="D126" s="26"/>
      <c r="E126" s="26"/>
      <c r="F126" s="26"/>
      <c r="G126" s="26"/>
      <c r="H126" s="26"/>
      <c r="I126" s="26"/>
      <c r="J126" s="26"/>
      <c r="K126" s="26"/>
      <c r="L126" s="26"/>
      <c r="M126" s="26"/>
      <c r="N126" s="26"/>
      <c r="O126" s="26"/>
      <c r="P126" s="26"/>
      <c r="Q126" s="26"/>
      <c r="R126" s="26"/>
      <c r="S126" s="26"/>
      <c r="T126" s="26"/>
      <c r="U126" s="26"/>
      <c r="V126" s="26"/>
      <c r="W126" s="26"/>
      <c r="X126" s="26"/>
      <c r="Y126" s="26"/>
      <c r="Z126" s="26"/>
      <c r="AA126" s="26"/>
      <c r="AB126" s="26"/>
      <c r="AC126" s="26"/>
      <c r="AD126" s="26"/>
      <c r="AE126" s="26"/>
      <c r="AF126" s="26"/>
      <c r="AG126" s="26"/>
      <c r="AH126" s="26"/>
      <c r="AI126" s="26"/>
      <c r="AJ126" s="26"/>
      <c r="AK126" s="26"/>
      <c r="AL126" s="26"/>
      <c r="AM126" s="26"/>
      <c r="AN126" s="26"/>
      <c r="AO126" s="26"/>
      <c r="AP126" s="26"/>
      <c r="AQ126" s="26"/>
      <c r="AR126" s="26"/>
      <c r="AS126" s="26"/>
      <c r="AT126" s="26"/>
      <c r="AU126" s="26"/>
      <c r="AV126" s="26"/>
      <c r="AW126" s="26"/>
      <c r="AX126" s="26"/>
      <c r="AY126" s="26"/>
    </row>
    <row r="127" spans="1:51">
      <c r="A127" s="26"/>
      <c r="B127" s="26"/>
      <c r="C127" s="26"/>
      <c r="D127" s="26"/>
      <c r="E127" s="26"/>
      <c r="F127" s="26"/>
      <c r="G127" s="26"/>
      <c r="H127" s="26"/>
      <c r="I127" s="26"/>
      <c r="J127" s="26"/>
      <c r="K127" s="26"/>
      <c r="L127" s="26"/>
      <c r="M127" s="26"/>
      <c r="N127" s="26"/>
      <c r="O127" s="26"/>
      <c r="P127" s="26"/>
      <c r="Q127" s="26"/>
      <c r="R127" s="26"/>
      <c r="S127" s="26"/>
      <c r="T127" s="26"/>
      <c r="U127" s="26"/>
      <c r="V127" s="26"/>
      <c r="W127" s="26"/>
      <c r="X127" s="26"/>
      <c r="Y127" s="26"/>
      <c r="Z127" s="26"/>
      <c r="AA127" s="26"/>
      <c r="AB127" s="26"/>
      <c r="AC127" s="26"/>
      <c r="AD127" s="26"/>
      <c r="AE127" s="26"/>
      <c r="AF127" s="26"/>
      <c r="AG127" s="26"/>
      <c r="AH127" s="26"/>
      <c r="AI127" s="26"/>
      <c r="AJ127" s="26"/>
      <c r="AK127" s="26"/>
      <c r="AL127" s="26"/>
      <c r="AM127" s="26"/>
      <c r="AN127" s="26"/>
      <c r="AO127" s="26"/>
      <c r="AP127" s="26"/>
      <c r="AQ127" s="26"/>
      <c r="AR127" s="26"/>
      <c r="AS127" s="26"/>
      <c r="AT127" s="26"/>
      <c r="AU127" s="26"/>
      <c r="AV127" s="26"/>
      <c r="AW127" s="26"/>
      <c r="AX127" s="26"/>
      <c r="AY127" s="26"/>
    </row>
    <row r="128" spans="1:51">
      <c r="A128" s="26"/>
      <c r="B128" s="26"/>
      <c r="C128" s="26"/>
      <c r="D128" s="26"/>
      <c r="E128" s="26"/>
      <c r="F128" s="26"/>
      <c r="G128" s="26"/>
      <c r="H128" s="26"/>
      <c r="I128" s="26"/>
      <c r="J128" s="26"/>
      <c r="K128" s="26"/>
      <c r="L128" s="26"/>
      <c r="M128" s="26"/>
      <c r="N128" s="26"/>
      <c r="O128" s="26"/>
      <c r="P128" s="26"/>
      <c r="Q128" s="26"/>
      <c r="R128" s="26"/>
      <c r="S128" s="26"/>
      <c r="T128" s="26"/>
      <c r="U128" s="26"/>
      <c r="V128" s="26"/>
      <c r="W128" s="26"/>
      <c r="X128" s="26"/>
      <c r="Y128" s="26"/>
      <c r="Z128" s="26"/>
      <c r="AA128" s="26"/>
      <c r="AB128" s="26"/>
      <c r="AC128" s="26"/>
      <c r="AD128" s="26"/>
      <c r="AE128" s="26"/>
      <c r="AF128" s="26"/>
      <c r="AG128" s="26"/>
      <c r="AH128" s="26"/>
      <c r="AI128" s="26"/>
      <c r="AJ128" s="26"/>
      <c r="AK128" s="26"/>
      <c r="AL128" s="26"/>
      <c r="AM128" s="26"/>
      <c r="AN128" s="26"/>
      <c r="AO128" s="26"/>
      <c r="AP128" s="26"/>
      <c r="AQ128" s="26"/>
      <c r="AR128" s="26"/>
      <c r="AS128" s="26"/>
      <c r="AT128" s="26"/>
      <c r="AU128" s="26"/>
      <c r="AV128" s="26"/>
      <c r="AW128" s="26"/>
      <c r="AX128" s="26"/>
      <c r="AY128" s="26"/>
    </row>
    <row r="129" spans="1:51">
      <c r="A129" s="26"/>
      <c r="B129" s="26"/>
      <c r="C129" s="26"/>
      <c r="D129" s="26"/>
      <c r="E129" s="26"/>
      <c r="F129" s="26"/>
      <c r="G129" s="26"/>
      <c r="H129" s="26"/>
      <c r="I129" s="26"/>
      <c r="J129" s="26"/>
      <c r="K129" s="26"/>
      <c r="L129" s="26"/>
      <c r="M129" s="26"/>
      <c r="N129" s="26"/>
      <c r="O129" s="26"/>
      <c r="P129" s="26"/>
      <c r="Q129" s="26"/>
      <c r="R129" s="26"/>
      <c r="S129" s="26"/>
      <c r="T129" s="26"/>
      <c r="U129" s="26"/>
      <c r="V129" s="26"/>
      <c r="W129" s="26"/>
      <c r="X129" s="26"/>
      <c r="Y129" s="26"/>
      <c r="Z129" s="26"/>
      <c r="AA129" s="26"/>
      <c r="AB129" s="26"/>
      <c r="AC129" s="26"/>
      <c r="AD129" s="26"/>
      <c r="AE129" s="26"/>
      <c r="AF129" s="26"/>
      <c r="AG129" s="26"/>
      <c r="AH129" s="26"/>
      <c r="AI129" s="26"/>
      <c r="AJ129" s="26"/>
      <c r="AK129" s="26"/>
      <c r="AL129" s="26"/>
      <c r="AM129" s="26"/>
      <c r="AN129" s="26"/>
      <c r="AO129" s="26"/>
      <c r="AP129" s="26"/>
      <c r="AQ129" s="26"/>
      <c r="AR129" s="26"/>
      <c r="AS129" s="26"/>
      <c r="AT129" s="26"/>
      <c r="AU129" s="26"/>
      <c r="AV129" s="26"/>
      <c r="AW129" s="26"/>
      <c r="AX129" s="26"/>
      <c r="AY129" s="26"/>
    </row>
    <row r="130" spans="1:51">
      <c r="A130" s="26"/>
      <c r="B130" s="26"/>
      <c r="C130" s="26"/>
      <c r="D130" s="26"/>
      <c r="E130" s="26"/>
      <c r="F130" s="26"/>
      <c r="G130" s="26"/>
      <c r="H130" s="26"/>
      <c r="I130" s="26"/>
      <c r="J130" s="26"/>
      <c r="K130" s="26"/>
      <c r="L130" s="26"/>
      <c r="M130" s="26"/>
      <c r="N130" s="26"/>
      <c r="O130" s="26"/>
      <c r="P130" s="26"/>
      <c r="Q130" s="26"/>
      <c r="R130" s="26"/>
      <c r="S130" s="26"/>
      <c r="T130" s="26"/>
      <c r="U130" s="26"/>
      <c r="V130" s="26"/>
      <c r="W130" s="26"/>
      <c r="X130" s="26"/>
      <c r="Y130" s="26"/>
      <c r="Z130" s="26"/>
      <c r="AA130" s="26"/>
      <c r="AB130" s="26"/>
      <c r="AC130" s="26"/>
      <c r="AD130" s="26"/>
      <c r="AE130" s="26"/>
      <c r="AF130" s="26"/>
      <c r="AG130" s="26"/>
      <c r="AH130" s="26"/>
      <c r="AI130" s="26"/>
      <c r="AJ130" s="26"/>
      <c r="AK130" s="26"/>
      <c r="AL130" s="26"/>
      <c r="AM130" s="26"/>
      <c r="AN130" s="26"/>
      <c r="AO130" s="26"/>
      <c r="AP130" s="26"/>
      <c r="AQ130" s="26"/>
      <c r="AR130" s="26"/>
      <c r="AS130" s="26"/>
      <c r="AT130" s="26"/>
      <c r="AU130" s="26"/>
      <c r="AV130" s="26"/>
      <c r="AW130" s="26"/>
      <c r="AX130" s="26"/>
      <c r="AY130" s="26"/>
    </row>
    <row r="131" spans="1:51">
      <c r="A131" s="26"/>
      <c r="B131" s="26"/>
      <c r="C131" s="26"/>
      <c r="D131" s="26"/>
      <c r="E131" s="26"/>
      <c r="F131" s="26"/>
      <c r="G131" s="26"/>
      <c r="H131" s="26"/>
      <c r="I131" s="26"/>
      <c r="J131" s="26"/>
      <c r="K131" s="26"/>
      <c r="L131" s="26"/>
      <c r="M131" s="26"/>
      <c r="N131" s="26"/>
      <c r="O131" s="26"/>
      <c r="P131" s="26"/>
      <c r="Q131" s="26"/>
      <c r="R131" s="26"/>
      <c r="S131" s="26"/>
      <c r="T131" s="26"/>
      <c r="U131" s="26"/>
      <c r="V131" s="26"/>
      <c r="W131" s="26"/>
      <c r="X131" s="26"/>
      <c r="Y131" s="26"/>
      <c r="Z131" s="26"/>
      <c r="AA131" s="26"/>
      <c r="AB131" s="26"/>
      <c r="AC131" s="26"/>
      <c r="AD131" s="26"/>
      <c r="AE131" s="26"/>
      <c r="AF131" s="26"/>
      <c r="AG131" s="26"/>
      <c r="AH131" s="26"/>
      <c r="AI131" s="26"/>
      <c r="AJ131" s="26"/>
      <c r="AK131" s="26"/>
      <c r="AL131" s="26"/>
      <c r="AM131" s="26"/>
      <c r="AN131" s="26"/>
      <c r="AO131" s="26"/>
      <c r="AP131" s="26"/>
      <c r="AQ131" s="26"/>
      <c r="AR131" s="26"/>
      <c r="AS131" s="26"/>
      <c r="AT131" s="26"/>
      <c r="AU131" s="26"/>
      <c r="AV131" s="26"/>
      <c r="AW131" s="26"/>
      <c r="AX131" s="26"/>
      <c r="AY131" s="26"/>
    </row>
    <row r="132" spans="1:51">
      <c r="A132" s="26"/>
      <c r="B132" s="26"/>
      <c r="C132" s="26"/>
      <c r="D132" s="26"/>
      <c r="E132" s="26"/>
      <c r="F132" s="26"/>
      <c r="G132" s="26"/>
      <c r="H132" s="26"/>
      <c r="I132" s="26"/>
      <c r="J132" s="26"/>
      <c r="K132" s="26"/>
      <c r="L132" s="26"/>
      <c r="M132" s="26"/>
      <c r="N132" s="26"/>
      <c r="O132" s="26"/>
      <c r="P132" s="26"/>
      <c r="Q132" s="26"/>
      <c r="R132" s="26"/>
      <c r="S132" s="26"/>
      <c r="T132" s="26"/>
      <c r="U132" s="26"/>
      <c r="V132" s="26"/>
      <c r="W132" s="26"/>
      <c r="X132" s="26"/>
      <c r="Y132" s="26"/>
      <c r="Z132" s="26"/>
      <c r="AA132" s="26"/>
      <c r="AB132" s="26"/>
      <c r="AC132" s="26"/>
      <c r="AD132" s="26"/>
      <c r="AE132" s="26"/>
      <c r="AF132" s="26"/>
      <c r="AG132" s="26"/>
      <c r="AH132" s="26"/>
      <c r="AI132" s="26"/>
      <c r="AJ132" s="26"/>
      <c r="AK132" s="26"/>
      <c r="AL132" s="26"/>
      <c r="AM132" s="26"/>
      <c r="AN132" s="26"/>
      <c r="AO132" s="26"/>
      <c r="AP132" s="26"/>
      <c r="AQ132" s="26"/>
      <c r="AR132" s="26"/>
      <c r="AS132" s="26"/>
      <c r="AT132" s="26"/>
      <c r="AU132" s="26"/>
      <c r="AV132" s="26"/>
      <c r="AW132" s="26"/>
      <c r="AX132" s="26"/>
      <c r="AY132" s="26"/>
    </row>
    <row r="133" spans="1:51">
      <c r="A133" s="26"/>
      <c r="B133" s="26"/>
      <c r="C133" s="26"/>
      <c r="D133" s="26"/>
      <c r="E133" s="26"/>
      <c r="F133" s="26"/>
      <c r="G133" s="26"/>
      <c r="H133" s="26"/>
      <c r="I133" s="26"/>
      <c r="J133" s="26"/>
      <c r="K133" s="26"/>
      <c r="L133" s="26"/>
      <c r="M133" s="26"/>
      <c r="N133" s="26"/>
      <c r="O133" s="26"/>
      <c r="P133" s="26"/>
      <c r="Q133" s="26"/>
      <c r="R133" s="26"/>
      <c r="S133" s="26"/>
      <c r="T133" s="26"/>
      <c r="U133" s="26"/>
      <c r="V133" s="26"/>
      <c r="W133" s="26"/>
      <c r="X133" s="26"/>
      <c r="Y133" s="26"/>
      <c r="Z133" s="26"/>
      <c r="AA133" s="26"/>
      <c r="AB133" s="26"/>
      <c r="AC133" s="26"/>
      <c r="AD133" s="26"/>
      <c r="AE133" s="26"/>
      <c r="AF133" s="26"/>
      <c r="AG133" s="26"/>
      <c r="AH133" s="26"/>
      <c r="AI133" s="26"/>
      <c r="AJ133" s="26"/>
      <c r="AK133" s="26"/>
      <c r="AL133" s="26"/>
      <c r="AM133" s="26"/>
      <c r="AN133" s="26"/>
      <c r="AO133" s="26"/>
      <c r="AP133" s="26"/>
      <c r="AQ133" s="26"/>
      <c r="AR133" s="26"/>
      <c r="AS133" s="26"/>
      <c r="AT133" s="26"/>
      <c r="AU133" s="26"/>
      <c r="AV133" s="26"/>
      <c r="AW133" s="26"/>
      <c r="AX133" s="26"/>
      <c r="AY133" s="26"/>
    </row>
    <row r="134" spans="1:51">
      <c r="A134" s="26"/>
      <c r="B134" s="26"/>
      <c r="C134" s="26"/>
      <c r="D134" s="26"/>
      <c r="E134" s="26"/>
      <c r="F134" s="26"/>
      <c r="G134" s="26"/>
      <c r="H134" s="26"/>
      <c r="I134" s="26"/>
      <c r="J134" s="26"/>
      <c r="K134" s="26"/>
      <c r="L134" s="26"/>
      <c r="M134" s="26"/>
      <c r="N134" s="26"/>
      <c r="O134" s="26"/>
      <c r="P134" s="26"/>
      <c r="Q134" s="26"/>
      <c r="R134" s="26"/>
      <c r="S134" s="26"/>
      <c r="T134" s="26"/>
      <c r="U134" s="26"/>
      <c r="V134" s="26"/>
      <c r="W134" s="26"/>
      <c r="X134" s="26"/>
      <c r="Y134" s="26"/>
      <c r="Z134" s="26"/>
      <c r="AA134" s="26"/>
      <c r="AB134" s="26"/>
      <c r="AC134" s="26"/>
      <c r="AD134" s="26"/>
      <c r="AE134" s="26"/>
      <c r="AF134" s="26"/>
      <c r="AG134" s="26"/>
      <c r="AH134" s="26"/>
      <c r="AI134" s="26"/>
      <c r="AJ134" s="26"/>
      <c r="AK134" s="26"/>
      <c r="AL134" s="26"/>
      <c r="AM134" s="26"/>
      <c r="AN134" s="26"/>
      <c r="AO134" s="26"/>
      <c r="AP134" s="26"/>
      <c r="AQ134" s="26"/>
      <c r="AR134" s="26"/>
      <c r="AS134" s="26"/>
      <c r="AT134" s="26"/>
      <c r="AU134" s="26"/>
      <c r="AV134" s="26"/>
      <c r="AW134" s="26"/>
      <c r="AX134" s="26"/>
      <c r="AY134" s="26"/>
    </row>
    <row r="135" spans="1:51">
      <c r="A135" s="26"/>
      <c r="B135" s="26"/>
      <c r="C135" s="26"/>
      <c r="D135" s="26"/>
      <c r="E135" s="26"/>
      <c r="F135" s="26"/>
      <c r="G135" s="26"/>
      <c r="H135" s="26"/>
      <c r="I135" s="26"/>
      <c r="J135" s="26"/>
      <c r="K135" s="26"/>
      <c r="L135" s="26"/>
      <c r="M135" s="26"/>
      <c r="N135" s="26"/>
      <c r="O135" s="26"/>
      <c r="P135" s="26"/>
      <c r="Q135" s="26"/>
      <c r="R135" s="26"/>
      <c r="S135" s="26"/>
      <c r="T135" s="26"/>
      <c r="U135" s="26"/>
      <c r="V135" s="26"/>
      <c r="W135" s="26"/>
      <c r="X135" s="26"/>
      <c r="Y135" s="26"/>
      <c r="Z135" s="26"/>
      <c r="AA135" s="26"/>
      <c r="AB135" s="26"/>
      <c r="AC135" s="26"/>
      <c r="AD135" s="26"/>
      <c r="AE135" s="26"/>
      <c r="AF135" s="26"/>
      <c r="AG135" s="26"/>
      <c r="AH135" s="26"/>
      <c r="AI135" s="26"/>
      <c r="AJ135" s="26"/>
      <c r="AK135" s="26"/>
      <c r="AL135" s="26"/>
      <c r="AM135" s="26"/>
      <c r="AN135" s="26"/>
      <c r="AO135" s="26"/>
      <c r="AP135" s="26"/>
      <c r="AQ135" s="26"/>
      <c r="AR135" s="26"/>
      <c r="AS135" s="26"/>
      <c r="AT135" s="26"/>
      <c r="AU135" s="26"/>
      <c r="AV135" s="26"/>
      <c r="AW135" s="26"/>
      <c r="AX135" s="26"/>
      <c r="AY135" s="26"/>
    </row>
    <row r="136" spans="1:51">
      <c r="A136" s="26"/>
      <c r="B136" s="26"/>
      <c r="C136" s="26"/>
      <c r="D136" s="26"/>
      <c r="E136" s="26"/>
      <c r="F136" s="26"/>
      <c r="G136" s="26"/>
      <c r="H136" s="26"/>
      <c r="I136" s="26"/>
      <c r="J136" s="26"/>
      <c r="K136" s="26"/>
      <c r="L136" s="26"/>
      <c r="M136" s="26"/>
      <c r="N136" s="26"/>
      <c r="O136" s="26"/>
      <c r="P136" s="26"/>
      <c r="Q136" s="26"/>
      <c r="R136" s="26"/>
      <c r="S136" s="26"/>
      <c r="T136" s="26"/>
      <c r="U136" s="26"/>
      <c r="V136" s="26"/>
      <c r="W136" s="26"/>
      <c r="X136" s="26"/>
      <c r="Y136" s="26"/>
      <c r="Z136" s="26"/>
      <c r="AA136" s="26"/>
      <c r="AB136" s="26"/>
      <c r="AC136" s="26"/>
      <c r="AD136" s="26"/>
      <c r="AE136" s="26"/>
      <c r="AF136" s="26"/>
      <c r="AG136" s="26"/>
      <c r="AH136" s="26"/>
      <c r="AI136" s="26"/>
      <c r="AJ136" s="26"/>
      <c r="AK136" s="26"/>
      <c r="AL136" s="26"/>
      <c r="AM136" s="26"/>
      <c r="AN136" s="26"/>
      <c r="AO136" s="26"/>
      <c r="AP136" s="26"/>
      <c r="AQ136" s="26"/>
      <c r="AR136" s="26"/>
      <c r="AS136" s="26"/>
      <c r="AT136" s="26"/>
      <c r="AU136" s="26"/>
      <c r="AV136" s="26"/>
      <c r="AW136" s="26"/>
      <c r="AX136" s="26"/>
      <c r="AY136" s="26"/>
    </row>
    <row r="137" spans="1:51">
      <c r="A137" s="26"/>
      <c r="B137" s="26"/>
      <c r="C137" s="26"/>
      <c r="D137" s="26"/>
      <c r="E137" s="26"/>
      <c r="F137" s="26"/>
      <c r="G137" s="26"/>
      <c r="H137" s="26"/>
      <c r="I137" s="26"/>
      <c r="J137" s="26"/>
      <c r="K137" s="26"/>
      <c r="L137" s="26"/>
      <c r="M137" s="26"/>
      <c r="N137" s="26"/>
      <c r="O137" s="26"/>
      <c r="P137" s="26"/>
      <c r="Q137" s="26"/>
      <c r="R137" s="26"/>
      <c r="S137" s="26"/>
      <c r="T137" s="26"/>
      <c r="U137" s="26"/>
      <c r="V137" s="26"/>
      <c r="W137" s="26"/>
      <c r="X137" s="26"/>
      <c r="Y137" s="26"/>
      <c r="Z137" s="26"/>
      <c r="AA137" s="26"/>
      <c r="AB137" s="26"/>
      <c r="AC137" s="26"/>
      <c r="AD137" s="26"/>
      <c r="AE137" s="26"/>
      <c r="AF137" s="26"/>
      <c r="AG137" s="26"/>
      <c r="AH137" s="26"/>
      <c r="AI137" s="26"/>
      <c r="AJ137" s="26"/>
      <c r="AK137" s="26"/>
      <c r="AL137" s="26"/>
      <c r="AM137" s="26"/>
      <c r="AN137" s="26"/>
      <c r="AO137" s="26"/>
      <c r="AP137" s="26"/>
      <c r="AQ137" s="26"/>
      <c r="AR137" s="26"/>
      <c r="AS137" s="26"/>
      <c r="AT137" s="26"/>
      <c r="AU137" s="26"/>
      <c r="AV137" s="26"/>
      <c r="AW137" s="26"/>
      <c r="AX137" s="26"/>
      <c r="AY137" s="26"/>
    </row>
    <row r="138" spans="1:51">
      <c r="A138" s="26"/>
      <c r="B138" s="26"/>
      <c r="C138" s="26"/>
      <c r="D138" s="26"/>
      <c r="E138" s="26"/>
      <c r="F138" s="26"/>
      <c r="G138" s="26"/>
      <c r="H138" s="26"/>
      <c r="I138" s="26"/>
      <c r="J138" s="26"/>
      <c r="K138" s="26"/>
      <c r="L138" s="26"/>
      <c r="M138" s="26"/>
      <c r="N138" s="26"/>
      <c r="O138" s="26"/>
      <c r="P138" s="26"/>
      <c r="Q138" s="26"/>
      <c r="R138" s="26"/>
      <c r="S138" s="26"/>
      <c r="T138" s="26"/>
      <c r="U138" s="26"/>
      <c r="V138" s="26"/>
      <c r="W138" s="26"/>
      <c r="X138" s="26"/>
      <c r="Y138" s="26"/>
      <c r="Z138" s="26"/>
      <c r="AA138" s="26"/>
      <c r="AB138" s="26"/>
      <c r="AC138" s="26"/>
      <c r="AD138" s="26"/>
      <c r="AE138" s="26"/>
      <c r="AF138" s="26"/>
      <c r="AG138" s="26"/>
      <c r="AH138" s="26"/>
      <c r="AI138" s="26"/>
      <c r="AJ138" s="26"/>
      <c r="AK138" s="26"/>
      <c r="AL138" s="26"/>
      <c r="AM138" s="26"/>
      <c r="AN138" s="26"/>
      <c r="AO138" s="26"/>
      <c r="AP138" s="26"/>
      <c r="AQ138" s="26"/>
      <c r="AR138" s="26"/>
      <c r="AS138" s="26"/>
      <c r="AT138" s="26"/>
      <c r="AU138" s="26"/>
      <c r="AV138" s="26"/>
      <c r="AW138" s="26"/>
      <c r="AX138" s="26"/>
      <c r="AY138" s="26"/>
    </row>
    <row r="139" spans="1:51">
      <c r="A139" s="26"/>
      <c r="B139" s="26"/>
      <c r="C139" s="26"/>
      <c r="D139" s="26"/>
      <c r="E139" s="26"/>
      <c r="F139" s="26"/>
      <c r="G139" s="26"/>
      <c r="H139" s="26"/>
      <c r="I139" s="26"/>
      <c r="J139" s="26"/>
      <c r="K139" s="26"/>
      <c r="L139" s="26"/>
      <c r="M139" s="26"/>
      <c r="N139" s="26"/>
      <c r="O139" s="26"/>
      <c r="P139" s="26"/>
      <c r="Q139" s="26"/>
      <c r="R139" s="26"/>
      <c r="S139" s="26"/>
      <c r="T139" s="26"/>
      <c r="U139" s="26"/>
      <c r="V139" s="26"/>
      <c r="W139" s="26"/>
      <c r="X139" s="26"/>
      <c r="Y139" s="26"/>
      <c r="Z139" s="26"/>
      <c r="AA139" s="26"/>
      <c r="AB139" s="26"/>
      <c r="AC139" s="26"/>
      <c r="AD139" s="26"/>
      <c r="AE139" s="26"/>
      <c r="AF139" s="26"/>
      <c r="AG139" s="26"/>
      <c r="AH139" s="26"/>
      <c r="AI139" s="26"/>
      <c r="AJ139" s="26"/>
      <c r="AK139" s="26"/>
      <c r="AL139" s="26"/>
      <c r="AM139" s="26"/>
      <c r="AN139" s="26"/>
      <c r="AO139" s="26"/>
      <c r="AP139" s="26"/>
      <c r="AQ139" s="26"/>
      <c r="AR139" s="26"/>
      <c r="AS139" s="26"/>
      <c r="AT139" s="26"/>
      <c r="AU139" s="26"/>
      <c r="AV139" s="26"/>
      <c r="AW139" s="26"/>
      <c r="AX139" s="26"/>
      <c r="AY139" s="26"/>
    </row>
    <row r="140" spans="1:51">
      <c r="A140" s="26"/>
      <c r="B140" s="26"/>
      <c r="C140" s="26"/>
      <c r="D140" s="26"/>
      <c r="E140" s="26"/>
      <c r="F140" s="26"/>
      <c r="G140" s="26"/>
      <c r="H140" s="26"/>
      <c r="I140" s="26"/>
      <c r="J140" s="26"/>
      <c r="K140" s="26"/>
      <c r="L140" s="26"/>
      <c r="M140" s="26"/>
      <c r="N140" s="26"/>
      <c r="O140" s="26"/>
      <c r="P140" s="26"/>
      <c r="Q140" s="26"/>
      <c r="R140" s="26"/>
      <c r="S140" s="26"/>
      <c r="T140" s="26"/>
      <c r="U140" s="26"/>
      <c r="V140" s="26"/>
      <c r="W140" s="26"/>
      <c r="X140" s="26"/>
      <c r="Y140" s="26"/>
      <c r="Z140" s="26"/>
      <c r="AA140" s="26"/>
      <c r="AB140" s="26"/>
      <c r="AC140" s="26"/>
      <c r="AD140" s="26"/>
      <c r="AE140" s="26"/>
      <c r="AF140" s="26"/>
      <c r="AG140" s="26"/>
      <c r="AH140" s="26"/>
      <c r="AI140" s="26"/>
      <c r="AJ140" s="26"/>
      <c r="AK140" s="26"/>
      <c r="AL140" s="26"/>
      <c r="AM140" s="26"/>
      <c r="AN140" s="26"/>
      <c r="AO140" s="26"/>
      <c r="AP140" s="26"/>
      <c r="AQ140" s="26"/>
      <c r="AR140" s="26"/>
      <c r="AS140" s="26"/>
      <c r="AT140" s="26"/>
      <c r="AU140" s="26"/>
      <c r="AV140" s="26"/>
      <c r="AW140" s="26"/>
      <c r="AX140" s="26"/>
      <c r="AY140" s="26"/>
    </row>
  </sheetData>
  <mergeCells count="1">
    <mergeCell ref="B18:X18"/>
  </mergeCells>
  <hyperlinks>
    <hyperlink ref="B1" location="'Assumptions Summary'!A1" display="Go to Assumptions Summary"/>
  </hyperlinks>
  <pageMargins left="0.7" right="0.7" top="0.75" bottom="0.75" header="0.3" footer="0.3"/>
  <pageSetup paperSize="9" scale="37" orientation="landscape" verticalDpi="9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9" tint="0.79998168889431442"/>
  </sheetPr>
  <dimension ref="A1:AG130"/>
  <sheetViews>
    <sheetView zoomScale="85" zoomScaleNormal="85" workbookViewId="0"/>
  </sheetViews>
  <sheetFormatPr defaultColWidth="10.28515625" defaultRowHeight="12.75"/>
  <cols>
    <col min="1" max="1" width="4.140625" style="27" customWidth="1"/>
    <col min="2" max="2" width="19" style="27" customWidth="1"/>
    <col min="3" max="25" width="10.42578125" style="27" customWidth="1"/>
    <col min="26" max="16384" width="10.28515625" style="27"/>
  </cols>
  <sheetData>
    <row r="1" spans="1:33" ht="15">
      <c r="A1" s="55"/>
      <c r="B1" s="17" t="s">
        <v>59</v>
      </c>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row>
    <row r="2" spans="1:33" ht="20.25" thickBot="1">
      <c r="A2" s="26"/>
      <c r="B2" s="44" t="s">
        <v>1548</v>
      </c>
      <c r="C2" s="44"/>
      <c r="D2" s="44"/>
      <c r="E2" s="44"/>
      <c r="F2" s="44"/>
      <c r="G2" s="44"/>
      <c r="H2" s="44"/>
      <c r="I2" s="44"/>
      <c r="J2" s="44"/>
      <c r="K2" s="26"/>
      <c r="L2" s="26"/>
      <c r="M2" s="105"/>
      <c r="N2" s="105"/>
      <c r="O2" s="105"/>
      <c r="P2" s="56"/>
      <c r="Q2" s="57"/>
      <c r="R2" s="105"/>
      <c r="S2" s="105"/>
      <c r="T2" s="105"/>
      <c r="U2" s="105"/>
      <c r="V2" s="105"/>
      <c r="W2" s="105"/>
      <c r="X2" s="105"/>
      <c r="Y2" s="26"/>
      <c r="Z2" s="26"/>
      <c r="AA2" s="26"/>
      <c r="AB2" s="26"/>
      <c r="AC2" s="26"/>
      <c r="AD2" s="26"/>
      <c r="AE2" s="26"/>
      <c r="AF2" s="26"/>
      <c r="AG2" s="26"/>
    </row>
    <row r="3" spans="1:33" ht="16.5" thickTop="1">
      <c r="A3" s="26"/>
      <c r="B3" s="329"/>
      <c r="C3" s="6"/>
      <c r="D3" s="6"/>
      <c r="E3" s="6"/>
      <c r="F3" s="6"/>
      <c r="G3" s="6"/>
      <c r="H3" s="6"/>
      <c r="I3" s="6"/>
      <c r="J3" s="6"/>
      <c r="K3" s="6"/>
      <c r="L3" s="6"/>
      <c r="M3" s="6"/>
      <c r="N3" s="315"/>
      <c r="O3" s="315"/>
      <c r="P3" s="56"/>
      <c r="Q3" s="57"/>
      <c r="R3" s="315"/>
      <c r="S3" s="315"/>
      <c r="T3" s="315"/>
      <c r="U3" s="315"/>
      <c r="V3" s="315"/>
      <c r="W3" s="315"/>
      <c r="X3" s="315"/>
      <c r="Y3" s="26"/>
      <c r="Z3" s="26"/>
      <c r="AA3" s="26"/>
      <c r="AB3" s="26"/>
      <c r="AC3" s="26"/>
      <c r="AD3" s="26"/>
      <c r="AE3" s="26"/>
      <c r="AF3" s="26"/>
      <c r="AG3" s="26"/>
    </row>
    <row r="4" spans="1:33" ht="15.75">
      <c r="A4" s="26"/>
      <c r="B4" s="398" t="str">
        <f>'Assumptions Summary'!$E$5&amp;": "&amp;'Assumptions Summary'!$D$19</f>
        <v>Key deviations from Primary Source: AEMO Draft 2021-22 Input and Assumptions Workbook</v>
      </c>
      <c r="C4" s="6"/>
      <c r="D4" s="6"/>
      <c r="E4" s="6"/>
      <c r="F4" s="6"/>
      <c r="G4" s="6"/>
      <c r="H4" s="6"/>
      <c r="I4" s="6"/>
      <c r="J4" s="6"/>
      <c r="K4" s="6"/>
      <c r="L4" s="6"/>
      <c r="M4" s="6"/>
      <c r="N4" s="395"/>
      <c r="O4" s="395"/>
      <c r="P4" s="56"/>
      <c r="Q4" s="57"/>
      <c r="R4" s="395"/>
      <c r="S4" s="395"/>
      <c r="T4" s="395"/>
      <c r="U4" s="395"/>
      <c r="V4" s="395"/>
      <c r="W4" s="395"/>
      <c r="X4" s="395"/>
      <c r="Y4" s="26"/>
      <c r="Z4" s="26"/>
      <c r="AA4" s="26"/>
      <c r="AB4" s="26"/>
      <c r="AC4" s="26"/>
      <c r="AD4" s="26"/>
      <c r="AE4" s="26"/>
      <c r="AF4" s="26"/>
      <c r="AG4" s="26"/>
    </row>
    <row r="5" spans="1:33" ht="15.75">
      <c r="A5" s="26"/>
      <c r="B5" s="449" t="str">
        <f>'Assumptions Summary'!E19</f>
        <v>Nil</v>
      </c>
      <c r="C5" s="449"/>
      <c r="D5" s="449"/>
      <c r="E5" s="449"/>
      <c r="F5" s="449"/>
      <c r="G5" s="449"/>
      <c r="H5" s="449"/>
      <c r="I5" s="449"/>
      <c r="J5" s="449"/>
      <c r="K5" s="449"/>
      <c r="L5" s="449"/>
      <c r="M5" s="6"/>
      <c r="N5" s="395"/>
      <c r="O5" s="395"/>
      <c r="P5" s="56"/>
      <c r="Q5" s="57"/>
      <c r="R5" s="395"/>
      <c r="S5" s="395"/>
      <c r="T5" s="395"/>
      <c r="U5" s="395"/>
      <c r="V5" s="395"/>
      <c r="W5" s="395"/>
      <c r="X5" s="395"/>
      <c r="Y5" s="26"/>
      <c r="Z5" s="26"/>
      <c r="AA5" s="26"/>
      <c r="AB5" s="26"/>
      <c r="AC5" s="26"/>
      <c r="AD5" s="26"/>
      <c r="AE5" s="26"/>
      <c r="AF5" s="26"/>
      <c r="AG5" s="26"/>
    </row>
    <row r="6" spans="1:33" ht="15.75">
      <c r="A6" s="26"/>
      <c r="B6" s="329"/>
      <c r="C6" s="6"/>
      <c r="D6" s="6"/>
      <c r="E6" s="6"/>
      <c r="F6" s="6"/>
      <c r="G6" s="6"/>
      <c r="H6" s="6"/>
      <c r="I6" s="6"/>
      <c r="J6" s="6"/>
      <c r="K6" s="6"/>
      <c r="L6" s="6"/>
      <c r="M6" s="6"/>
      <c r="N6" s="395"/>
      <c r="O6" s="395"/>
      <c r="P6" s="56"/>
      <c r="Q6" s="57"/>
      <c r="R6" s="395"/>
      <c r="S6" s="395"/>
      <c r="T6" s="395"/>
      <c r="U6" s="395"/>
      <c r="V6" s="395"/>
      <c r="W6" s="395"/>
      <c r="X6" s="395"/>
      <c r="Y6" s="26"/>
      <c r="Z6" s="26"/>
      <c r="AA6" s="26"/>
      <c r="AB6" s="26"/>
      <c r="AC6" s="26"/>
      <c r="AD6" s="26"/>
      <c r="AE6" s="26"/>
      <c r="AF6" s="26"/>
      <c r="AG6" s="26"/>
    </row>
    <row r="7" spans="1:33" ht="15.75">
      <c r="A7" s="26"/>
      <c r="B7" s="10" t="s">
        <v>392</v>
      </c>
      <c r="C7" s="26"/>
      <c r="D7" s="26"/>
      <c r="E7" s="26"/>
      <c r="F7" s="26"/>
      <c r="G7" s="26"/>
      <c r="H7" s="105"/>
      <c r="I7" s="105"/>
      <c r="J7" s="105"/>
      <c r="K7" s="105"/>
      <c r="L7" s="105"/>
      <c r="M7" s="105"/>
      <c r="N7" s="105"/>
      <c r="O7" s="105"/>
      <c r="P7" s="105"/>
      <c r="Q7" s="58"/>
      <c r="R7" s="105"/>
      <c r="S7" s="105"/>
      <c r="T7" s="105"/>
      <c r="U7" s="105"/>
      <c r="V7" s="105"/>
      <c r="W7" s="105"/>
      <c r="X7" s="105"/>
      <c r="Y7" s="26"/>
      <c r="Z7" s="26"/>
      <c r="AA7" s="26"/>
      <c r="AB7" s="26"/>
      <c r="AC7" s="26"/>
      <c r="AD7" s="26"/>
      <c r="AE7" s="26"/>
      <c r="AF7" s="26"/>
      <c r="AG7" s="26"/>
    </row>
    <row r="8" spans="1:33">
      <c r="A8" s="26"/>
      <c r="B8" s="45"/>
      <c r="C8" s="26"/>
      <c r="D8" s="26"/>
      <c r="E8" s="26"/>
      <c r="F8" s="26"/>
      <c r="G8" s="26"/>
      <c r="H8" s="105"/>
      <c r="I8" s="105"/>
      <c r="J8" s="105"/>
      <c r="K8" s="105"/>
      <c r="L8" s="105"/>
      <c r="M8" s="105"/>
      <c r="N8" s="105"/>
      <c r="O8" s="105"/>
      <c r="P8" s="105"/>
      <c r="Q8" s="105"/>
      <c r="R8" s="105"/>
      <c r="S8" s="105"/>
      <c r="T8" s="105"/>
      <c r="U8" s="105"/>
      <c r="V8" s="105"/>
      <c r="W8" s="105"/>
      <c r="X8" s="105"/>
      <c r="Y8" s="26"/>
      <c r="Z8" s="26"/>
      <c r="AA8" s="26"/>
      <c r="AB8" s="26"/>
      <c r="AC8" s="26"/>
      <c r="AD8" s="26"/>
      <c r="AE8" s="26"/>
      <c r="AF8" s="26"/>
      <c r="AG8" s="26"/>
    </row>
    <row r="9" spans="1:33" ht="15.75">
      <c r="A9" s="26"/>
      <c r="B9" s="107" t="s">
        <v>393</v>
      </c>
      <c r="C9" s="107"/>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row>
    <row r="10" spans="1:33" ht="12.75" customHeight="1">
      <c r="A10" s="26"/>
      <c r="B10" s="446" t="s">
        <v>394</v>
      </c>
      <c r="C10" s="446"/>
      <c r="D10" s="446"/>
      <c r="E10" s="446"/>
      <c r="F10" s="446"/>
      <c r="G10" s="446"/>
      <c r="H10" s="446"/>
      <c r="I10" s="446"/>
      <c r="J10" s="446"/>
      <c r="K10" s="446"/>
      <c r="L10" s="446"/>
      <c r="M10" s="446"/>
      <c r="N10" s="108"/>
      <c r="O10" s="108"/>
      <c r="P10" s="108"/>
      <c r="Q10" s="108"/>
      <c r="R10" s="108"/>
      <c r="S10" s="108"/>
      <c r="T10" s="108"/>
      <c r="U10" s="108"/>
      <c r="V10" s="108"/>
      <c r="W10" s="108"/>
      <c r="X10" s="108"/>
      <c r="Y10" s="26"/>
      <c r="Z10" s="26"/>
      <c r="AA10" s="26"/>
      <c r="AB10" s="26"/>
      <c r="AC10" s="26"/>
      <c r="AD10" s="26"/>
      <c r="AE10" s="26"/>
      <c r="AF10" s="26"/>
      <c r="AG10" s="26"/>
    </row>
    <row r="11" spans="1:33">
      <c r="A11" s="26"/>
      <c r="B11" s="446"/>
      <c r="C11" s="446"/>
      <c r="D11" s="446"/>
      <c r="E11" s="446"/>
      <c r="F11" s="446"/>
      <c r="G11" s="446"/>
      <c r="H11" s="446"/>
      <c r="I11" s="446"/>
      <c r="J11" s="446"/>
      <c r="K11" s="446"/>
      <c r="L11" s="446"/>
      <c r="M11" s="446"/>
      <c r="N11" s="105"/>
      <c r="O11" s="105"/>
      <c r="P11" s="105"/>
      <c r="Q11" s="105"/>
      <c r="R11" s="105"/>
      <c r="S11" s="105"/>
      <c r="T11" s="105"/>
      <c r="U11" s="105"/>
      <c r="V11" s="105"/>
      <c r="W11" s="105"/>
      <c r="X11" s="105"/>
      <c r="Y11" s="26"/>
      <c r="Z11" s="26"/>
      <c r="AA11" s="26"/>
      <c r="AB11" s="26"/>
      <c r="AC11" s="26"/>
      <c r="AD11" s="26"/>
      <c r="AE11" s="26"/>
      <c r="AF11" s="26"/>
      <c r="AG11" s="26"/>
    </row>
    <row r="12" spans="1:33">
      <c r="A12" s="26"/>
      <c r="B12" s="105"/>
      <c r="C12" s="105"/>
      <c r="D12" s="105"/>
      <c r="E12" s="105"/>
      <c r="F12" s="105"/>
      <c r="G12" s="105"/>
      <c r="H12" s="105"/>
      <c r="I12" s="105"/>
      <c r="J12" s="105"/>
      <c r="K12" s="105"/>
      <c r="L12" s="105"/>
      <c r="M12" s="105"/>
      <c r="N12" s="105"/>
      <c r="O12" s="105"/>
      <c r="P12" s="105"/>
      <c r="Q12" s="105"/>
      <c r="R12" s="105"/>
      <c r="S12" s="105"/>
      <c r="T12" s="105"/>
      <c r="U12" s="105"/>
      <c r="V12" s="105"/>
      <c r="W12" s="105"/>
      <c r="X12" s="105"/>
      <c r="Y12" s="26"/>
      <c r="Z12" s="26"/>
      <c r="AA12" s="26"/>
      <c r="AB12" s="26"/>
      <c r="AC12" s="26"/>
      <c r="AD12" s="26"/>
      <c r="AE12" s="26"/>
      <c r="AF12" s="26"/>
      <c r="AG12" s="26"/>
    </row>
    <row r="13" spans="1:33" ht="15.75" thickBot="1">
      <c r="A13" s="26"/>
      <c r="B13" s="59" t="s">
        <v>61</v>
      </c>
      <c r="C13" s="26"/>
      <c r="D13" s="26"/>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row>
    <row r="14" spans="1:33" ht="33" customHeight="1" thickBot="1">
      <c r="A14" s="26"/>
      <c r="B14" s="3"/>
      <c r="C14" s="363" t="s">
        <v>221</v>
      </c>
      <c r="D14" s="363" t="s">
        <v>222</v>
      </c>
      <c r="E14" s="363" t="s">
        <v>223</v>
      </c>
      <c r="F14" s="363" t="s">
        <v>224</v>
      </c>
      <c r="G14" s="363" t="s">
        <v>225</v>
      </c>
      <c r="H14" s="363" t="s">
        <v>226</v>
      </c>
      <c r="I14" s="363" t="s">
        <v>227</v>
      </c>
      <c r="J14" s="363" t="s">
        <v>228</v>
      </c>
      <c r="K14" s="363" t="s">
        <v>229</v>
      </c>
      <c r="L14" s="363" t="s">
        <v>262</v>
      </c>
      <c r="M14" s="363" t="s">
        <v>263</v>
      </c>
      <c r="N14" s="363" t="s">
        <v>264</v>
      </c>
      <c r="O14" s="363" t="s">
        <v>265</v>
      </c>
      <c r="P14" s="363" t="s">
        <v>266</v>
      </c>
      <c r="Q14" s="363" t="s">
        <v>267</v>
      </c>
      <c r="R14" s="363" t="s">
        <v>268</v>
      </c>
      <c r="S14" s="363" t="s">
        <v>269</v>
      </c>
      <c r="T14" s="363" t="s">
        <v>270</v>
      </c>
      <c r="U14" s="363" t="s">
        <v>271</v>
      </c>
      <c r="V14" s="363" t="s">
        <v>272</v>
      </c>
      <c r="W14" s="363" t="s">
        <v>273</v>
      </c>
      <c r="X14" s="363" t="s">
        <v>274</v>
      </c>
      <c r="Y14" s="363" t="s">
        <v>275</v>
      </c>
      <c r="Z14" s="363" t="s">
        <v>276</v>
      </c>
      <c r="AA14" s="363" t="s">
        <v>277</v>
      </c>
      <c r="AB14" s="363" t="s">
        <v>278</v>
      </c>
      <c r="AC14" s="363" t="s">
        <v>279</v>
      </c>
      <c r="AD14" s="363" t="s">
        <v>280</v>
      </c>
      <c r="AE14" s="363" t="s">
        <v>281</v>
      </c>
      <c r="AF14" s="26"/>
      <c r="AG14" s="26"/>
    </row>
    <row r="15" spans="1:33" ht="15.75" thickBot="1">
      <c r="A15" s="26"/>
      <c r="B15" s="22" t="s">
        <v>151</v>
      </c>
      <c r="C15" s="60">
        <v>6.5579999999999998</v>
      </c>
      <c r="D15" s="60">
        <v>8.7859999999999996</v>
      </c>
      <c r="E15" s="60">
        <v>10.68</v>
      </c>
      <c r="F15" s="60">
        <v>15.384</v>
      </c>
      <c r="G15" s="60">
        <v>20.216999999999999</v>
      </c>
      <c r="H15" s="60">
        <v>25.635000000000002</v>
      </c>
      <c r="I15" s="60">
        <v>31.094999999999999</v>
      </c>
      <c r="J15" s="60">
        <v>36.872999999999998</v>
      </c>
      <c r="K15" s="60">
        <v>42.844999999999999</v>
      </c>
      <c r="L15" s="60">
        <v>46.41</v>
      </c>
      <c r="M15" s="60">
        <v>57.069000000000003</v>
      </c>
      <c r="N15" s="60">
        <v>64.706000000000003</v>
      </c>
      <c r="O15" s="60">
        <v>73.349999999999994</v>
      </c>
      <c r="P15" s="60">
        <v>79.326999999999998</v>
      </c>
      <c r="Q15" s="60">
        <v>83.165999999999997</v>
      </c>
      <c r="R15" s="60">
        <v>86.441000000000003</v>
      </c>
      <c r="S15" s="60">
        <v>89.566000000000003</v>
      </c>
      <c r="T15" s="60">
        <v>92.825999999999993</v>
      </c>
      <c r="U15" s="60">
        <v>96.447999999999993</v>
      </c>
      <c r="V15" s="60">
        <v>100.13800000000001</v>
      </c>
      <c r="W15" s="60">
        <v>103.729</v>
      </c>
      <c r="X15" s="60">
        <v>107.422</v>
      </c>
      <c r="Y15" s="60">
        <v>111.417</v>
      </c>
      <c r="Z15" s="60">
        <v>115.41800000000001</v>
      </c>
      <c r="AA15" s="60">
        <v>119.319</v>
      </c>
      <c r="AB15" s="60">
        <v>123.127</v>
      </c>
      <c r="AC15" s="60">
        <v>126.85599999999999</v>
      </c>
      <c r="AD15" s="60">
        <v>130.61699999999999</v>
      </c>
      <c r="AE15" s="60">
        <v>134.47200000000001</v>
      </c>
      <c r="AF15" s="26"/>
      <c r="AG15" s="26"/>
    </row>
    <row r="16" spans="1:33" ht="15.75" thickBot="1">
      <c r="A16" s="26"/>
      <c r="B16" s="22" t="s">
        <v>126</v>
      </c>
      <c r="C16" s="61">
        <v>2.6030000000000002</v>
      </c>
      <c r="D16" s="61">
        <v>3.3170000000000002</v>
      </c>
      <c r="E16" s="61">
        <v>4.0259999999999998</v>
      </c>
      <c r="F16" s="61">
        <v>5.4029999999999996</v>
      </c>
      <c r="G16" s="61">
        <v>7.6769999999999996</v>
      </c>
      <c r="H16" s="61">
        <v>9.8030000000000008</v>
      </c>
      <c r="I16" s="61">
        <v>12.359</v>
      </c>
      <c r="J16" s="61">
        <v>14.691000000000001</v>
      </c>
      <c r="K16" s="61">
        <v>17.29</v>
      </c>
      <c r="L16" s="61">
        <v>18.852</v>
      </c>
      <c r="M16" s="61">
        <v>24.22</v>
      </c>
      <c r="N16" s="61">
        <v>26.67</v>
      </c>
      <c r="O16" s="61">
        <v>30.579000000000001</v>
      </c>
      <c r="P16" s="61">
        <v>33.136000000000003</v>
      </c>
      <c r="Q16" s="61">
        <v>34.83</v>
      </c>
      <c r="R16" s="61">
        <v>36.323</v>
      </c>
      <c r="S16" s="61">
        <v>37.834000000000003</v>
      </c>
      <c r="T16" s="61">
        <v>39.482999999999997</v>
      </c>
      <c r="U16" s="61">
        <v>41.237000000000002</v>
      </c>
      <c r="V16" s="61">
        <v>42.889000000000003</v>
      </c>
      <c r="W16" s="61">
        <v>44.433999999999997</v>
      </c>
      <c r="X16" s="61">
        <v>46.045999999999999</v>
      </c>
      <c r="Y16" s="61">
        <v>47.853999999999999</v>
      </c>
      <c r="Z16" s="61">
        <v>49.667000000000002</v>
      </c>
      <c r="AA16" s="61">
        <v>51.432000000000002</v>
      </c>
      <c r="AB16" s="61">
        <v>53.152000000000001</v>
      </c>
      <c r="AC16" s="61">
        <v>54.832999999999998</v>
      </c>
      <c r="AD16" s="61">
        <v>56.545000000000002</v>
      </c>
      <c r="AE16" s="61">
        <v>58.296999999999997</v>
      </c>
      <c r="AF16" s="26"/>
      <c r="AG16" s="26"/>
    </row>
    <row r="17" spans="1:33" ht="15.75" thickBot="1">
      <c r="A17" s="26"/>
      <c r="B17" s="22" t="s">
        <v>192</v>
      </c>
      <c r="C17" s="60">
        <v>3.3319999999999999</v>
      </c>
      <c r="D17" s="60">
        <v>5.7880000000000003</v>
      </c>
      <c r="E17" s="60">
        <v>7.33</v>
      </c>
      <c r="F17" s="60">
        <v>9.0220000000000002</v>
      </c>
      <c r="G17" s="60">
        <v>10.891999999999999</v>
      </c>
      <c r="H17" s="60">
        <v>13.305</v>
      </c>
      <c r="I17" s="60">
        <v>15.805</v>
      </c>
      <c r="J17" s="60">
        <v>18.292000000000002</v>
      </c>
      <c r="K17" s="60">
        <v>20.649000000000001</v>
      </c>
      <c r="L17" s="60">
        <v>22.004999999999999</v>
      </c>
      <c r="M17" s="60">
        <v>23.440999999999999</v>
      </c>
      <c r="N17" s="60">
        <v>24.951000000000001</v>
      </c>
      <c r="O17" s="60">
        <v>26.614999999999998</v>
      </c>
      <c r="P17" s="60">
        <v>28.315000000000001</v>
      </c>
      <c r="Q17" s="60">
        <v>29.831</v>
      </c>
      <c r="R17" s="60">
        <v>31.335000000000001</v>
      </c>
      <c r="S17" s="60">
        <v>32.863</v>
      </c>
      <c r="T17" s="60">
        <v>34.454999999999998</v>
      </c>
      <c r="U17" s="60">
        <v>36.142000000000003</v>
      </c>
      <c r="V17" s="60">
        <v>37.889000000000003</v>
      </c>
      <c r="W17" s="60">
        <v>39.683999999999997</v>
      </c>
      <c r="X17" s="60">
        <v>41.551000000000002</v>
      </c>
      <c r="Y17" s="60">
        <v>43.511000000000003</v>
      </c>
      <c r="Z17" s="60">
        <v>45.536999999999999</v>
      </c>
      <c r="AA17" s="60">
        <v>47.622999999999998</v>
      </c>
      <c r="AB17" s="60">
        <v>49.771999999999998</v>
      </c>
      <c r="AC17" s="60">
        <v>51.99</v>
      </c>
      <c r="AD17" s="60">
        <v>54.295000000000002</v>
      </c>
      <c r="AE17" s="60">
        <v>56.692999999999998</v>
      </c>
      <c r="AF17" s="26"/>
      <c r="AG17" s="26"/>
    </row>
    <row r="18" spans="1:33" ht="15.75" thickBot="1">
      <c r="A18" s="26"/>
      <c r="B18" s="22" t="s">
        <v>213</v>
      </c>
      <c r="C18" s="61">
        <v>0.44</v>
      </c>
      <c r="D18" s="61">
        <v>0.55600000000000005</v>
      </c>
      <c r="E18" s="61">
        <v>0.66600000000000004</v>
      </c>
      <c r="F18" s="61">
        <v>0.89900000000000002</v>
      </c>
      <c r="G18" s="61">
        <v>1.1870000000000001</v>
      </c>
      <c r="H18" s="61">
        <v>1.5389999999999999</v>
      </c>
      <c r="I18" s="61">
        <v>1.9370000000000001</v>
      </c>
      <c r="J18" s="61">
        <v>2.2730000000000001</v>
      </c>
      <c r="K18" s="61">
        <v>2.657</v>
      </c>
      <c r="L18" s="61">
        <v>2.8809999999999998</v>
      </c>
      <c r="M18" s="61">
        <v>3.6419999999999999</v>
      </c>
      <c r="N18" s="61">
        <v>3.97</v>
      </c>
      <c r="O18" s="61">
        <v>4.4960000000000004</v>
      </c>
      <c r="P18" s="61">
        <v>4.8490000000000002</v>
      </c>
      <c r="Q18" s="61">
        <v>5.0529999999999999</v>
      </c>
      <c r="R18" s="61">
        <v>5.218</v>
      </c>
      <c r="S18" s="61">
        <v>5.3689999999999998</v>
      </c>
      <c r="T18" s="61">
        <v>5.5220000000000002</v>
      </c>
      <c r="U18" s="61">
        <v>5.6950000000000003</v>
      </c>
      <c r="V18" s="61">
        <v>5.875</v>
      </c>
      <c r="W18" s="61">
        <v>6.0490000000000004</v>
      </c>
      <c r="X18" s="61">
        <v>6.2249999999999996</v>
      </c>
      <c r="Y18" s="61">
        <v>6.407</v>
      </c>
      <c r="Z18" s="61">
        <v>6.5810000000000004</v>
      </c>
      <c r="AA18" s="61">
        <v>6.7450000000000001</v>
      </c>
      <c r="AB18" s="61">
        <v>6.9</v>
      </c>
      <c r="AC18" s="61">
        <v>7.0519999999999996</v>
      </c>
      <c r="AD18" s="61">
        <v>7.2050000000000001</v>
      </c>
      <c r="AE18" s="61">
        <v>7.36</v>
      </c>
      <c r="AF18" s="26"/>
      <c r="AG18" s="26"/>
    </row>
    <row r="19" spans="1:33" ht="15.75" thickBot="1">
      <c r="A19" s="26"/>
      <c r="B19" s="22" t="s">
        <v>175</v>
      </c>
      <c r="C19" s="60">
        <v>3.7309999999999999</v>
      </c>
      <c r="D19" s="60">
        <v>5.3369999999999997</v>
      </c>
      <c r="E19" s="60">
        <v>6.5620000000000003</v>
      </c>
      <c r="F19" s="60">
        <v>8.8680000000000003</v>
      </c>
      <c r="G19" s="60">
        <v>11.994</v>
      </c>
      <c r="H19" s="60">
        <v>15.010999999999999</v>
      </c>
      <c r="I19" s="60">
        <v>18.664000000000001</v>
      </c>
      <c r="J19" s="60">
        <v>22.177</v>
      </c>
      <c r="K19" s="60">
        <v>26.3</v>
      </c>
      <c r="L19" s="60">
        <v>29</v>
      </c>
      <c r="M19" s="60">
        <v>38.307000000000002</v>
      </c>
      <c r="N19" s="60">
        <v>44.082000000000001</v>
      </c>
      <c r="O19" s="60">
        <v>52.344999999999999</v>
      </c>
      <c r="P19" s="60">
        <v>57.273000000000003</v>
      </c>
      <c r="Q19" s="60">
        <v>60.753</v>
      </c>
      <c r="R19" s="60">
        <v>63.832000000000001</v>
      </c>
      <c r="S19" s="60">
        <v>66.790999999999997</v>
      </c>
      <c r="T19" s="60">
        <v>69.882999999999996</v>
      </c>
      <c r="U19" s="60">
        <v>73.295000000000002</v>
      </c>
      <c r="V19" s="60">
        <v>76.876000000000005</v>
      </c>
      <c r="W19" s="60">
        <v>80.486000000000004</v>
      </c>
      <c r="X19" s="60">
        <v>84.221999999999994</v>
      </c>
      <c r="Y19" s="60">
        <v>88.149000000000001</v>
      </c>
      <c r="Z19" s="60">
        <v>92.06</v>
      </c>
      <c r="AA19" s="60">
        <v>95.944999999999993</v>
      </c>
      <c r="AB19" s="60">
        <v>99.82</v>
      </c>
      <c r="AC19" s="60">
        <v>103.664</v>
      </c>
      <c r="AD19" s="60">
        <v>107.599</v>
      </c>
      <c r="AE19" s="60">
        <v>111.657</v>
      </c>
      <c r="AF19" s="26"/>
      <c r="AG19" s="26"/>
    </row>
    <row r="20" spans="1:33">
      <c r="A20" s="26"/>
      <c r="B20" s="26"/>
      <c r="C20" s="26"/>
      <c r="D20" s="26"/>
      <c r="E20" s="26"/>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row>
    <row r="21" spans="1:33" ht="15.75" thickBot="1">
      <c r="A21" s="26"/>
      <c r="B21" s="59" t="s">
        <v>62</v>
      </c>
      <c r="C21" s="26"/>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row>
    <row r="22" spans="1:33" ht="33" customHeight="1" thickBot="1">
      <c r="A22" s="26"/>
      <c r="B22" s="3"/>
      <c r="C22" s="363" t="s">
        <v>221</v>
      </c>
      <c r="D22" s="363" t="s">
        <v>222</v>
      </c>
      <c r="E22" s="363" t="s">
        <v>223</v>
      </c>
      <c r="F22" s="363" t="s">
        <v>224</v>
      </c>
      <c r="G22" s="363" t="s">
        <v>225</v>
      </c>
      <c r="H22" s="363" t="s">
        <v>226</v>
      </c>
      <c r="I22" s="363" t="s">
        <v>227</v>
      </c>
      <c r="J22" s="363" t="s">
        <v>228</v>
      </c>
      <c r="K22" s="363" t="s">
        <v>229</v>
      </c>
      <c r="L22" s="363" t="s">
        <v>262</v>
      </c>
      <c r="M22" s="363" t="s">
        <v>263</v>
      </c>
      <c r="N22" s="363" t="s">
        <v>264</v>
      </c>
      <c r="O22" s="363" t="s">
        <v>265</v>
      </c>
      <c r="P22" s="363" t="s">
        <v>266</v>
      </c>
      <c r="Q22" s="363" t="s">
        <v>267</v>
      </c>
      <c r="R22" s="363" t="s">
        <v>268</v>
      </c>
      <c r="S22" s="363" t="s">
        <v>269</v>
      </c>
      <c r="T22" s="363" t="s">
        <v>270</v>
      </c>
      <c r="U22" s="363" t="s">
        <v>271</v>
      </c>
      <c r="V22" s="363" t="s">
        <v>272</v>
      </c>
      <c r="W22" s="363" t="s">
        <v>273</v>
      </c>
      <c r="X22" s="363" t="s">
        <v>274</v>
      </c>
      <c r="Y22" s="363" t="s">
        <v>275</v>
      </c>
      <c r="Z22" s="363" t="s">
        <v>276</v>
      </c>
      <c r="AA22" s="363" t="s">
        <v>277</v>
      </c>
      <c r="AB22" s="363" t="s">
        <v>278</v>
      </c>
      <c r="AC22" s="363" t="s">
        <v>279</v>
      </c>
      <c r="AD22" s="363" t="s">
        <v>280</v>
      </c>
      <c r="AE22" s="363" t="s">
        <v>281</v>
      </c>
      <c r="AF22" s="26"/>
      <c r="AG22" s="26"/>
    </row>
    <row r="23" spans="1:33" ht="15.75" thickBot="1">
      <c r="A23" s="26"/>
      <c r="B23" s="22" t="s">
        <v>151</v>
      </c>
      <c r="C23" s="60">
        <v>13.897</v>
      </c>
      <c r="D23" s="60">
        <v>19.696999999999999</v>
      </c>
      <c r="E23" s="60">
        <v>29.161999999999999</v>
      </c>
      <c r="F23" s="60">
        <v>42.000999999999998</v>
      </c>
      <c r="G23" s="60">
        <v>59.430999999999997</v>
      </c>
      <c r="H23" s="60">
        <v>81.632999999999996</v>
      </c>
      <c r="I23" s="60">
        <v>103.01900000000001</v>
      </c>
      <c r="J23" s="60">
        <v>129.60400000000001</v>
      </c>
      <c r="K23" s="60">
        <v>168.83199999999999</v>
      </c>
      <c r="L23" s="60">
        <v>203.16900000000001</v>
      </c>
      <c r="M23" s="60">
        <v>255.24199999999999</v>
      </c>
      <c r="N23" s="60">
        <v>292.839</v>
      </c>
      <c r="O23" s="60">
        <v>337.19299999999998</v>
      </c>
      <c r="P23" s="60">
        <v>380.779</v>
      </c>
      <c r="Q23" s="60">
        <v>426.084</v>
      </c>
      <c r="R23" s="60">
        <v>469.96899999999999</v>
      </c>
      <c r="S23" s="60">
        <v>513.22299999999996</v>
      </c>
      <c r="T23" s="60">
        <v>556.71100000000001</v>
      </c>
      <c r="U23" s="60">
        <v>599.30899999999997</v>
      </c>
      <c r="V23" s="60">
        <v>642.05899999999997</v>
      </c>
      <c r="W23" s="60">
        <v>686.952</v>
      </c>
      <c r="X23" s="60">
        <v>734.32100000000003</v>
      </c>
      <c r="Y23" s="60">
        <v>783.02499999999998</v>
      </c>
      <c r="Z23" s="60">
        <v>821.13300000000004</v>
      </c>
      <c r="AA23" s="60">
        <v>860.40099999999995</v>
      </c>
      <c r="AB23" s="60">
        <v>900.73400000000004</v>
      </c>
      <c r="AC23" s="60">
        <v>941.995</v>
      </c>
      <c r="AD23" s="60">
        <v>983.64099999999996</v>
      </c>
      <c r="AE23" s="60">
        <v>1025.8040000000001</v>
      </c>
      <c r="AF23" s="26"/>
      <c r="AG23" s="26"/>
    </row>
    <row r="24" spans="1:33" ht="15.75" thickBot="1">
      <c r="A24" s="26"/>
      <c r="B24" s="22" t="s">
        <v>126</v>
      </c>
      <c r="C24" s="61">
        <v>6.2830000000000004</v>
      </c>
      <c r="D24" s="61">
        <v>9.0380000000000003</v>
      </c>
      <c r="E24" s="61">
        <v>13.648</v>
      </c>
      <c r="F24" s="61">
        <v>20.047000000000001</v>
      </c>
      <c r="G24" s="61">
        <v>28.646000000000001</v>
      </c>
      <c r="H24" s="61">
        <v>39.92</v>
      </c>
      <c r="I24" s="61">
        <v>51.776000000000003</v>
      </c>
      <c r="J24" s="61">
        <v>66.05</v>
      </c>
      <c r="K24" s="61">
        <v>86.233999999999995</v>
      </c>
      <c r="L24" s="61">
        <v>109.423</v>
      </c>
      <c r="M24" s="61">
        <v>142.44900000000001</v>
      </c>
      <c r="N24" s="61">
        <v>168.90199999999999</v>
      </c>
      <c r="O24" s="61">
        <v>199.702</v>
      </c>
      <c r="P24" s="61">
        <v>230.441</v>
      </c>
      <c r="Q24" s="61">
        <v>262.57600000000002</v>
      </c>
      <c r="R24" s="61">
        <v>295.53199999999998</v>
      </c>
      <c r="S24" s="61">
        <v>329.47500000000002</v>
      </c>
      <c r="T24" s="61">
        <v>362.96699999999998</v>
      </c>
      <c r="U24" s="61">
        <v>395.85899999999998</v>
      </c>
      <c r="V24" s="61">
        <v>429.33</v>
      </c>
      <c r="W24" s="61">
        <v>463.78399999999999</v>
      </c>
      <c r="X24" s="61">
        <v>499.93299999999999</v>
      </c>
      <c r="Y24" s="61">
        <v>537.29600000000005</v>
      </c>
      <c r="Z24" s="61">
        <v>565.41600000000005</v>
      </c>
      <c r="AA24" s="61">
        <v>594.35400000000004</v>
      </c>
      <c r="AB24" s="61">
        <v>624.14300000000003</v>
      </c>
      <c r="AC24" s="61">
        <v>654.72199999999998</v>
      </c>
      <c r="AD24" s="61">
        <v>685.86099999999999</v>
      </c>
      <c r="AE24" s="61">
        <v>717.54899999999998</v>
      </c>
      <c r="AF24" s="26"/>
      <c r="AG24" s="26"/>
    </row>
    <row r="25" spans="1:33" ht="15.75" thickBot="1">
      <c r="A25" s="26"/>
      <c r="B25" s="22" t="s">
        <v>192</v>
      </c>
      <c r="C25" s="60">
        <v>7.4029999999999996</v>
      </c>
      <c r="D25" s="60">
        <v>12.574999999999999</v>
      </c>
      <c r="E25" s="60">
        <v>16.369</v>
      </c>
      <c r="F25" s="60">
        <v>20.818000000000001</v>
      </c>
      <c r="G25" s="60">
        <v>25.878</v>
      </c>
      <c r="H25" s="60">
        <v>32.539000000000001</v>
      </c>
      <c r="I25" s="60">
        <v>40.104999999999997</v>
      </c>
      <c r="J25" s="60">
        <v>48.895000000000003</v>
      </c>
      <c r="K25" s="60">
        <v>60.853000000000002</v>
      </c>
      <c r="L25" s="60">
        <v>70.614000000000004</v>
      </c>
      <c r="M25" s="60">
        <v>87.129000000000005</v>
      </c>
      <c r="N25" s="60">
        <v>97.388000000000005</v>
      </c>
      <c r="O25" s="60">
        <v>109.54600000000001</v>
      </c>
      <c r="P25" s="60">
        <v>121.655</v>
      </c>
      <c r="Q25" s="60">
        <v>134.32599999999999</v>
      </c>
      <c r="R25" s="60">
        <v>146.65700000000001</v>
      </c>
      <c r="S25" s="60">
        <v>158.13800000000001</v>
      </c>
      <c r="T25" s="60">
        <v>169.17599999999999</v>
      </c>
      <c r="U25" s="60">
        <v>180.255</v>
      </c>
      <c r="V25" s="60">
        <v>191.18600000000001</v>
      </c>
      <c r="W25" s="60">
        <v>202.35599999999999</v>
      </c>
      <c r="X25" s="60">
        <v>214.59899999999999</v>
      </c>
      <c r="Y25" s="60">
        <v>227.01400000000001</v>
      </c>
      <c r="Z25" s="60">
        <v>236.68199999999999</v>
      </c>
      <c r="AA25" s="60">
        <v>246.511</v>
      </c>
      <c r="AB25" s="60">
        <v>256.53399999999999</v>
      </c>
      <c r="AC25" s="60">
        <v>266.71499999999997</v>
      </c>
      <c r="AD25" s="60">
        <v>276.923</v>
      </c>
      <c r="AE25" s="60">
        <v>287.161</v>
      </c>
      <c r="AF25" s="26"/>
      <c r="AG25" s="26"/>
    </row>
    <row r="26" spans="1:33" ht="15.75" thickBot="1">
      <c r="A26" s="26"/>
      <c r="B26" s="22" t="s">
        <v>213</v>
      </c>
      <c r="C26" s="61">
        <v>0.995</v>
      </c>
      <c r="D26" s="61">
        <v>1.415</v>
      </c>
      <c r="E26" s="61">
        <v>2.036</v>
      </c>
      <c r="F26" s="61">
        <v>2.9580000000000002</v>
      </c>
      <c r="G26" s="61">
        <v>4.2080000000000002</v>
      </c>
      <c r="H26" s="61">
        <v>5.8949999999999996</v>
      </c>
      <c r="I26" s="61">
        <v>7.7249999999999996</v>
      </c>
      <c r="J26" s="61">
        <v>9.859</v>
      </c>
      <c r="K26" s="61">
        <v>12.513</v>
      </c>
      <c r="L26" s="61">
        <v>14.752000000000001</v>
      </c>
      <c r="M26" s="61">
        <v>18.241</v>
      </c>
      <c r="N26" s="61">
        <v>20.738</v>
      </c>
      <c r="O26" s="61">
        <v>23.620999999999999</v>
      </c>
      <c r="P26" s="61">
        <v>26.457000000000001</v>
      </c>
      <c r="Q26" s="61">
        <v>29.457999999999998</v>
      </c>
      <c r="R26" s="61">
        <v>32.476999999999997</v>
      </c>
      <c r="S26" s="61">
        <v>35.518999999999998</v>
      </c>
      <c r="T26" s="61">
        <v>38.363</v>
      </c>
      <c r="U26" s="61">
        <v>41.122</v>
      </c>
      <c r="V26" s="61">
        <v>43.868000000000002</v>
      </c>
      <c r="W26" s="61">
        <v>46.667999999999999</v>
      </c>
      <c r="X26" s="61">
        <v>49.624000000000002</v>
      </c>
      <c r="Y26" s="61">
        <v>52.637999999999998</v>
      </c>
      <c r="Z26" s="61">
        <v>54.942</v>
      </c>
      <c r="AA26" s="61">
        <v>57.289000000000001</v>
      </c>
      <c r="AB26" s="61">
        <v>59.677999999999997</v>
      </c>
      <c r="AC26" s="61">
        <v>62.100999999999999</v>
      </c>
      <c r="AD26" s="61">
        <v>64.536000000000001</v>
      </c>
      <c r="AE26" s="61">
        <v>66.983000000000004</v>
      </c>
      <c r="AF26" s="26"/>
      <c r="AG26" s="26"/>
    </row>
    <row r="27" spans="1:33" ht="15.75" thickBot="1">
      <c r="A27" s="26"/>
      <c r="B27" s="22" t="s">
        <v>175</v>
      </c>
      <c r="C27" s="60">
        <v>7.9669999999999996</v>
      </c>
      <c r="D27" s="60">
        <v>12.183999999999999</v>
      </c>
      <c r="E27" s="60">
        <v>18.007000000000001</v>
      </c>
      <c r="F27" s="60">
        <v>25.891999999999999</v>
      </c>
      <c r="G27" s="60">
        <v>37.311999999999998</v>
      </c>
      <c r="H27" s="60">
        <v>52.960999999999999</v>
      </c>
      <c r="I27" s="60">
        <v>71.587000000000003</v>
      </c>
      <c r="J27" s="60">
        <v>94.075000000000003</v>
      </c>
      <c r="K27" s="60">
        <v>129.773</v>
      </c>
      <c r="L27" s="60">
        <v>159.42099999999999</v>
      </c>
      <c r="M27" s="60">
        <v>205.48599999999999</v>
      </c>
      <c r="N27" s="60">
        <v>243.58</v>
      </c>
      <c r="O27" s="60">
        <v>283.23</v>
      </c>
      <c r="P27" s="60">
        <v>321.69799999999998</v>
      </c>
      <c r="Q27" s="60">
        <v>361.63499999999999</v>
      </c>
      <c r="R27" s="60">
        <v>401.73</v>
      </c>
      <c r="S27" s="60">
        <v>443.322</v>
      </c>
      <c r="T27" s="60">
        <v>486.69900000000001</v>
      </c>
      <c r="U27" s="60">
        <v>530.82399999999996</v>
      </c>
      <c r="V27" s="60">
        <v>575.44200000000001</v>
      </c>
      <c r="W27" s="60">
        <v>621.93499999999995</v>
      </c>
      <c r="X27" s="60">
        <v>669.90700000000004</v>
      </c>
      <c r="Y27" s="60">
        <v>718.01499999999999</v>
      </c>
      <c r="Z27" s="60">
        <v>754.91099999999994</v>
      </c>
      <c r="AA27" s="60">
        <v>792.92200000000003</v>
      </c>
      <c r="AB27" s="60">
        <v>831.94</v>
      </c>
      <c r="AC27" s="60">
        <v>871.86400000000003</v>
      </c>
      <c r="AD27" s="60">
        <v>912.31399999999996</v>
      </c>
      <c r="AE27" s="60">
        <v>953.27200000000005</v>
      </c>
      <c r="AF27" s="26"/>
      <c r="AG27" s="26"/>
    </row>
    <row r="28" spans="1:33">
      <c r="A28" s="26"/>
      <c r="B28" s="26"/>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row>
    <row r="29" spans="1:33" ht="15.75" thickBot="1">
      <c r="A29" s="26"/>
      <c r="B29" s="59" t="s">
        <v>64</v>
      </c>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row>
    <row r="30" spans="1:33" ht="33" customHeight="1" thickBot="1">
      <c r="A30" s="26"/>
      <c r="B30" s="3"/>
      <c r="C30" s="363" t="s">
        <v>221</v>
      </c>
      <c r="D30" s="363" t="s">
        <v>222</v>
      </c>
      <c r="E30" s="363" t="s">
        <v>223</v>
      </c>
      <c r="F30" s="363" t="s">
        <v>224</v>
      </c>
      <c r="G30" s="363" t="s">
        <v>225</v>
      </c>
      <c r="H30" s="363" t="s">
        <v>226</v>
      </c>
      <c r="I30" s="363" t="s">
        <v>227</v>
      </c>
      <c r="J30" s="363" t="s">
        <v>228</v>
      </c>
      <c r="K30" s="363" t="s">
        <v>229</v>
      </c>
      <c r="L30" s="363" t="s">
        <v>262</v>
      </c>
      <c r="M30" s="363" t="s">
        <v>263</v>
      </c>
      <c r="N30" s="363" t="s">
        <v>264</v>
      </c>
      <c r="O30" s="363" t="s">
        <v>265</v>
      </c>
      <c r="P30" s="363" t="s">
        <v>266</v>
      </c>
      <c r="Q30" s="363" t="s">
        <v>267</v>
      </c>
      <c r="R30" s="363" t="s">
        <v>268</v>
      </c>
      <c r="S30" s="363" t="s">
        <v>269</v>
      </c>
      <c r="T30" s="363" t="s">
        <v>270</v>
      </c>
      <c r="U30" s="363" t="s">
        <v>271</v>
      </c>
      <c r="V30" s="363" t="s">
        <v>272</v>
      </c>
      <c r="W30" s="363" t="s">
        <v>273</v>
      </c>
      <c r="X30" s="363" t="s">
        <v>274</v>
      </c>
      <c r="Y30" s="363" t="s">
        <v>275</v>
      </c>
      <c r="Z30" s="363" t="s">
        <v>276</v>
      </c>
      <c r="AA30" s="363" t="s">
        <v>277</v>
      </c>
      <c r="AB30" s="363" t="s">
        <v>278</v>
      </c>
      <c r="AC30" s="363" t="s">
        <v>279</v>
      </c>
      <c r="AD30" s="363" t="s">
        <v>280</v>
      </c>
      <c r="AE30" s="363" t="s">
        <v>281</v>
      </c>
      <c r="AF30" s="26"/>
      <c r="AG30" s="26"/>
    </row>
    <row r="31" spans="1:33" ht="15.75" thickBot="1">
      <c r="A31" s="26"/>
      <c r="B31" s="22" t="s">
        <v>151</v>
      </c>
      <c r="C31" s="60">
        <v>30.446999999999999</v>
      </c>
      <c r="D31" s="60">
        <v>71.710999999999999</v>
      </c>
      <c r="E31" s="60">
        <v>130.27000000000001</v>
      </c>
      <c r="F31" s="60">
        <v>212.05199999999999</v>
      </c>
      <c r="G31" s="60">
        <v>324.245</v>
      </c>
      <c r="H31" s="60">
        <v>448.49799999999999</v>
      </c>
      <c r="I31" s="60">
        <v>597.43600000000004</v>
      </c>
      <c r="J31" s="60">
        <v>773.87900000000002</v>
      </c>
      <c r="K31" s="60">
        <v>981.44899999999996</v>
      </c>
      <c r="L31" s="60">
        <v>1142.6099999999999</v>
      </c>
      <c r="M31" s="60">
        <v>1324.1659999999999</v>
      </c>
      <c r="N31" s="60">
        <v>1522.2760000000001</v>
      </c>
      <c r="O31" s="60">
        <v>1738.338</v>
      </c>
      <c r="P31" s="60">
        <v>1943.7159999999999</v>
      </c>
      <c r="Q31" s="60">
        <v>2158.8000000000002</v>
      </c>
      <c r="R31" s="60">
        <v>2279.3789999999999</v>
      </c>
      <c r="S31" s="60">
        <v>2405.0520000000001</v>
      </c>
      <c r="T31" s="60">
        <v>2533.8020000000001</v>
      </c>
      <c r="U31" s="60">
        <v>2666.982</v>
      </c>
      <c r="V31" s="60">
        <v>2804.598</v>
      </c>
      <c r="W31" s="60">
        <v>2945.1170000000002</v>
      </c>
      <c r="X31" s="60">
        <v>3088.9769999999999</v>
      </c>
      <c r="Y31" s="60">
        <v>3237.89</v>
      </c>
      <c r="Z31" s="60">
        <v>3391.4569999999999</v>
      </c>
      <c r="AA31" s="60">
        <v>3548.962</v>
      </c>
      <c r="AB31" s="60">
        <v>3710.4659999999999</v>
      </c>
      <c r="AC31" s="60">
        <v>3876.96</v>
      </c>
      <c r="AD31" s="60">
        <v>4046.0709999999999</v>
      </c>
      <c r="AE31" s="60">
        <v>4218.4269999999997</v>
      </c>
      <c r="AF31" s="26"/>
      <c r="AG31" s="26"/>
    </row>
    <row r="32" spans="1:33" ht="15.75" thickBot="1">
      <c r="A32" s="26"/>
      <c r="B32" s="22" t="s">
        <v>126</v>
      </c>
      <c r="C32" s="61">
        <v>17.091999999999999</v>
      </c>
      <c r="D32" s="61">
        <v>49.567</v>
      </c>
      <c r="E32" s="61">
        <v>96.138999999999996</v>
      </c>
      <c r="F32" s="61">
        <v>162.61600000000001</v>
      </c>
      <c r="G32" s="61">
        <v>256.35000000000002</v>
      </c>
      <c r="H32" s="61">
        <v>359.91300000000001</v>
      </c>
      <c r="I32" s="61">
        <v>485.03899999999999</v>
      </c>
      <c r="J32" s="61">
        <v>636.85</v>
      </c>
      <c r="K32" s="61">
        <v>815.00199999999995</v>
      </c>
      <c r="L32" s="61">
        <v>952.31100000000004</v>
      </c>
      <c r="M32" s="61">
        <v>1107.8679999999999</v>
      </c>
      <c r="N32" s="61">
        <v>1278.662</v>
      </c>
      <c r="O32" s="61">
        <v>1465.3610000000001</v>
      </c>
      <c r="P32" s="61">
        <v>1636.076</v>
      </c>
      <c r="Q32" s="61">
        <v>1814.326</v>
      </c>
      <c r="R32" s="61">
        <v>1909.6780000000001</v>
      </c>
      <c r="S32" s="61">
        <v>2008.65</v>
      </c>
      <c r="T32" s="61">
        <v>2110.6379999999999</v>
      </c>
      <c r="U32" s="61">
        <v>2215.489</v>
      </c>
      <c r="V32" s="61">
        <v>2324.4520000000002</v>
      </c>
      <c r="W32" s="61">
        <v>2436.3620000000001</v>
      </c>
      <c r="X32" s="61">
        <v>2550.2280000000001</v>
      </c>
      <c r="Y32" s="61">
        <v>2667.8850000000002</v>
      </c>
      <c r="Z32" s="61">
        <v>2790.0219999999999</v>
      </c>
      <c r="AA32" s="61">
        <v>2914.5140000000001</v>
      </c>
      <c r="AB32" s="61">
        <v>3043.4850000000001</v>
      </c>
      <c r="AC32" s="61">
        <v>3176.6869999999999</v>
      </c>
      <c r="AD32" s="61">
        <v>3311.3130000000001</v>
      </c>
      <c r="AE32" s="61">
        <v>3449.8420000000001</v>
      </c>
      <c r="AF32" s="26"/>
      <c r="AG32" s="26"/>
    </row>
    <row r="33" spans="1:33" ht="15.75" thickBot="1">
      <c r="A33" s="26"/>
      <c r="B33" s="22" t="s">
        <v>192</v>
      </c>
      <c r="C33" s="60">
        <v>17.419</v>
      </c>
      <c r="D33" s="60">
        <v>32.817</v>
      </c>
      <c r="E33" s="60">
        <v>53.826000000000001</v>
      </c>
      <c r="F33" s="60">
        <v>82.384</v>
      </c>
      <c r="G33" s="60">
        <v>116.59399999999999</v>
      </c>
      <c r="H33" s="60">
        <v>153.42599999999999</v>
      </c>
      <c r="I33" s="60">
        <v>196.66499999999999</v>
      </c>
      <c r="J33" s="60">
        <v>246.47499999999999</v>
      </c>
      <c r="K33" s="60">
        <v>303.10399999999998</v>
      </c>
      <c r="L33" s="60">
        <v>342.113</v>
      </c>
      <c r="M33" s="60">
        <v>385.78899999999999</v>
      </c>
      <c r="N33" s="60">
        <v>433.601</v>
      </c>
      <c r="O33" s="60">
        <v>485.45100000000002</v>
      </c>
      <c r="P33" s="60">
        <v>533.21299999999997</v>
      </c>
      <c r="Q33" s="60">
        <v>582.89</v>
      </c>
      <c r="R33" s="60">
        <v>611.322</v>
      </c>
      <c r="S33" s="60">
        <v>640.78700000000003</v>
      </c>
      <c r="T33" s="60">
        <v>670.97299999999996</v>
      </c>
      <c r="U33" s="60">
        <v>702.27</v>
      </c>
      <c r="V33" s="60">
        <v>734.35400000000004</v>
      </c>
      <c r="W33" s="60">
        <v>767.24699999999996</v>
      </c>
      <c r="X33" s="60">
        <v>800.74900000000002</v>
      </c>
      <c r="Y33" s="60">
        <v>835.27700000000004</v>
      </c>
      <c r="Z33" s="60">
        <v>870.59199999999998</v>
      </c>
      <c r="AA33" s="60">
        <v>906.98699999999997</v>
      </c>
      <c r="AB33" s="60">
        <v>944.19399999999996</v>
      </c>
      <c r="AC33" s="60">
        <v>982.67399999999998</v>
      </c>
      <c r="AD33" s="60">
        <v>1021.681</v>
      </c>
      <c r="AE33" s="60">
        <v>1061.6969999999999</v>
      </c>
      <c r="AF33" s="26"/>
      <c r="AG33" s="26"/>
    </row>
    <row r="34" spans="1:33" ht="15.75" thickBot="1">
      <c r="A34" s="26"/>
      <c r="B34" s="22" t="s">
        <v>213</v>
      </c>
      <c r="C34" s="61">
        <v>2.1739999999999999</v>
      </c>
      <c r="D34" s="61">
        <v>3.2749999999999999</v>
      </c>
      <c r="E34" s="61">
        <v>4.7510000000000003</v>
      </c>
      <c r="F34" s="61">
        <v>6.6920000000000002</v>
      </c>
      <c r="G34" s="61">
        <v>9.2219999999999995</v>
      </c>
      <c r="H34" s="61">
        <v>12.637</v>
      </c>
      <c r="I34" s="61">
        <v>17.058</v>
      </c>
      <c r="J34" s="61">
        <v>22.751000000000001</v>
      </c>
      <c r="K34" s="61">
        <v>29.515000000000001</v>
      </c>
      <c r="L34" s="61">
        <v>35.277999999999999</v>
      </c>
      <c r="M34" s="61">
        <v>41.515999999999998</v>
      </c>
      <c r="N34" s="61">
        <v>48.286999999999999</v>
      </c>
      <c r="O34" s="61">
        <v>55.645000000000003</v>
      </c>
      <c r="P34" s="61">
        <v>63.484999999999999</v>
      </c>
      <c r="Q34" s="61">
        <v>71.629000000000005</v>
      </c>
      <c r="R34" s="61">
        <v>76.468999999999994</v>
      </c>
      <c r="S34" s="61">
        <v>81.472999999999999</v>
      </c>
      <c r="T34" s="61">
        <v>86.616</v>
      </c>
      <c r="U34" s="61">
        <v>91.923000000000002</v>
      </c>
      <c r="V34" s="61">
        <v>97.400999999999996</v>
      </c>
      <c r="W34" s="61">
        <v>103.005</v>
      </c>
      <c r="X34" s="61">
        <v>108.753</v>
      </c>
      <c r="Y34" s="61">
        <v>114.687</v>
      </c>
      <c r="Z34" s="61">
        <v>120.79300000000001</v>
      </c>
      <c r="AA34" s="61">
        <v>127.056</v>
      </c>
      <c r="AB34" s="61">
        <v>133.48400000000001</v>
      </c>
      <c r="AC34" s="61">
        <v>140.06100000000001</v>
      </c>
      <c r="AD34" s="61">
        <v>146.762</v>
      </c>
      <c r="AE34" s="61">
        <v>153.60300000000001</v>
      </c>
      <c r="AF34" s="26"/>
      <c r="AG34" s="26"/>
    </row>
    <row r="35" spans="1:33" ht="15.75" thickBot="1">
      <c r="A35" s="26"/>
      <c r="B35" s="22" t="s">
        <v>175</v>
      </c>
      <c r="C35" s="60">
        <v>19.399000000000001</v>
      </c>
      <c r="D35" s="60">
        <v>55.107999999999997</v>
      </c>
      <c r="E35" s="60">
        <v>137.09399999999999</v>
      </c>
      <c r="F35" s="60">
        <v>247.137</v>
      </c>
      <c r="G35" s="60">
        <v>385.64800000000002</v>
      </c>
      <c r="H35" s="60">
        <v>555.84</v>
      </c>
      <c r="I35" s="60">
        <v>760.00400000000002</v>
      </c>
      <c r="J35" s="60">
        <v>973.49599999999998</v>
      </c>
      <c r="K35" s="60">
        <v>1197.1859999999999</v>
      </c>
      <c r="L35" s="60">
        <v>1363.0530000000001</v>
      </c>
      <c r="M35" s="60">
        <v>1550.223</v>
      </c>
      <c r="N35" s="60">
        <v>1756.0930000000001</v>
      </c>
      <c r="O35" s="60">
        <v>1978.3989999999999</v>
      </c>
      <c r="P35" s="60">
        <v>2185.6469999999999</v>
      </c>
      <c r="Q35" s="60">
        <v>2401.223</v>
      </c>
      <c r="R35" s="60">
        <v>2521.4250000000002</v>
      </c>
      <c r="S35" s="60">
        <v>2644.5459999999998</v>
      </c>
      <c r="T35" s="60">
        <v>2771.0770000000002</v>
      </c>
      <c r="U35" s="60">
        <v>2900.6179999999999</v>
      </c>
      <c r="V35" s="60">
        <v>3034.5970000000002</v>
      </c>
      <c r="W35" s="60">
        <v>3171.904</v>
      </c>
      <c r="X35" s="60">
        <v>3312.692</v>
      </c>
      <c r="Y35" s="60">
        <v>3457.7069999999999</v>
      </c>
      <c r="Z35" s="60">
        <v>3607.5650000000001</v>
      </c>
      <c r="AA35" s="60">
        <v>3760.1849999999999</v>
      </c>
      <c r="AB35" s="60">
        <v>3917.75</v>
      </c>
      <c r="AC35" s="60">
        <v>4079.9079999999999</v>
      </c>
      <c r="AD35" s="60">
        <v>4243.9979999999996</v>
      </c>
      <c r="AE35" s="60">
        <v>4412.4560000000001</v>
      </c>
      <c r="AF35" s="26"/>
      <c r="AG35" s="26"/>
    </row>
    <row r="36" spans="1:33">
      <c r="A36" s="26"/>
      <c r="B36" s="26"/>
      <c r="C36" s="26"/>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row>
    <row r="37" spans="1:33" ht="15.75" thickBot="1">
      <c r="A37" s="26"/>
      <c r="B37" s="59" t="s">
        <v>285</v>
      </c>
      <c r="C37" s="26"/>
      <c r="D37" s="26"/>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row>
    <row r="38" spans="1:33" ht="33" customHeight="1" thickBot="1">
      <c r="A38" s="26"/>
      <c r="B38" s="3"/>
      <c r="C38" s="363" t="s">
        <v>221</v>
      </c>
      <c r="D38" s="363" t="s">
        <v>222</v>
      </c>
      <c r="E38" s="363" t="s">
        <v>223</v>
      </c>
      <c r="F38" s="363" t="s">
        <v>224</v>
      </c>
      <c r="G38" s="363" t="s">
        <v>225</v>
      </c>
      <c r="H38" s="363" t="s">
        <v>226</v>
      </c>
      <c r="I38" s="363" t="s">
        <v>227</v>
      </c>
      <c r="J38" s="363" t="s">
        <v>228</v>
      </c>
      <c r="K38" s="363" t="s">
        <v>229</v>
      </c>
      <c r="L38" s="363" t="s">
        <v>262</v>
      </c>
      <c r="M38" s="363" t="s">
        <v>263</v>
      </c>
      <c r="N38" s="363" t="s">
        <v>264</v>
      </c>
      <c r="O38" s="363" t="s">
        <v>265</v>
      </c>
      <c r="P38" s="363" t="s">
        <v>266</v>
      </c>
      <c r="Q38" s="363" t="s">
        <v>267</v>
      </c>
      <c r="R38" s="363" t="s">
        <v>268</v>
      </c>
      <c r="S38" s="363" t="s">
        <v>269</v>
      </c>
      <c r="T38" s="363" t="s">
        <v>270</v>
      </c>
      <c r="U38" s="363" t="s">
        <v>271</v>
      </c>
      <c r="V38" s="363" t="s">
        <v>272</v>
      </c>
      <c r="W38" s="363" t="s">
        <v>273</v>
      </c>
      <c r="X38" s="363" t="s">
        <v>274</v>
      </c>
      <c r="Y38" s="363" t="s">
        <v>275</v>
      </c>
      <c r="Z38" s="363" t="s">
        <v>276</v>
      </c>
      <c r="AA38" s="363" t="s">
        <v>277</v>
      </c>
      <c r="AB38" s="363" t="s">
        <v>278</v>
      </c>
      <c r="AC38" s="363" t="s">
        <v>279</v>
      </c>
      <c r="AD38" s="363" t="s">
        <v>280</v>
      </c>
      <c r="AE38" s="363" t="s">
        <v>281</v>
      </c>
      <c r="AF38" s="26"/>
      <c r="AG38" s="26"/>
    </row>
    <row r="39" spans="1:33" ht="15.75" thickBot="1">
      <c r="A39" s="26"/>
      <c r="B39" s="22" t="s">
        <v>151</v>
      </c>
      <c r="C39" s="60">
        <v>25.015999999999998</v>
      </c>
      <c r="D39" s="60">
        <v>39.704000000000001</v>
      </c>
      <c r="E39" s="60">
        <v>61.198</v>
      </c>
      <c r="F39" s="60">
        <v>92.081999999999994</v>
      </c>
      <c r="G39" s="60">
        <v>134.95599999999999</v>
      </c>
      <c r="H39" s="60">
        <v>191.79</v>
      </c>
      <c r="I39" s="60">
        <v>261.38400000000001</v>
      </c>
      <c r="J39" s="60">
        <v>342.74099999999999</v>
      </c>
      <c r="K39" s="60">
        <v>447.92899999999997</v>
      </c>
      <c r="L39" s="60">
        <v>547.61800000000005</v>
      </c>
      <c r="M39" s="60">
        <v>676.48</v>
      </c>
      <c r="N39" s="60">
        <v>801.42100000000005</v>
      </c>
      <c r="O39" s="60">
        <v>918.48299999999995</v>
      </c>
      <c r="P39" s="60">
        <v>1016.7329999999999</v>
      </c>
      <c r="Q39" s="60">
        <v>1105.9259999999999</v>
      </c>
      <c r="R39" s="60">
        <v>1189.857</v>
      </c>
      <c r="S39" s="60">
        <v>1273.44</v>
      </c>
      <c r="T39" s="60">
        <v>1359.675</v>
      </c>
      <c r="U39" s="60">
        <v>1451.886</v>
      </c>
      <c r="V39" s="60">
        <v>1556.0350000000001</v>
      </c>
      <c r="W39" s="60">
        <v>1661.1780000000001</v>
      </c>
      <c r="X39" s="60">
        <v>1769.1479999999999</v>
      </c>
      <c r="Y39" s="60">
        <v>1880.165</v>
      </c>
      <c r="Z39" s="60">
        <v>1968.6489999999999</v>
      </c>
      <c r="AA39" s="60">
        <v>2059.991</v>
      </c>
      <c r="AB39" s="60">
        <v>2153.5749999999998</v>
      </c>
      <c r="AC39" s="60">
        <v>2251.0059999999999</v>
      </c>
      <c r="AD39" s="60">
        <v>2349.9699999999998</v>
      </c>
      <c r="AE39" s="60">
        <v>2450.6060000000002</v>
      </c>
      <c r="AF39" s="26"/>
      <c r="AG39" s="26"/>
    </row>
    <row r="40" spans="1:33" ht="15.75" thickBot="1">
      <c r="A40" s="26"/>
      <c r="B40" s="22" t="s">
        <v>126</v>
      </c>
      <c r="C40" s="61">
        <v>11.842000000000001</v>
      </c>
      <c r="D40" s="61">
        <v>19.004999999999999</v>
      </c>
      <c r="E40" s="61">
        <v>29.353999999999999</v>
      </c>
      <c r="F40" s="61">
        <v>44.463000000000001</v>
      </c>
      <c r="G40" s="61">
        <v>65.594999999999999</v>
      </c>
      <c r="H40" s="61">
        <v>93.906999999999996</v>
      </c>
      <c r="I40" s="61">
        <v>128.11199999999999</v>
      </c>
      <c r="J40" s="61">
        <v>170.33099999999999</v>
      </c>
      <c r="K40" s="61">
        <v>224.36600000000001</v>
      </c>
      <c r="L40" s="61">
        <v>284.64</v>
      </c>
      <c r="M40" s="61">
        <v>369.21800000000002</v>
      </c>
      <c r="N40" s="61">
        <v>447.06700000000001</v>
      </c>
      <c r="O40" s="61">
        <v>529.74199999999996</v>
      </c>
      <c r="P40" s="61">
        <v>601.98800000000006</v>
      </c>
      <c r="Q40" s="61">
        <v>668.15499999999997</v>
      </c>
      <c r="R40" s="61">
        <v>728.96500000000003</v>
      </c>
      <c r="S40" s="61">
        <v>789.08799999999997</v>
      </c>
      <c r="T40" s="61">
        <v>851.26400000000001</v>
      </c>
      <c r="U40" s="61">
        <v>916.154</v>
      </c>
      <c r="V40" s="61">
        <v>989.029</v>
      </c>
      <c r="W40" s="61">
        <v>1064.05</v>
      </c>
      <c r="X40" s="61">
        <v>1141.22</v>
      </c>
      <c r="Y40" s="61">
        <v>1220.4590000000001</v>
      </c>
      <c r="Z40" s="61">
        <v>1281.193</v>
      </c>
      <c r="AA40" s="61">
        <v>1344.01</v>
      </c>
      <c r="AB40" s="61">
        <v>1408.5830000000001</v>
      </c>
      <c r="AC40" s="61">
        <v>1475.9079999999999</v>
      </c>
      <c r="AD40" s="61">
        <v>1544.3030000000001</v>
      </c>
      <c r="AE40" s="61">
        <v>1614.3</v>
      </c>
      <c r="AF40" s="26"/>
      <c r="AG40" s="26"/>
    </row>
    <row r="41" spans="1:33" ht="15.75" thickBot="1">
      <c r="A41" s="26"/>
      <c r="B41" s="22" t="s">
        <v>192</v>
      </c>
      <c r="C41" s="60">
        <v>12.522</v>
      </c>
      <c r="D41" s="60">
        <v>21.239000000000001</v>
      </c>
      <c r="E41" s="60">
        <v>28.024999999999999</v>
      </c>
      <c r="F41" s="60">
        <v>36.145000000000003</v>
      </c>
      <c r="G41" s="60">
        <v>48.789000000000001</v>
      </c>
      <c r="H41" s="60">
        <v>68.466999999999999</v>
      </c>
      <c r="I41" s="60">
        <v>91.85</v>
      </c>
      <c r="J41" s="60">
        <v>115.94499999999999</v>
      </c>
      <c r="K41" s="60">
        <v>145.233</v>
      </c>
      <c r="L41" s="60">
        <v>173.41</v>
      </c>
      <c r="M41" s="60">
        <v>214.67</v>
      </c>
      <c r="N41" s="60">
        <v>250.17</v>
      </c>
      <c r="O41" s="60">
        <v>284.161</v>
      </c>
      <c r="P41" s="60">
        <v>312.41000000000003</v>
      </c>
      <c r="Q41" s="60">
        <v>337.17099999999999</v>
      </c>
      <c r="R41" s="60">
        <v>358.637</v>
      </c>
      <c r="S41" s="60">
        <v>379.964</v>
      </c>
      <c r="T41" s="60">
        <v>401.78199999999998</v>
      </c>
      <c r="U41" s="60">
        <v>424.49099999999999</v>
      </c>
      <c r="V41" s="60">
        <v>451.548</v>
      </c>
      <c r="W41" s="60">
        <v>478.70400000000001</v>
      </c>
      <c r="X41" s="60">
        <v>506.28699999999998</v>
      </c>
      <c r="Y41" s="60">
        <v>534.13499999999999</v>
      </c>
      <c r="Z41" s="60">
        <v>556.10299999999995</v>
      </c>
      <c r="AA41" s="60">
        <v>578.673</v>
      </c>
      <c r="AB41" s="60">
        <v>601.61199999999997</v>
      </c>
      <c r="AC41" s="60">
        <v>625.53800000000001</v>
      </c>
      <c r="AD41" s="60">
        <v>649.096</v>
      </c>
      <c r="AE41" s="60">
        <v>672.85500000000002</v>
      </c>
      <c r="AF41" s="26"/>
      <c r="AG41" s="26"/>
    </row>
    <row r="42" spans="1:33" ht="15.75" thickBot="1">
      <c r="A42" s="26"/>
      <c r="B42" s="22" t="s">
        <v>213</v>
      </c>
      <c r="C42" s="61">
        <v>1.748</v>
      </c>
      <c r="D42" s="61">
        <v>2.6259999999999999</v>
      </c>
      <c r="E42" s="61">
        <v>3.972</v>
      </c>
      <c r="F42" s="61">
        <v>5.8789999999999996</v>
      </c>
      <c r="G42" s="61">
        <v>8.5419999999999998</v>
      </c>
      <c r="H42" s="61">
        <v>12.288</v>
      </c>
      <c r="I42" s="61">
        <v>17.466000000000001</v>
      </c>
      <c r="J42" s="61">
        <v>23.187000000000001</v>
      </c>
      <c r="K42" s="61">
        <v>29.702999999999999</v>
      </c>
      <c r="L42" s="61">
        <v>36.034999999999997</v>
      </c>
      <c r="M42" s="61">
        <v>45.02</v>
      </c>
      <c r="N42" s="61">
        <v>53.326000000000001</v>
      </c>
      <c r="O42" s="61">
        <v>61.286999999999999</v>
      </c>
      <c r="P42" s="61">
        <v>68.28</v>
      </c>
      <c r="Q42" s="61">
        <v>74.382999999999996</v>
      </c>
      <c r="R42" s="61">
        <v>79.703000000000003</v>
      </c>
      <c r="S42" s="61">
        <v>84.963999999999999</v>
      </c>
      <c r="T42" s="61">
        <v>90.340999999999994</v>
      </c>
      <c r="U42" s="61">
        <v>95.968000000000004</v>
      </c>
      <c r="V42" s="61">
        <v>102.343</v>
      </c>
      <c r="W42" s="61">
        <v>108.789</v>
      </c>
      <c r="X42" s="61">
        <v>115.358</v>
      </c>
      <c r="Y42" s="61">
        <v>122.05200000000001</v>
      </c>
      <c r="Z42" s="61">
        <v>127.155</v>
      </c>
      <c r="AA42" s="61">
        <v>132.38300000000001</v>
      </c>
      <c r="AB42" s="61">
        <v>137.714</v>
      </c>
      <c r="AC42" s="61">
        <v>143.23400000000001</v>
      </c>
      <c r="AD42" s="61">
        <v>148.767</v>
      </c>
      <c r="AE42" s="61">
        <v>154.34800000000001</v>
      </c>
      <c r="AF42" s="26"/>
      <c r="AG42" s="26"/>
    </row>
    <row r="43" spans="1:33" ht="15.75" thickBot="1">
      <c r="A43" s="26"/>
      <c r="B43" s="22" t="s">
        <v>175</v>
      </c>
      <c r="C43" s="60">
        <v>13.891999999999999</v>
      </c>
      <c r="D43" s="60">
        <v>22.65</v>
      </c>
      <c r="E43" s="60">
        <v>34.591999999999999</v>
      </c>
      <c r="F43" s="60">
        <v>52.631999999999998</v>
      </c>
      <c r="G43" s="60">
        <v>78.730999999999995</v>
      </c>
      <c r="H43" s="60">
        <v>115.96299999999999</v>
      </c>
      <c r="I43" s="60">
        <v>167.268</v>
      </c>
      <c r="J43" s="60">
        <v>235.191</v>
      </c>
      <c r="K43" s="60">
        <v>322.48599999999999</v>
      </c>
      <c r="L43" s="60">
        <v>409.786</v>
      </c>
      <c r="M43" s="60">
        <v>530.10799999999995</v>
      </c>
      <c r="N43" s="60">
        <v>643.83900000000006</v>
      </c>
      <c r="O43" s="60">
        <v>758.35400000000004</v>
      </c>
      <c r="P43" s="60">
        <v>865.12199999999996</v>
      </c>
      <c r="Q43" s="60">
        <v>966.22799999999995</v>
      </c>
      <c r="R43" s="60">
        <v>1055.3920000000001</v>
      </c>
      <c r="S43" s="60">
        <v>1140.0139999999999</v>
      </c>
      <c r="T43" s="60">
        <v>1225.155</v>
      </c>
      <c r="U43" s="60">
        <v>1313.72</v>
      </c>
      <c r="V43" s="60">
        <v>1416.74</v>
      </c>
      <c r="W43" s="60">
        <v>1521.087</v>
      </c>
      <c r="X43" s="60">
        <v>1627.8989999999999</v>
      </c>
      <c r="Y43" s="60">
        <v>1737.2539999999999</v>
      </c>
      <c r="Z43" s="60">
        <v>1823.498</v>
      </c>
      <c r="AA43" s="60">
        <v>1912.7639999999999</v>
      </c>
      <c r="AB43" s="60">
        <v>2004.2940000000001</v>
      </c>
      <c r="AC43" s="60">
        <v>2101.0709999999999</v>
      </c>
      <c r="AD43" s="60">
        <v>2199.0160000000001</v>
      </c>
      <c r="AE43" s="60">
        <v>2296.7800000000002</v>
      </c>
      <c r="AF43" s="26"/>
      <c r="AG43" s="26"/>
    </row>
    <row r="44" spans="1:33">
      <c r="A44" s="26"/>
      <c r="B44" s="26"/>
      <c r="C44" s="26"/>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row>
    <row r="45" spans="1:33" ht="15.75" thickBot="1">
      <c r="A45" s="26"/>
      <c r="B45" s="59" t="s">
        <v>65</v>
      </c>
      <c r="C45" s="26"/>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c r="AF45" s="26"/>
      <c r="AG45" s="26"/>
    </row>
    <row r="46" spans="1:33" ht="33" customHeight="1" thickBot="1">
      <c r="A46" s="26"/>
      <c r="B46" s="3"/>
      <c r="C46" s="363" t="s">
        <v>221</v>
      </c>
      <c r="D46" s="363" t="s">
        <v>222</v>
      </c>
      <c r="E46" s="363" t="s">
        <v>223</v>
      </c>
      <c r="F46" s="363" t="s">
        <v>224</v>
      </c>
      <c r="G46" s="363" t="s">
        <v>225</v>
      </c>
      <c r="H46" s="363" t="s">
        <v>226</v>
      </c>
      <c r="I46" s="363" t="s">
        <v>227</v>
      </c>
      <c r="J46" s="363" t="s">
        <v>228</v>
      </c>
      <c r="K46" s="363" t="s">
        <v>229</v>
      </c>
      <c r="L46" s="363" t="s">
        <v>262</v>
      </c>
      <c r="M46" s="363" t="s">
        <v>263</v>
      </c>
      <c r="N46" s="363" t="s">
        <v>264</v>
      </c>
      <c r="O46" s="363" t="s">
        <v>265</v>
      </c>
      <c r="P46" s="363" t="s">
        <v>266</v>
      </c>
      <c r="Q46" s="363" t="s">
        <v>267</v>
      </c>
      <c r="R46" s="363" t="s">
        <v>268</v>
      </c>
      <c r="S46" s="363" t="s">
        <v>269</v>
      </c>
      <c r="T46" s="363" t="s">
        <v>270</v>
      </c>
      <c r="U46" s="363" t="s">
        <v>271</v>
      </c>
      <c r="V46" s="363" t="s">
        <v>272</v>
      </c>
      <c r="W46" s="363" t="s">
        <v>273</v>
      </c>
      <c r="X46" s="363" t="s">
        <v>274</v>
      </c>
      <c r="Y46" s="363" t="s">
        <v>275</v>
      </c>
      <c r="Z46" s="363" t="s">
        <v>276</v>
      </c>
      <c r="AA46" s="363" t="s">
        <v>277</v>
      </c>
      <c r="AB46" s="363" t="s">
        <v>278</v>
      </c>
      <c r="AC46" s="363" t="s">
        <v>279</v>
      </c>
      <c r="AD46" s="363" t="s">
        <v>280</v>
      </c>
      <c r="AE46" s="363" t="s">
        <v>281</v>
      </c>
      <c r="AF46" s="26"/>
      <c r="AG46" s="26"/>
    </row>
    <row r="47" spans="1:33" ht="15.75" thickBot="1">
      <c r="A47" s="26"/>
      <c r="B47" s="22" t="s">
        <v>151</v>
      </c>
      <c r="C47" s="60">
        <v>33.808999999999997</v>
      </c>
      <c r="D47" s="60">
        <v>82.709000000000003</v>
      </c>
      <c r="E47" s="60">
        <v>156.761</v>
      </c>
      <c r="F47" s="60">
        <v>263.89</v>
      </c>
      <c r="G47" s="60">
        <v>405.048</v>
      </c>
      <c r="H47" s="60">
        <v>567.05899999999997</v>
      </c>
      <c r="I47" s="60">
        <v>769.63400000000001</v>
      </c>
      <c r="J47" s="60">
        <v>1010.103</v>
      </c>
      <c r="K47" s="60">
        <v>1287.846</v>
      </c>
      <c r="L47" s="60">
        <v>1513.002</v>
      </c>
      <c r="M47" s="60">
        <v>1757.9949999999999</v>
      </c>
      <c r="N47" s="60">
        <v>2022.7529999999999</v>
      </c>
      <c r="O47" s="60">
        <v>2303.8510000000001</v>
      </c>
      <c r="P47" s="60">
        <v>2570.3710000000001</v>
      </c>
      <c r="Q47" s="60">
        <v>2845.8049999999998</v>
      </c>
      <c r="R47" s="60">
        <v>2993.4</v>
      </c>
      <c r="S47" s="60">
        <v>3149.6019999999999</v>
      </c>
      <c r="T47" s="60">
        <v>3306.0819999999999</v>
      </c>
      <c r="U47" s="60">
        <v>3472.6759999999999</v>
      </c>
      <c r="V47" s="60">
        <v>3642.4989999999998</v>
      </c>
      <c r="W47" s="60">
        <v>3815.654</v>
      </c>
      <c r="X47" s="60">
        <v>3993.212</v>
      </c>
      <c r="Y47" s="60">
        <v>4175.7439999999997</v>
      </c>
      <c r="Z47" s="60">
        <v>4364.7820000000002</v>
      </c>
      <c r="AA47" s="60">
        <v>4557.4059999999999</v>
      </c>
      <c r="AB47" s="60">
        <v>4750.5069999999996</v>
      </c>
      <c r="AC47" s="60">
        <v>4944.2020000000002</v>
      </c>
      <c r="AD47" s="60">
        <v>5141.2380000000003</v>
      </c>
      <c r="AE47" s="60">
        <v>5338.7150000000001</v>
      </c>
      <c r="AF47" s="26"/>
      <c r="AG47" s="26"/>
    </row>
    <row r="48" spans="1:33" ht="15.75" thickBot="1">
      <c r="A48" s="26"/>
      <c r="B48" s="22" t="s">
        <v>126</v>
      </c>
      <c r="C48" s="61">
        <v>18.792000000000002</v>
      </c>
      <c r="D48" s="61">
        <v>56.93</v>
      </c>
      <c r="E48" s="61">
        <v>116.312</v>
      </c>
      <c r="F48" s="61">
        <v>203.74100000000001</v>
      </c>
      <c r="G48" s="61">
        <v>316.67500000000001</v>
      </c>
      <c r="H48" s="61">
        <v>441.512</v>
      </c>
      <c r="I48" s="61">
        <v>598.09699999999998</v>
      </c>
      <c r="J48" s="61">
        <v>788.33799999999997</v>
      </c>
      <c r="K48" s="61">
        <v>1007.196</v>
      </c>
      <c r="L48" s="61">
        <v>1181.67</v>
      </c>
      <c r="M48" s="61">
        <v>1375.4880000000001</v>
      </c>
      <c r="N48" s="61">
        <v>1581.047</v>
      </c>
      <c r="O48" s="61">
        <v>1799.5640000000001</v>
      </c>
      <c r="P48" s="61">
        <v>2003.201</v>
      </c>
      <c r="Q48" s="61">
        <v>2215.9789999999998</v>
      </c>
      <c r="R48" s="61">
        <v>2320.634</v>
      </c>
      <c r="S48" s="61">
        <v>2431.5500000000002</v>
      </c>
      <c r="T48" s="61">
        <v>2543.8589999999999</v>
      </c>
      <c r="U48" s="61">
        <v>2662.817</v>
      </c>
      <c r="V48" s="61">
        <v>2785.4380000000001</v>
      </c>
      <c r="W48" s="61">
        <v>2910.14</v>
      </c>
      <c r="X48" s="61">
        <v>3039.4479999999999</v>
      </c>
      <c r="Y48" s="61">
        <v>3174.2979999999998</v>
      </c>
      <c r="Z48" s="61">
        <v>3316.8310000000001</v>
      </c>
      <c r="AA48" s="61">
        <v>3463.2379999999998</v>
      </c>
      <c r="AB48" s="61">
        <v>3617.549</v>
      </c>
      <c r="AC48" s="61">
        <v>3775.5450000000001</v>
      </c>
      <c r="AD48" s="61">
        <v>3934.38</v>
      </c>
      <c r="AE48" s="61">
        <v>4096.4849999999997</v>
      </c>
      <c r="AF48" s="26"/>
      <c r="AG48" s="26"/>
    </row>
    <row r="49" spans="1:33" ht="15.75" thickBot="1">
      <c r="A49" s="26"/>
      <c r="B49" s="22" t="s">
        <v>192</v>
      </c>
      <c r="C49" s="60">
        <v>19.108000000000001</v>
      </c>
      <c r="D49" s="60">
        <v>37.433</v>
      </c>
      <c r="E49" s="60">
        <v>64.042000000000002</v>
      </c>
      <c r="F49" s="60">
        <v>100.93899999999999</v>
      </c>
      <c r="G49" s="60">
        <v>139.006</v>
      </c>
      <c r="H49" s="60">
        <v>181.29</v>
      </c>
      <c r="I49" s="60">
        <v>233.20699999999999</v>
      </c>
      <c r="J49" s="60">
        <v>295.74799999999999</v>
      </c>
      <c r="K49" s="60">
        <v>367.72500000000002</v>
      </c>
      <c r="L49" s="60">
        <v>418.77</v>
      </c>
      <c r="M49" s="60">
        <v>476.54</v>
      </c>
      <c r="N49" s="60">
        <v>537.83000000000004</v>
      </c>
      <c r="O49" s="60">
        <v>602.48299999999995</v>
      </c>
      <c r="P49" s="60">
        <v>656.35900000000004</v>
      </c>
      <c r="Q49" s="60">
        <v>712.61400000000003</v>
      </c>
      <c r="R49" s="60">
        <v>743.76599999999996</v>
      </c>
      <c r="S49" s="60">
        <v>776.57899999999995</v>
      </c>
      <c r="T49" s="60">
        <v>809.53200000000004</v>
      </c>
      <c r="U49" s="60">
        <v>844.20100000000002</v>
      </c>
      <c r="V49" s="60">
        <v>879.81899999999996</v>
      </c>
      <c r="W49" s="60">
        <v>916.08299999999997</v>
      </c>
      <c r="X49" s="60">
        <v>953.68799999999999</v>
      </c>
      <c r="Y49" s="60">
        <v>992.26099999999997</v>
      </c>
      <c r="Z49" s="60">
        <v>1032.7190000000001</v>
      </c>
      <c r="AA49" s="60">
        <v>1074.202</v>
      </c>
      <c r="AB49" s="60">
        <v>1117.797</v>
      </c>
      <c r="AC49" s="60">
        <v>1162.5809999999999</v>
      </c>
      <c r="AD49" s="60">
        <v>1208.3440000000001</v>
      </c>
      <c r="AE49" s="60">
        <v>1254.2819999999999</v>
      </c>
      <c r="AF49" s="26"/>
      <c r="AG49" s="26"/>
    </row>
    <row r="50" spans="1:33" ht="15.75" thickBot="1">
      <c r="A50" s="26"/>
      <c r="B50" s="22" t="s">
        <v>213</v>
      </c>
      <c r="C50" s="61">
        <v>2.5310000000000001</v>
      </c>
      <c r="D50" s="61">
        <v>5.899</v>
      </c>
      <c r="E50" s="61">
        <v>10.956</v>
      </c>
      <c r="F50" s="61">
        <v>18.306999999999999</v>
      </c>
      <c r="G50" s="61">
        <v>27.271999999999998</v>
      </c>
      <c r="H50" s="61">
        <v>37.667999999999999</v>
      </c>
      <c r="I50" s="61">
        <v>50.497</v>
      </c>
      <c r="J50" s="61">
        <v>65.412000000000006</v>
      </c>
      <c r="K50" s="61">
        <v>82.597999999999999</v>
      </c>
      <c r="L50" s="61">
        <v>96.728999999999999</v>
      </c>
      <c r="M50" s="61">
        <v>112.111</v>
      </c>
      <c r="N50" s="61">
        <v>128.74799999999999</v>
      </c>
      <c r="O50" s="61">
        <v>146.67400000000001</v>
      </c>
      <c r="P50" s="61">
        <v>164.11199999999999</v>
      </c>
      <c r="Q50" s="61">
        <v>182.07300000000001</v>
      </c>
      <c r="R50" s="61">
        <v>191.8</v>
      </c>
      <c r="S50" s="61">
        <v>202.03399999999999</v>
      </c>
      <c r="T50" s="61">
        <v>212.35599999999999</v>
      </c>
      <c r="U50" s="61">
        <v>223.178</v>
      </c>
      <c r="V50" s="61">
        <v>234.19300000000001</v>
      </c>
      <c r="W50" s="61">
        <v>245.494</v>
      </c>
      <c r="X50" s="61">
        <v>256.95800000000003</v>
      </c>
      <c r="Y50" s="61">
        <v>268.73599999999999</v>
      </c>
      <c r="Z50" s="61">
        <v>280.62200000000001</v>
      </c>
      <c r="AA50" s="61">
        <v>292.61599999999999</v>
      </c>
      <c r="AB50" s="61">
        <v>304.57600000000002</v>
      </c>
      <c r="AC50" s="61">
        <v>316.62599999999998</v>
      </c>
      <c r="AD50" s="61">
        <v>328.75599999999997</v>
      </c>
      <c r="AE50" s="61">
        <v>340.86399999999998</v>
      </c>
      <c r="AF50" s="26"/>
      <c r="AG50" s="26"/>
    </row>
    <row r="51" spans="1:33" ht="15.75" thickBot="1">
      <c r="A51" s="26"/>
      <c r="B51" s="22" t="s">
        <v>175</v>
      </c>
      <c r="C51" s="60">
        <v>21.324999999999999</v>
      </c>
      <c r="D51" s="60">
        <v>39.332999999999998</v>
      </c>
      <c r="E51" s="60">
        <v>124.65300000000001</v>
      </c>
      <c r="F51" s="60">
        <v>240.512</v>
      </c>
      <c r="G51" s="60">
        <v>387.46300000000002</v>
      </c>
      <c r="H51" s="60">
        <v>568.47400000000005</v>
      </c>
      <c r="I51" s="60">
        <v>786.96100000000001</v>
      </c>
      <c r="J51" s="60">
        <v>1024.836</v>
      </c>
      <c r="K51" s="60">
        <v>1297.201</v>
      </c>
      <c r="L51" s="60">
        <v>1508.376</v>
      </c>
      <c r="M51" s="60">
        <v>1741.758</v>
      </c>
      <c r="N51" s="60">
        <v>1990.85</v>
      </c>
      <c r="O51" s="60">
        <v>2255.0250000000001</v>
      </c>
      <c r="P51" s="60">
        <v>2511.4720000000002</v>
      </c>
      <c r="Q51" s="60">
        <v>2773.6559999999999</v>
      </c>
      <c r="R51" s="60">
        <v>2913.049</v>
      </c>
      <c r="S51" s="60">
        <v>3058.5720000000001</v>
      </c>
      <c r="T51" s="60">
        <v>3207.3249999999998</v>
      </c>
      <c r="U51" s="60">
        <v>3364.194</v>
      </c>
      <c r="V51" s="60">
        <v>3523.5459999999998</v>
      </c>
      <c r="W51" s="60">
        <v>3687.8629999999998</v>
      </c>
      <c r="X51" s="60">
        <v>3855.4630000000002</v>
      </c>
      <c r="Y51" s="60">
        <v>4029.35</v>
      </c>
      <c r="Z51" s="60">
        <v>4209.1149999999998</v>
      </c>
      <c r="AA51" s="60">
        <v>4396.3959999999997</v>
      </c>
      <c r="AB51" s="60">
        <v>4589.9350000000004</v>
      </c>
      <c r="AC51" s="60">
        <v>4789.6220000000003</v>
      </c>
      <c r="AD51" s="60">
        <v>4990.38</v>
      </c>
      <c r="AE51" s="60">
        <v>5195.402</v>
      </c>
      <c r="AF51" s="26"/>
      <c r="AG51" s="26"/>
    </row>
    <row r="52" spans="1:33">
      <c r="A52" s="26"/>
      <c r="B52" s="26"/>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row>
    <row r="53" spans="1:33" ht="20.25" thickBot="1">
      <c r="A53" s="26"/>
      <c r="B53" s="44" t="s">
        <v>395</v>
      </c>
      <c r="C53" s="44"/>
      <c r="D53" s="26"/>
      <c r="E53" s="26"/>
      <c r="F53" s="26"/>
      <c r="G53" s="26"/>
      <c r="H53" s="26"/>
      <c r="I53" s="26"/>
      <c r="J53" s="26"/>
      <c r="K53" s="26"/>
      <c r="L53" s="26"/>
      <c r="M53" s="26"/>
      <c r="N53" s="26"/>
      <c r="O53" s="26"/>
      <c r="P53" s="26"/>
      <c r="Q53" s="26"/>
      <c r="R53" s="26"/>
      <c r="S53" s="26"/>
      <c r="T53" s="26"/>
      <c r="U53" s="26"/>
      <c r="V53" s="26"/>
      <c r="W53" s="26"/>
      <c r="X53" s="26"/>
      <c r="Y53" s="26"/>
      <c r="Z53" s="26"/>
      <c r="AA53" s="26"/>
      <c r="AB53" s="26"/>
      <c r="AC53" s="26"/>
      <c r="AD53" s="26"/>
      <c r="AE53" s="26"/>
      <c r="AF53" s="26"/>
      <c r="AG53" s="26"/>
    </row>
    <row r="54" spans="1:33" ht="13.5" thickTop="1">
      <c r="A54" s="26"/>
      <c r="B54" s="448" t="s">
        <v>396</v>
      </c>
      <c r="C54" s="448"/>
      <c r="D54" s="448"/>
      <c r="E54" s="448"/>
      <c r="F54" s="448"/>
      <c r="G54" s="448"/>
      <c r="H54" s="448"/>
      <c r="I54" s="448"/>
      <c r="J54" s="448"/>
      <c r="K54" s="448"/>
      <c r="L54" s="448"/>
      <c r="M54" s="448"/>
      <c r="N54" s="448"/>
      <c r="O54" s="448"/>
      <c r="P54" s="448"/>
      <c r="Q54" s="448"/>
      <c r="R54" s="448"/>
      <c r="S54" s="448"/>
      <c r="T54" s="448"/>
      <c r="U54" s="448"/>
      <c r="V54" s="448"/>
      <c r="W54" s="448"/>
      <c r="X54" s="448"/>
      <c r="Y54" s="26"/>
      <c r="Z54" s="26"/>
      <c r="AA54" s="26"/>
      <c r="AB54" s="26"/>
      <c r="AC54" s="26"/>
      <c r="AD54" s="26"/>
      <c r="AE54" s="26"/>
      <c r="AF54" s="26"/>
      <c r="AG54" s="26"/>
    </row>
    <row r="55" spans="1:33">
      <c r="A55" s="26"/>
      <c r="B55" s="105"/>
      <c r="C55" s="105"/>
      <c r="D55" s="105"/>
      <c r="E55" s="105"/>
      <c r="F55" s="105"/>
      <c r="G55" s="105"/>
      <c r="H55" s="105"/>
      <c r="I55" s="105"/>
      <c r="J55" s="105"/>
      <c r="K55" s="105"/>
      <c r="L55" s="105"/>
      <c r="M55" s="105"/>
      <c r="N55" s="105"/>
      <c r="O55" s="105"/>
      <c r="P55" s="105"/>
      <c r="Q55" s="105"/>
      <c r="R55" s="105"/>
      <c r="S55" s="105"/>
      <c r="T55" s="105"/>
      <c r="U55" s="105"/>
      <c r="V55" s="105"/>
      <c r="W55" s="105"/>
      <c r="X55" s="105"/>
      <c r="Y55" s="26"/>
      <c r="Z55" s="26"/>
      <c r="AA55" s="26"/>
      <c r="AB55" s="26"/>
      <c r="AC55" s="26"/>
      <c r="AD55" s="26"/>
      <c r="AE55" s="26"/>
      <c r="AF55" s="26"/>
      <c r="AG55" s="26"/>
    </row>
    <row r="56" spans="1:33" ht="15.75" thickBot="1">
      <c r="A56" s="26"/>
      <c r="B56" s="59" t="s">
        <v>61</v>
      </c>
      <c r="C56" s="26"/>
      <c r="D56" s="26"/>
      <c r="E56" s="26"/>
      <c r="F56" s="26"/>
      <c r="G56" s="26"/>
      <c r="H56" s="26"/>
      <c r="I56" s="26"/>
      <c r="J56" s="26"/>
      <c r="K56" s="26"/>
      <c r="L56" s="26"/>
      <c r="M56" s="26"/>
      <c r="N56" s="26"/>
      <c r="O56" s="26"/>
      <c r="P56" s="26"/>
      <c r="Q56" s="26"/>
      <c r="R56" s="26"/>
      <c r="S56" s="26"/>
      <c r="T56" s="26"/>
      <c r="U56" s="26"/>
      <c r="V56" s="26"/>
      <c r="W56" s="26"/>
      <c r="X56" s="26"/>
      <c r="Y56" s="26"/>
      <c r="Z56" s="26"/>
      <c r="AA56" s="26"/>
      <c r="AB56" s="26"/>
      <c r="AC56" s="26"/>
      <c r="AD56" s="26"/>
      <c r="AE56" s="26"/>
      <c r="AF56" s="26"/>
      <c r="AG56" s="26"/>
    </row>
    <row r="57" spans="1:33" ht="33" customHeight="1" thickBot="1">
      <c r="A57" s="26"/>
      <c r="B57" s="3"/>
      <c r="C57" s="363" t="s">
        <v>221</v>
      </c>
      <c r="D57" s="363" t="s">
        <v>222</v>
      </c>
      <c r="E57" s="363" t="s">
        <v>223</v>
      </c>
      <c r="F57" s="363" t="s">
        <v>224</v>
      </c>
      <c r="G57" s="363" t="s">
        <v>225</v>
      </c>
      <c r="H57" s="363" t="s">
        <v>226</v>
      </c>
      <c r="I57" s="363" t="s">
        <v>227</v>
      </c>
      <c r="J57" s="363" t="s">
        <v>228</v>
      </c>
      <c r="K57" s="363" t="s">
        <v>229</v>
      </c>
      <c r="L57" s="363" t="s">
        <v>262</v>
      </c>
      <c r="M57" s="363" t="s">
        <v>263</v>
      </c>
      <c r="N57" s="363" t="s">
        <v>264</v>
      </c>
      <c r="O57" s="363" t="s">
        <v>265</v>
      </c>
      <c r="P57" s="363" t="s">
        <v>266</v>
      </c>
      <c r="Q57" s="363" t="s">
        <v>267</v>
      </c>
      <c r="R57" s="363" t="s">
        <v>268</v>
      </c>
      <c r="S57" s="363" t="s">
        <v>269</v>
      </c>
      <c r="T57" s="363" t="s">
        <v>270</v>
      </c>
      <c r="U57" s="363" t="s">
        <v>271</v>
      </c>
      <c r="V57" s="363" t="s">
        <v>272</v>
      </c>
      <c r="W57" s="363" t="s">
        <v>273</v>
      </c>
      <c r="X57" s="363" t="s">
        <v>274</v>
      </c>
      <c r="Y57" s="363" t="s">
        <v>275</v>
      </c>
      <c r="Z57" s="363" t="s">
        <v>276</v>
      </c>
      <c r="AA57" s="363" t="s">
        <v>277</v>
      </c>
      <c r="AB57" s="363" t="s">
        <v>278</v>
      </c>
      <c r="AC57" s="363" t="s">
        <v>279</v>
      </c>
      <c r="AD57" s="363" t="s">
        <v>280</v>
      </c>
      <c r="AE57" s="363" t="s">
        <v>281</v>
      </c>
      <c r="AF57" s="26"/>
      <c r="AG57" s="26"/>
    </row>
    <row r="58" spans="1:33" ht="15.75" thickBot="1">
      <c r="A58" s="26"/>
      <c r="B58" s="22" t="s">
        <v>151</v>
      </c>
      <c r="C58" s="60">
        <v>14.991</v>
      </c>
      <c r="D58" s="60">
        <v>20.341999999999999</v>
      </c>
      <c r="E58" s="60">
        <v>24.337</v>
      </c>
      <c r="F58" s="60">
        <v>35.265000000000001</v>
      </c>
      <c r="G58" s="60">
        <v>46.139000000000003</v>
      </c>
      <c r="H58" s="60">
        <v>58.146000000000001</v>
      </c>
      <c r="I58" s="60">
        <v>69.835999999999999</v>
      </c>
      <c r="J58" s="60">
        <v>81.92</v>
      </c>
      <c r="K58" s="60">
        <v>94.001999999999995</v>
      </c>
      <c r="L58" s="60">
        <v>100.636</v>
      </c>
      <c r="M58" s="60">
        <v>125.49</v>
      </c>
      <c r="N58" s="60">
        <v>141.946</v>
      </c>
      <c r="O58" s="60">
        <v>160.61199999999999</v>
      </c>
      <c r="P58" s="60">
        <v>172.16</v>
      </c>
      <c r="Q58" s="60">
        <v>178.161</v>
      </c>
      <c r="R58" s="60">
        <v>182.63300000000001</v>
      </c>
      <c r="S58" s="60">
        <v>186.614</v>
      </c>
      <c r="T58" s="60">
        <v>190.80500000000001</v>
      </c>
      <c r="U58" s="60">
        <v>195.80699999999999</v>
      </c>
      <c r="V58" s="60">
        <v>200.82400000000001</v>
      </c>
      <c r="W58" s="60">
        <v>205.42599999999999</v>
      </c>
      <c r="X58" s="60">
        <v>210.137</v>
      </c>
      <c r="Y58" s="60">
        <v>215.47499999999999</v>
      </c>
      <c r="Z58" s="60">
        <v>220.66</v>
      </c>
      <c r="AA58" s="60">
        <v>225.422</v>
      </c>
      <c r="AB58" s="60">
        <v>229.78800000000001</v>
      </c>
      <c r="AC58" s="60">
        <v>233.79300000000001</v>
      </c>
      <c r="AD58" s="60">
        <v>237.73400000000001</v>
      </c>
      <c r="AE58" s="60">
        <v>241.71</v>
      </c>
      <c r="AF58" s="26"/>
      <c r="AG58" s="26"/>
    </row>
    <row r="59" spans="1:33" ht="15.75" thickBot="1">
      <c r="A59" s="26"/>
      <c r="B59" s="22" t="s">
        <v>126</v>
      </c>
      <c r="C59" s="61">
        <v>5.9279999999999999</v>
      </c>
      <c r="D59" s="61">
        <v>7.4420000000000002</v>
      </c>
      <c r="E59" s="61">
        <v>8.8879999999999999</v>
      </c>
      <c r="F59" s="61">
        <v>11.962</v>
      </c>
      <c r="G59" s="61">
        <v>17.172999999999998</v>
      </c>
      <c r="H59" s="61">
        <v>21.81</v>
      </c>
      <c r="I59" s="61">
        <v>27.376000000000001</v>
      </c>
      <c r="J59" s="61">
        <v>32.148000000000003</v>
      </c>
      <c r="K59" s="61">
        <v>37.392000000000003</v>
      </c>
      <c r="L59" s="61">
        <v>40.302999999999997</v>
      </c>
      <c r="M59" s="61">
        <v>53.026000000000003</v>
      </c>
      <c r="N59" s="61">
        <v>57.898000000000003</v>
      </c>
      <c r="O59" s="61">
        <v>66.424000000000007</v>
      </c>
      <c r="P59" s="61">
        <v>71.369</v>
      </c>
      <c r="Q59" s="61">
        <v>74.088999999999999</v>
      </c>
      <c r="R59" s="61">
        <v>76.233999999999995</v>
      </c>
      <c r="S59" s="61">
        <v>78.385999999999996</v>
      </c>
      <c r="T59" s="61">
        <v>80.837999999999994</v>
      </c>
      <c r="U59" s="61">
        <v>83.498000000000005</v>
      </c>
      <c r="V59" s="61">
        <v>85.82</v>
      </c>
      <c r="W59" s="61">
        <v>87.792000000000002</v>
      </c>
      <c r="X59" s="61">
        <v>89.876999999999995</v>
      </c>
      <c r="Y59" s="61">
        <v>92.397999999999996</v>
      </c>
      <c r="Z59" s="61">
        <v>94.855000000000004</v>
      </c>
      <c r="AA59" s="61">
        <v>97.114000000000004</v>
      </c>
      <c r="AB59" s="61">
        <v>99.188000000000002</v>
      </c>
      <c r="AC59" s="61">
        <v>101.086</v>
      </c>
      <c r="AD59" s="61">
        <v>102.983</v>
      </c>
      <c r="AE59" s="61">
        <v>104.899</v>
      </c>
      <c r="AF59" s="26"/>
      <c r="AG59" s="26"/>
    </row>
    <row r="60" spans="1:33" ht="15.75" thickBot="1">
      <c r="A60" s="26"/>
      <c r="B60" s="22" t="s">
        <v>192</v>
      </c>
      <c r="C60" s="60">
        <v>7.9749999999999996</v>
      </c>
      <c r="D60" s="60">
        <v>13.632</v>
      </c>
      <c r="E60" s="60">
        <v>16.957000000000001</v>
      </c>
      <c r="F60" s="60">
        <v>20.457000000000001</v>
      </c>
      <c r="G60" s="60">
        <v>24.259</v>
      </c>
      <c r="H60" s="60">
        <v>29.254999999999999</v>
      </c>
      <c r="I60" s="60">
        <v>34.323999999999998</v>
      </c>
      <c r="J60" s="60">
        <v>39.789000000000001</v>
      </c>
      <c r="K60" s="60">
        <v>45.472999999999999</v>
      </c>
      <c r="L60" s="60">
        <v>47.857999999999997</v>
      </c>
      <c r="M60" s="60">
        <v>50.359000000000002</v>
      </c>
      <c r="N60" s="60">
        <v>52.988999999999997</v>
      </c>
      <c r="O60" s="60">
        <v>55.948999999999998</v>
      </c>
      <c r="P60" s="60">
        <v>58.966999999999999</v>
      </c>
      <c r="Q60" s="60">
        <v>61.508000000000003</v>
      </c>
      <c r="R60" s="60">
        <v>63.963000000000001</v>
      </c>
      <c r="S60" s="60">
        <v>66.433999999999997</v>
      </c>
      <c r="T60" s="60">
        <v>69.010000000000005</v>
      </c>
      <c r="U60" s="60">
        <v>71.760000000000005</v>
      </c>
      <c r="V60" s="60">
        <v>74.597999999999999</v>
      </c>
      <c r="W60" s="60">
        <v>77.484999999999999</v>
      </c>
      <c r="X60" s="60">
        <v>80.484999999999999</v>
      </c>
      <c r="Y60" s="60">
        <v>83.647000000000006</v>
      </c>
      <c r="Z60" s="60">
        <v>86.9</v>
      </c>
      <c r="AA60" s="60">
        <v>90.224999999999994</v>
      </c>
      <c r="AB60" s="60">
        <v>93.632999999999996</v>
      </c>
      <c r="AC60" s="60">
        <v>97.13</v>
      </c>
      <c r="AD60" s="60">
        <v>100.759</v>
      </c>
      <c r="AE60" s="60">
        <v>104.527</v>
      </c>
      <c r="AF60" s="26"/>
      <c r="AG60" s="26"/>
    </row>
    <row r="61" spans="1:33" ht="15.75" thickBot="1">
      <c r="A61" s="26"/>
      <c r="B61" s="22" t="s">
        <v>213</v>
      </c>
      <c r="C61" s="61">
        <v>1.018</v>
      </c>
      <c r="D61" s="61">
        <v>1.2709999999999999</v>
      </c>
      <c r="E61" s="61">
        <v>1.498</v>
      </c>
      <c r="F61" s="61">
        <v>2.0219999999999998</v>
      </c>
      <c r="G61" s="61">
        <v>2.6579999999999999</v>
      </c>
      <c r="H61" s="61">
        <v>3.4329999999999998</v>
      </c>
      <c r="I61" s="61">
        <v>4.3010000000000002</v>
      </c>
      <c r="J61" s="61">
        <v>4.9790000000000001</v>
      </c>
      <c r="K61" s="61">
        <v>5.758</v>
      </c>
      <c r="L61" s="61">
        <v>6.181</v>
      </c>
      <c r="M61" s="61">
        <v>7.99</v>
      </c>
      <c r="N61" s="61">
        <v>8.6349999999999998</v>
      </c>
      <c r="O61" s="61">
        <v>9.7750000000000004</v>
      </c>
      <c r="P61" s="61">
        <v>10.452</v>
      </c>
      <c r="Q61" s="61">
        <v>10.744</v>
      </c>
      <c r="R61" s="61">
        <v>10.932</v>
      </c>
      <c r="S61" s="61">
        <v>11.081</v>
      </c>
      <c r="T61" s="61">
        <v>11.228</v>
      </c>
      <c r="U61" s="61">
        <v>11.420999999999999</v>
      </c>
      <c r="V61" s="61">
        <v>11.622999999999999</v>
      </c>
      <c r="W61" s="61">
        <v>11.804</v>
      </c>
      <c r="X61" s="61">
        <v>11.981</v>
      </c>
      <c r="Y61" s="61">
        <v>12.167999999999999</v>
      </c>
      <c r="Z61" s="61">
        <v>12.327</v>
      </c>
      <c r="AA61" s="61">
        <v>12.452999999999999</v>
      </c>
      <c r="AB61" s="61">
        <v>12.551</v>
      </c>
      <c r="AC61" s="61">
        <v>12.632999999999999</v>
      </c>
      <c r="AD61" s="61">
        <v>12.711</v>
      </c>
      <c r="AE61" s="61">
        <v>12.785</v>
      </c>
      <c r="AF61" s="26"/>
      <c r="AG61" s="26"/>
    </row>
    <row r="62" spans="1:33" ht="15.75" thickBot="1">
      <c r="A62" s="26"/>
      <c r="B62" s="22" t="s">
        <v>175</v>
      </c>
      <c r="C62" s="60">
        <v>8.7249999999999996</v>
      </c>
      <c r="D62" s="60">
        <v>12.625</v>
      </c>
      <c r="E62" s="60">
        <v>15.260999999999999</v>
      </c>
      <c r="F62" s="60">
        <v>20.567</v>
      </c>
      <c r="G62" s="60">
        <v>27.826000000000001</v>
      </c>
      <c r="H62" s="60">
        <v>34.585000000000001</v>
      </c>
      <c r="I62" s="60">
        <v>42.698999999999998</v>
      </c>
      <c r="J62" s="60">
        <v>50.161000000000001</v>
      </c>
      <c r="K62" s="60">
        <v>58.911000000000001</v>
      </c>
      <c r="L62" s="60">
        <v>64.304000000000002</v>
      </c>
      <c r="M62" s="60">
        <v>86.691999999999993</v>
      </c>
      <c r="N62" s="60">
        <v>99.444000000000003</v>
      </c>
      <c r="O62" s="60">
        <v>118.36499999999999</v>
      </c>
      <c r="P62" s="60">
        <v>128.303</v>
      </c>
      <c r="Q62" s="60">
        <v>134.37299999999999</v>
      </c>
      <c r="R62" s="60">
        <v>139.328</v>
      </c>
      <c r="S62" s="60">
        <v>143.886</v>
      </c>
      <c r="T62" s="60">
        <v>148.69200000000001</v>
      </c>
      <c r="U62" s="60">
        <v>154.21799999999999</v>
      </c>
      <c r="V62" s="60">
        <v>160.047</v>
      </c>
      <c r="W62" s="60">
        <v>165.79400000000001</v>
      </c>
      <c r="X62" s="60">
        <v>171.70699999999999</v>
      </c>
      <c r="Y62" s="60">
        <v>177.95500000000001</v>
      </c>
      <c r="Z62" s="60">
        <v>183.988</v>
      </c>
      <c r="AA62" s="60">
        <v>189.79499999999999</v>
      </c>
      <c r="AB62" s="60">
        <v>195.40799999999999</v>
      </c>
      <c r="AC62" s="60">
        <v>200.78</v>
      </c>
      <c r="AD62" s="60">
        <v>206.221</v>
      </c>
      <c r="AE62" s="60">
        <v>211.79499999999999</v>
      </c>
      <c r="AF62" s="26"/>
      <c r="AG62" s="26"/>
    </row>
    <row r="63" spans="1:33">
      <c r="A63" s="26"/>
      <c r="B63" s="26"/>
      <c r="C63" s="26"/>
      <c r="D63" s="26"/>
      <c r="E63" s="26"/>
      <c r="F63" s="26"/>
      <c r="G63" s="26"/>
      <c r="H63" s="26"/>
      <c r="I63" s="26"/>
      <c r="J63" s="26"/>
      <c r="K63" s="26"/>
      <c r="L63" s="26"/>
      <c r="M63" s="26"/>
      <c r="N63" s="26"/>
      <c r="O63" s="26"/>
      <c r="P63" s="26"/>
      <c r="Q63" s="26"/>
      <c r="R63" s="26"/>
      <c r="S63" s="26"/>
      <c r="T63" s="26"/>
      <c r="U63" s="26"/>
      <c r="V63" s="26"/>
      <c r="W63" s="26"/>
      <c r="X63" s="26"/>
      <c r="Y63" s="26"/>
      <c r="Z63" s="26"/>
      <c r="AA63" s="26"/>
      <c r="AB63" s="26"/>
      <c r="AC63" s="26"/>
      <c r="AD63" s="26"/>
      <c r="AE63" s="26"/>
      <c r="AF63" s="26"/>
      <c r="AG63" s="26"/>
    </row>
    <row r="64" spans="1:33" ht="15.75" thickBot="1">
      <c r="A64" s="26"/>
      <c r="B64" s="59" t="s">
        <v>62</v>
      </c>
      <c r="C64" s="26"/>
      <c r="D64" s="26"/>
      <c r="E64" s="26"/>
      <c r="F64" s="26"/>
      <c r="G64" s="26"/>
      <c r="H64" s="26"/>
      <c r="I64" s="26"/>
      <c r="J64" s="26"/>
      <c r="K64" s="26"/>
      <c r="L64" s="26"/>
      <c r="M64" s="26"/>
      <c r="N64" s="26"/>
      <c r="O64" s="26"/>
      <c r="P64" s="26"/>
      <c r="Q64" s="26"/>
      <c r="R64" s="26"/>
      <c r="S64" s="26"/>
      <c r="T64" s="26"/>
      <c r="U64" s="26"/>
      <c r="V64" s="26"/>
      <c r="W64" s="26"/>
      <c r="X64" s="26"/>
      <c r="Y64" s="26"/>
      <c r="Z64" s="26"/>
      <c r="AA64" s="26"/>
      <c r="AB64" s="26"/>
      <c r="AC64" s="26"/>
      <c r="AD64" s="26"/>
      <c r="AE64" s="26"/>
      <c r="AF64" s="26"/>
      <c r="AG64" s="26"/>
    </row>
    <row r="65" spans="1:33" ht="33" customHeight="1" thickBot="1">
      <c r="A65" s="26"/>
      <c r="B65" s="3"/>
      <c r="C65" s="363" t="s">
        <v>221</v>
      </c>
      <c r="D65" s="363" t="s">
        <v>222</v>
      </c>
      <c r="E65" s="363" t="s">
        <v>223</v>
      </c>
      <c r="F65" s="363" t="s">
        <v>224</v>
      </c>
      <c r="G65" s="363" t="s">
        <v>225</v>
      </c>
      <c r="H65" s="363" t="s">
        <v>226</v>
      </c>
      <c r="I65" s="363" t="s">
        <v>227</v>
      </c>
      <c r="J65" s="363" t="s">
        <v>228</v>
      </c>
      <c r="K65" s="363" t="s">
        <v>229</v>
      </c>
      <c r="L65" s="363" t="s">
        <v>262</v>
      </c>
      <c r="M65" s="363" t="s">
        <v>263</v>
      </c>
      <c r="N65" s="363" t="s">
        <v>264</v>
      </c>
      <c r="O65" s="363" t="s">
        <v>265</v>
      </c>
      <c r="P65" s="363" t="s">
        <v>266</v>
      </c>
      <c r="Q65" s="363" t="s">
        <v>267</v>
      </c>
      <c r="R65" s="363" t="s">
        <v>268</v>
      </c>
      <c r="S65" s="363" t="s">
        <v>269</v>
      </c>
      <c r="T65" s="363" t="s">
        <v>270</v>
      </c>
      <c r="U65" s="363" t="s">
        <v>271</v>
      </c>
      <c r="V65" s="363" t="s">
        <v>272</v>
      </c>
      <c r="W65" s="363" t="s">
        <v>273</v>
      </c>
      <c r="X65" s="363" t="s">
        <v>274</v>
      </c>
      <c r="Y65" s="363" t="s">
        <v>275</v>
      </c>
      <c r="Z65" s="363" t="s">
        <v>276</v>
      </c>
      <c r="AA65" s="363" t="s">
        <v>277</v>
      </c>
      <c r="AB65" s="363" t="s">
        <v>278</v>
      </c>
      <c r="AC65" s="363" t="s">
        <v>279</v>
      </c>
      <c r="AD65" s="363" t="s">
        <v>280</v>
      </c>
      <c r="AE65" s="363" t="s">
        <v>281</v>
      </c>
      <c r="AF65" s="26"/>
      <c r="AG65" s="26"/>
    </row>
    <row r="66" spans="1:33" ht="15.75" thickBot="1">
      <c r="A66" s="26"/>
      <c r="B66" s="22" t="s">
        <v>151</v>
      </c>
      <c r="C66" s="60">
        <v>31.588999999999999</v>
      </c>
      <c r="D66" s="60">
        <v>44.167999999999999</v>
      </c>
      <c r="E66" s="60">
        <v>64.989999999999995</v>
      </c>
      <c r="F66" s="60">
        <v>93.185000000000002</v>
      </c>
      <c r="G66" s="60">
        <v>131.672</v>
      </c>
      <c r="H66" s="60">
        <v>180.87200000000001</v>
      </c>
      <c r="I66" s="60">
        <v>225.785</v>
      </c>
      <c r="J66" s="60">
        <v>280.39299999999997</v>
      </c>
      <c r="K66" s="60">
        <v>362.53399999999999</v>
      </c>
      <c r="L66" s="60">
        <v>431.41500000000002</v>
      </c>
      <c r="M66" s="60">
        <v>542.21299999999997</v>
      </c>
      <c r="N66" s="60">
        <v>609.654</v>
      </c>
      <c r="O66" s="60">
        <v>689.58500000000004</v>
      </c>
      <c r="P66" s="60">
        <v>761.66899999999998</v>
      </c>
      <c r="Q66" s="60">
        <v>833.71400000000006</v>
      </c>
      <c r="R66" s="60">
        <v>901.24699999999996</v>
      </c>
      <c r="S66" s="60">
        <v>968.04300000000001</v>
      </c>
      <c r="T66" s="60">
        <v>1036.2</v>
      </c>
      <c r="U66" s="60">
        <v>1107.3689999999999</v>
      </c>
      <c r="V66" s="60">
        <v>1179.5830000000001</v>
      </c>
      <c r="W66" s="60">
        <v>1256.0250000000001</v>
      </c>
      <c r="X66" s="60">
        <v>1336.316</v>
      </c>
      <c r="Y66" s="60">
        <v>1417.5360000000001</v>
      </c>
      <c r="Z66" s="60">
        <v>1469.8420000000001</v>
      </c>
      <c r="AA66" s="60">
        <v>1522.1890000000001</v>
      </c>
      <c r="AB66" s="60">
        <v>1573.6</v>
      </c>
      <c r="AC66" s="60">
        <v>1624.2449999999999</v>
      </c>
      <c r="AD66" s="60">
        <v>1673.6980000000001</v>
      </c>
      <c r="AE66" s="60">
        <v>1722.432</v>
      </c>
      <c r="AF66" s="26"/>
      <c r="AG66" s="26"/>
    </row>
    <row r="67" spans="1:33" ht="15.75" thickBot="1">
      <c r="A67" s="26"/>
      <c r="B67" s="22" t="s">
        <v>126</v>
      </c>
      <c r="C67" s="61">
        <v>14.121</v>
      </c>
      <c r="D67" s="61">
        <v>20.048999999999999</v>
      </c>
      <c r="E67" s="61">
        <v>30.117999999999999</v>
      </c>
      <c r="F67" s="61">
        <v>44.151000000000003</v>
      </c>
      <c r="G67" s="61">
        <v>63.014000000000003</v>
      </c>
      <c r="H67" s="61">
        <v>87.790999999999997</v>
      </c>
      <c r="I67" s="61">
        <v>112.95699999999999</v>
      </c>
      <c r="J67" s="61">
        <v>142.65</v>
      </c>
      <c r="K67" s="61">
        <v>185.07300000000001</v>
      </c>
      <c r="L67" s="61">
        <v>234.31200000000001</v>
      </c>
      <c r="M67" s="61">
        <v>306.49099999999999</v>
      </c>
      <c r="N67" s="61">
        <v>358.10300000000001</v>
      </c>
      <c r="O67" s="61">
        <v>417.59699999999998</v>
      </c>
      <c r="P67" s="61">
        <v>473.05099999999999</v>
      </c>
      <c r="Q67" s="61">
        <v>527.93899999999996</v>
      </c>
      <c r="R67" s="61">
        <v>581.077</v>
      </c>
      <c r="S67" s="61">
        <v>634.43200000000002</v>
      </c>
      <c r="T67" s="61">
        <v>687.56600000000003</v>
      </c>
      <c r="U67" s="61">
        <v>741.13</v>
      </c>
      <c r="V67" s="61">
        <v>803.05799999999999</v>
      </c>
      <c r="W67" s="61">
        <v>865.875</v>
      </c>
      <c r="X67" s="61">
        <v>931.65</v>
      </c>
      <c r="Y67" s="61">
        <v>998.75199999999995</v>
      </c>
      <c r="Z67" s="61">
        <v>1040.7739999999999</v>
      </c>
      <c r="AA67" s="61">
        <v>1082.51</v>
      </c>
      <c r="AB67" s="61">
        <v>1123.2829999999999</v>
      </c>
      <c r="AC67" s="61">
        <v>1163.394</v>
      </c>
      <c r="AD67" s="61">
        <v>1203.08</v>
      </c>
      <c r="AE67" s="61">
        <v>1242.4590000000001</v>
      </c>
      <c r="AF67" s="26"/>
      <c r="AG67" s="26"/>
    </row>
    <row r="68" spans="1:33" ht="15.75" thickBot="1">
      <c r="A68" s="26"/>
      <c r="B68" s="22" t="s">
        <v>192</v>
      </c>
      <c r="C68" s="60">
        <v>17.157</v>
      </c>
      <c r="D68" s="60">
        <v>29.359000000000002</v>
      </c>
      <c r="E68" s="60">
        <v>37.414000000000001</v>
      </c>
      <c r="F68" s="60">
        <v>46.488999999999997</v>
      </c>
      <c r="G68" s="60">
        <v>56.478000000000002</v>
      </c>
      <c r="H68" s="60">
        <v>69.98</v>
      </c>
      <c r="I68" s="60">
        <v>85.102999999999994</v>
      </c>
      <c r="J68" s="60">
        <v>102.794</v>
      </c>
      <c r="K68" s="60">
        <v>128.22200000000001</v>
      </c>
      <c r="L68" s="60">
        <v>148.667</v>
      </c>
      <c r="M68" s="60">
        <v>184.78</v>
      </c>
      <c r="N68" s="60">
        <v>202.65199999999999</v>
      </c>
      <c r="O68" s="60">
        <v>223.947</v>
      </c>
      <c r="P68" s="60">
        <v>243.27500000000001</v>
      </c>
      <c r="Q68" s="60">
        <v>262.33499999999998</v>
      </c>
      <c r="R68" s="60">
        <v>280.15100000000001</v>
      </c>
      <c r="S68" s="60">
        <v>297.036</v>
      </c>
      <c r="T68" s="60">
        <v>313.55700000000002</v>
      </c>
      <c r="U68" s="60">
        <v>329.89</v>
      </c>
      <c r="V68" s="60">
        <v>346.11200000000002</v>
      </c>
      <c r="W68" s="60">
        <v>362.87299999999999</v>
      </c>
      <c r="X68" s="60">
        <v>381.84699999999998</v>
      </c>
      <c r="Y68" s="60">
        <v>400.834</v>
      </c>
      <c r="Z68" s="60">
        <v>412.38099999999997</v>
      </c>
      <c r="AA68" s="60">
        <v>423.64600000000002</v>
      </c>
      <c r="AB68" s="60">
        <v>434.495</v>
      </c>
      <c r="AC68" s="60">
        <v>444.96199999999999</v>
      </c>
      <c r="AD68" s="60">
        <v>455.00099999999998</v>
      </c>
      <c r="AE68" s="60">
        <v>464.68799999999999</v>
      </c>
      <c r="AF68" s="26"/>
      <c r="AG68" s="26"/>
    </row>
    <row r="69" spans="1:33" ht="15.75" thickBot="1">
      <c r="A69" s="26"/>
      <c r="B69" s="22" t="s">
        <v>213</v>
      </c>
      <c r="C69" s="61">
        <v>2.238</v>
      </c>
      <c r="D69" s="61">
        <v>3.145</v>
      </c>
      <c r="E69" s="61">
        <v>4.4889999999999999</v>
      </c>
      <c r="F69" s="61">
        <v>6.4960000000000004</v>
      </c>
      <c r="G69" s="61">
        <v>9.2159999999999993</v>
      </c>
      <c r="H69" s="61">
        <v>12.911</v>
      </c>
      <c r="I69" s="61">
        <v>16.815000000000001</v>
      </c>
      <c r="J69" s="61">
        <v>21.259</v>
      </c>
      <c r="K69" s="61">
        <v>26.724</v>
      </c>
      <c r="L69" s="61">
        <v>31.111999999999998</v>
      </c>
      <c r="M69" s="61">
        <v>38.536999999999999</v>
      </c>
      <c r="N69" s="61">
        <v>43.048999999999999</v>
      </c>
      <c r="O69" s="61">
        <v>48.234999999999999</v>
      </c>
      <c r="P69" s="61">
        <v>52.927999999999997</v>
      </c>
      <c r="Q69" s="61">
        <v>57.682000000000002</v>
      </c>
      <c r="R69" s="61">
        <v>62.331000000000003</v>
      </c>
      <c r="S69" s="61">
        <v>67.024000000000001</v>
      </c>
      <c r="T69" s="61">
        <v>71.622</v>
      </c>
      <c r="U69" s="61">
        <v>75.903000000000006</v>
      </c>
      <c r="V69" s="61">
        <v>80.245000000000005</v>
      </c>
      <c r="W69" s="61">
        <v>84.697999999999993</v>
      </c>
      <c r="X69" s="61">
        <v>89.418999999999997</v>
      </c>
      <c r="Y69" s="61">
        <v>94.162000000000006</v>
      </c>
      <c r="Z69" s="61">
        <v>96.995000000000005</v>
      </c>
      <c r="AA69" s="61">
        <v>99.777000000000001</v>
      </c>
      <c r="AB69" s="61">
        <v>102.456</v>
      </c>
      <c r="AC69" s="61">
        <v>105.04900000000001</v>
      </c>
      <c r="AD69" s="61">
        <v>107.55500000000001</v>
      </c>
      <c r="AE69" s="61">
        <v>109.98</v>
      </c>
      <c r="AF69" s="26"/>
      <c r="AG69" s="26"/>
    </row>
    <row r="70" spans="1:33" ht="15.75" thickBot="1">
      <c r="A70" s="26"/>
      <c r="B70" s="22" t="s">
        <v>175</v>
      </c>
      <c r="C70" s="60">
        <v>18.303999999999998</v>
      </c>
      <c r="D70" s="60">
        <v>27.806000000000001</v>
      </c>
      <c r="E70" s="60">
        <v>40.756999999999998</v>
      </c>
      <c r="F70" s="60">
        <v>58.271999999999998</v>
      </c>
      <c r="G70" s="60">
        <v>83.77</v>
      </c>
      <c r="H70" s="60">
        <v>118.93</v>
      </c>
      <c r="I70" s="60">
        <v>160.40100000000001</v>
      </c>
      <c r="J70" s="60">
        <v>209.28399999999999</v>
      </c>
      <c r="K70" s="60">
        <v>288.67399999999998</v>
      </c>
      <c r="L70" s="60">
        <v>351.23099999999999</v>
      </c>
      <c r="M70" s="60">
        <v>453.69200000000001</v>
      </c>
      <c r="N70" s="60">
        <v>531.05399999999997</v>
      </c>
      <c r="O70" s="60">
        <v>608.41</v>
      </c>
      <c r="P70" s="60">
        <v>677.94600000000003</v>
      </c>
      <c r="Q70" s="60">
        <v>746.23800000000006</v>
      </c>
      <c r="R70" s="60">
        <v>810.82</v>
      </c>
      <c r="S70" s="60">
        <v>876.38099999999997</v>
      </c>
      <c r="T70" s="60">
        <v>946.82500000000005</v>
      </c>
      <c r="U70" s="60">
        <v>1021.524</v>
      </c>
      <c r="V70" s="60">
        <v>1097.7750000000001</v>
      </c>
      <c r="W70" s="60">
        <v>1178.2570000000001</v>
      </c>
      <c r="X70" s="60">
        <v>1262.627</v>
      </c>
      <c r="Y70" s="60">
        <v>1346.701</v>
      </c>
      <c r="Z70" s="60">
        <v>1400.6859999999999</v>
      </c>
      <c r="AA70" s="60">
        <v>1454.4469999999999</v>
      </c>
      <c r="AB70" s="60">
        <v>1506.8009999999999</v>
      </c>
      <c r="AC70" s="60">
        <v>1558.085</v>
      </c>
      <c r="AD70" s="60">
        <v>1608.6659999999999</v>
      </c>
      <c r="AE70" s="60">
        <v>1658.41</v>
      </c>
      <c r="AF70" s="26"/>
      <c r="AG70" s="26"/>
    </row>
    <row r="71" spans="1:33">
      <c r="A71" s="26"/>
      <c r="B71" s="26"/>
      <c r="C71" s="26"/>
      <c r="D71" s="26"/>
      <c r="E71" s="26"/>
      <c r="F71" s="26"/>
      <c r="G71" s="26"/>
      <c r="H71" s="26"/>
      <c r="I71" s="26"/>
      <c r="J71" s="26"/>
      <c r="K71" s="26"/>
      <c r="L71" s="26"/>
      <c r="M71" s="26"/>
      <c r="N71" s="26"/>
      <c r="O71" s="26"/>
      <c r="P71" s="26"/>
      <c r="Q71" s="26"/>
      <c r="R71" s="26"/>
      <c r="S71" s="26"/>
      <c r="T71" s="26"/>
      <c r="U71" s="26"/>
      <c r="V71" s="26"/>
      <c r="W71" s="26"/>
      <c r="X71" s="26"/>
      <c r="Y71" s="26"/>
      <c r="Z71" s="26"/>
      <c r="AA71" s="26"/>
      <c r="AB71" s="26"/>
      <c r="AC71" s="26"/>
      <c r="AD71" s="26"/>
      <c r="AE71" s="26"/>
      <c r="AF71" s="26"/>
      <c r="AG71" s="26"/>
    </row>
    <row r="72" spans="1:33" ht="15.75" thickBot="1">
      <c r="A72" s="26"/>
      <c r="B72" s="59" t="s">
        <v>64</v>
      </c>
      <c r="C72" s="26"/>
      <c r="D72" s="26"/>
      <c r="E72" s="26"/>
      <c r="F72" s="26"/>
      <c r="G72" s="26"/>
      <c r="H72" s="26"/>
      <c r="I72" s="26"/>
      <c r="J72" s="26"/>
      <c r="K72" s="26"/>
      <c r="L72" s="26"/>
      <c r="M72" s="26"/>
      <c r="N72" s="26"/>
      <c r="O72" s="26"/>
      <c r="P72" s="26"/>
      <c r="Q72" s="26"/>
      <c r="R72" s="26"/>
      <c r="S72" s="26"/>
      <c r="T72" s="26"/>
      <c r="U72" s="26"/>
      <c r="V72" s="26"/>
      <c r="W72" s="26"/>
      <c r="X72" s="26"/>
      <c r="Y72" s="26"/>
      <c r="Z72" s="26"/>
      <c r="AA72" s="26"/>
      <c r="AB72" s="26"/>
      <c r="AC72" s="26"/>
      <c r="AD72" s="26"/>
      <c r="AE72" s="26"/>
      <c r="AF72" s="26"/>
      <c r="AG72" s="26"/>
    </row>
    <row r="73" spans="1:33" ht="33" customHeight="1" thickBot="1">
      <c r="A73" s="26"/>
      <c r="B73" s="3"/>
      <c r="C73" s="363" t="s">
        <v>221</v>
      </c>
      <c r="D73" s="363" t="s">
        <v>222</v>
      </c>
      <c r="E73" s="363" t="s">
        <v>223</v>
      </c>
      <c r="F73" s="363" t="s">
        <v>224</v>
      </c>
      <c r="G73" s="363" t="s">
        <v>225</v>
      </c>
      <c r="H73" s="363" t="s">
        <v>226</v>
      </c>
      <c r="I73" s="363" t="s">
        <v>227</v>
      </c>
      <c r="J73" s="363" t="s">
        <v>228</v>
      </c>
      <c r="K73" s="363" t="s">
        <v>229</v>
      </c>
      <c r="L73" s="363" t="s">
        <v>262</v>
      </c>
      <c r="M73" s="363" t="s">
        <v>263</v>
      </c>
      <c r="N73" s="363" t="s">
        <v>264</v>
      </c>
      <c r="O73" s="363" t="s">
        <v>265</v>
      </c>
      <c r="P73" s="363" t="s">
        <v>266</v>
      </c>
      <c r="Q73" s="363" t="s">
        <v>267</v>
      </c>
      <c r="R73" s="363" t="s">
        <v>268</v>
      </c>
      <c r="S73" s="363" t="s">
        <v>269</v>
      </c>
      <c r="T73" s="363" t="s">
        <v>270</v>
      </c>
      <c r="U73" s="363" t="s">
        <v>271</v>
      </c>
      <c r="V73" s="363" t="s">
        <v>272</v>
      </c>
      <c r="W73" s="363" t="s">
        <v>273</v>
      </c>
      <c r="X73" s="363" t="s">
        <v>274</v>
      </c>
      <c r="Y73" s="363" t="s">
        <v>275</v>
      </c>
      <c r="Z73" s="363" t="s">
        <v>276</v>
      </c>
      <c r="AA73" s="363" t="s">
        <v>277</v>
      </c>
      <c r="AB73" s="363" t="s">
        <v>278</v>
      </c>
      <c r="AC73" s="363" t="s">
        <v>279</v>
      </c>
      <c r="AD73" s="363" t="s">
        <v>280</v>
      </c>
      <c r="AE73" s="363" t="s">
        <v>281</v>
      </c>
      <c r="AF73" s="26"/>
      <c r="AG73" s="26"/>
    </row>
    <row r="74" spans="1:33" ht="15.75" thickBot="1">
      <c r="A74" s="26"/>
      <c r="B74" s="22" t="s">
        <v>151</v>
      </c>
      <c r="C74" s="60">
        <v>68.281000000000006</v>
      </c>
      <c r="D74" s="60">
        <v>164.601</v>
      </c>
      <c r="E74" s="60">
        <v>297.34399999999999</v>
      </c>
      <c r="F74" s="60">
        <v>478.66300000000001</v>
      </c>
      <c r="G74" s="60">
        <v>723.62699999999995</v>
      </c>
      <c r="H74" s="60">
        <v>985.49699999999996</v>
      </c>
      <c r="I74" s="60">
        <v>1294.6389999999999</v>
      </c>
      <c r="J74" s="60">
        <v>1650.7560000000001</v>
      </c>
      <c r="K74" s="60">
        <v>2058.748</v>
      </c>
      <c r="L74" s="60">
        <v>2352.9450000000002</v>
      </c>
      <c r="M74" s="60">
        <v>2691.6489999999999</v>
      </c>
      <c r="N74" s="60">
        <v>3114.7890000000002</v>
      </c>
      <c r="O74" s="60">
        <v>3569.6080000000002</v>
      </c>
      <c r="P74" s="60">
        <v>3992.1950000000002</v>
      </c>
      <c r="Q74" s="60">
        <v>4440.8410000000003</v>
      </c>
      <c r="R74" s="60">
        <v>4625.2640000000001</v>
      </c>
      <c r="S74" s="60">
        <v>4822.41</v>
      </c>
      <c r="T74" s="60">
        <v>5028.4380000000001</v>
      </c>
      <c r="U74" s="60">
        <v>5248.6139999999996</v>
      </c>
      <c r="V74" s="60">
        <v>5465.1639999999998</v>
      </c>
      <c r="W74" s="60">
        <v>5696.08</v>
      </c>
      <c r="X74" s="60">
        <v>5936.768</v>
      </c>
      <c r="Y74" s="60">
        <v>6192.3320000000003</v>
      </c>
      <c r="Z74" s="60">
        <v>6426.6629999999996</v>
      </c>
      <c r="AA74" s="60">
        <v>6663.232</v>
      </c>
      <c r="AB74" s="60">
        <v>6778.7929999999997</v>
      </c>
      <c r="AC74" s="60">
        <v>6900.4859999999999</v>
      </c>
      <c r="AD74" s="60">
        <v>7019.9260000000004</v>
      </c>
      <c r="AE74" s="60">
        <v>7140.259</v>
      </c>
      <c r="AF74" s="26"/>
      <c r="AG74" s="26"/>
    </row>
    <row r="75" spans="1:33" ht="15.75" thickBot="1">
      <c r="A75" s="26"/>
      <c r="B75" s="22" t="s">
        <v>126</v>
      </c>
      <c r="C75" s="61">
        <v>38.822000000000003</v>
      </c>
      <c r="D75" s="61">
        <v>115.702</v>
      </c>
      <c r="E75" s="61">
        <v>222.392</v>
      </c>
      <c r="F75" s="61">
        <v>371.315</v>
      </c>
      <c r="G75" s="61">
        <v>577.73800000000006</v>
      </c>
      <c r="H75" s="61">
        <v>795.90899999999999</v>
      </c>
      <c r="I75" s="61">
        <v>1054.4159999999999</v>
      </c>
      <c r="J75" s="61">
        <v>1361.989</v>
      </c>
      <c r="K75" s="61">
        <v>1713.4960000000001</v>
      </c>
      <c r="L75" s="61">
        <v>1962.943</v>
      </c>
      <c r="M75" s="61">
        <v>2250.277</v>
      </c>
      <c r="N75" s="61">
        <v>2615.616</v>
      </c>
      <c r="O75" s="61">
        <v>3008.2269999999999</v>
      </c>
      <c r="P75" s="61">
        <v>3357.1460000000002</v>
      </c>
      <c r="Q75" s="61">
        <v>3729.6460000000002</v>
      </c>
      <c r="R75" s="61">
        <v>3870.7550000000001</v>
      </c>
      <c r="S75" s="61">
        <v>4022.4940000000001</v>
      </c>
      <c r="T75" s="61">
        <v>4187.7879999999996</v>
      </c>
      <c r="U75" s="61">
        <v>4362.6859999999997</v>
      </c>
      <c r="V75" s="61">
        <v>4532.0159999999996</v>
      </c>
      <c r="W75" s="61">
        <v>4716.585</v>
      </c>
      <c r="X75" s="61">
        <v>4909.2809999999999</v>
      </c>
      <c r="Y75" s="61">
        <v>5114.7470000000003</v>
      </c>
      <c r="Z75" s="61">
        <v>5295.6279999999997</v>
      </c>
      <c r="AA75" s="61">
        <v>5476.1440000000002</v>
      </c>
      <c r="AB75" s="61">
        <v>5554.277</v>
      </c>
      <c r="AC75" s="61">
        <v>5637.9030000000002</v>
      </c>
      <c r="AD75" s="61">
        <v>5719.2380000000003</v>
      </c>
      <c r="AE75" s="61">
        <v>5804.2</v>
      </c>
      <c r="AF75" s="26"/>
      <c r="AG75" s="26"/>
    </row>
    <row r="76" spans="1:33" ht="15.75" thickBot="1">
      <c r="A76" s="26"/>
      <c r="B76" s="22" t="s">
        <v>192</v>
      </c>
      <c r="C76" s="60">
        <v>39.768999999999998</v>
      </c>
      <c r="D76" s="60">
        <v>74.882999999999996</v>
      </c>
      <c r="E76" s="60">
        <v>121.50700000000001</v>
      </c>
      <c r="F76" s="60">
        <v>183.595</v>
      </c>
      <c r="G76" s="60">
        <v>255.602</v>
      </c>
      <c r="H76" s="60">
        <v>329.93900000000002</v>
      </c>
      <c r="I76" s="60">
        <v>416.12700000000001</v>
      </c>
      <c r="J76" s="60">
        <v>515.08299999999997</v>
      </c>
      <c r="K76" s="60">
        <v>627.98400000000004</v>
      </c>
      <c r="L76" s="60">
        <v>700.80600000000004</v>
      </c>
      <c r="M76" s="60">
        <v>781.53599999999994</v>
      </c>
      <c r="N76" s="60">
        <v>884.529</v>
      </c>
      <c r="O76" s="60">
        <v>995.18399999999997</v>
      </c>
      <c r="P76" s="60">
        <v>1095.835</v>
      </c>
      <c r="Q76" s="60">
        <v>1196.8869999999999</v>
      </c>
      <c r="R76" s="60">
        <v>1236.9380000000001</v>
      </c>
      <c r="S76" s="60">
        <v>1279.8150000000001</v>
      </c>
      <c r="T76" s="60">
        <v>1324.386</v>
      </c>
      <c r="U76" s="60">
        <v>1371.5139999999999</v>
      </c>
      <c r="V76" s="60">
        <v>1414.175</v>
      </c>
      <c r="W76" s="60">
        <v>1460.7380000000001</v>
      </c>
      <c r="X76" s="60">
        <v>1509.8209999999999</v>
      </c>
      <c r="Y76" s="60">
        <v>1562.127</v>
      </c>
      <c r="Z76" s="60">
        <v>1607.16</v>
      </c>
      <c r="AA76" s="60">
        <v>1653.173</v>
      </c>
      <c r="AB76" s="60">
        <v>1672.0540000000001</v>
      </c>
      <c r="AC76" s="60">
        <v>1692.86</v>
      </c>
      <c r="AD76" s="60">
        <v>1713.3109999999999</v>
      </c>
      <c r="AE76" s="60">
        <v>1735.067</v>
      </c>
      <c r="AF76" s="26"/>
      <c r="AG76" s="26"/>
    </row>
    <row r="77" spans="1:33" ht="15.75" thickBot="1">
      <c r="A77" s="26"/>
      <c r="B77" s="22" t="s">
        <v>213</v>
      </c>
      <c r="C77" s="61">
        <v>4.8319999999999999</v>
      </c>
      <c r="D77" s="61">
        <v>7.2069999999999999</v>
      </c>
      <c r="E77" s="61">
        <v>10.35</v>
      </c>
      <c r="F77" s="61">
        <v>14.436999999999999</v>
      </c>
      <c r="G77" s="61">
        <v>19.734999999999999</v>
      </c>
      <c r="H77" s="61">
        <v>26.99</v>
      </c>
      <c r="I77" s="61">
        <v>36.622</v>
      </c>
      <c r="J77" s="61">
        <v>48.993000000000002</v>
      </c>
      <c r="K77" s="61">
        <v>63.262999999999998</v>
      </c>
      <c r="L77" s="61">
        <v>74.945999999999998</v>
      </c>
      <c r="M77" s="61">
        <v>87.521000000000001</v>
      </c>
      <c r="N77" s="61">
        <v>100.98399999999999</v>
      </c>
      <c r="O77" s="61">
        <v>115.51</v>
      </c>
      <c r="P77" s="61">
        <v>130.82</v>
      </c>
      <c r="Q77" s="61">
        <v>146.536</v>
      </c>
      <c r="R77" s="61">
        <v>154.113</v>
      </c>
      <c r="S77" s="61">
        <v>162.428</v>
      </c>
      <c r="T77" s="61">
        <v>171.56800000000001</v>
      </c>
      <c r="U77" s="61">
        <v>181.13300000000001</v>
      </c>
      <c r="V77" s="61">
        <v>190.89699999999999</v>
      </c>
      <c r="W77" s="61">
        <v>200.82599999999999</v>
      </c>
      <c r="X77" s="61">
        <v>211.00700000000001</v>
      </c>
      <c r="Y77" s="61">
        <v>221.59899999999999</v>
      </c>
      <c r="Z77" s="61">
        <v>232.399</v>
      </c>
      <c r="AA77" s="61">
        <v>243.14</v>
      </c>
      <c r="AB77" s="61">
        <v>249.56399999999999</v>
      </c>
      <c r="AC77" s="61">
        <v>255.99100000000001</v>
      </c>
      <c r="AD77" s="61">
        <v>262.327</v>
      </c>
      <c r="AE77" s="61">
        <v>268.64499999999998</v>
      </c>
      <c r="AF77" s="26"/>
      <c r="AG77" s="26"/>
    </row>
    <row r="78" spans="1:33" ht="15.75" thickBot="1">
      <c r="A78" s="26"/>
      <c r="B78" s="22" t="s">
        <v>175</v>
      </c>
      <c r="C78" s="60">
        <v>44.231000000000002</v>
      </c>
      <c r="D78" s="60">
        <v>128.59100000000001</v>
      </c>
      <c r="E78" s="60">
        <v>320.88799999999998</v>
      </c>
      <c r="F78" s="60">
        <v>570.28800000000001</v>
      </c>
      <c r="G78" s="60">
        <v>873.71100000000001</v>
      </c>
      <c r="H78" s="60">
        <v>1235.712</v>
      </c>
      <c r="I78" s="60">
        <v>1659.604</v>
      </c>
      <c r="J78" s="60">
        <v>2079.1979999999999</v>
      </c>
      <c r="K78" s="60">
        <v>2494.6959999999999</v>
      </c>
      <c r="L78" s="60">
        <v>2771.9250000000002</v>
      </c>
      <c r="M78" s="60">
        <v>3096.259</v>
      </c>
      <c r="N78" s="60">
        <v>3505.6990000000001</v>
      </c>
      <c r="O78" s="60">
        <v>4007.2890000000002</v>
      </c>
      <c r="P78" s="60">
        <v>4458.2290000000003</v>
      </c>
      <c r="Q78" s="60">
        <v>4915.9790000000003</v>
      </c>
      <c r="R78" s="60">
        <v>5129.634</v>
      </c>
      <c r="S78" s="60">
        <v>5352.3509999999997</v>
      </c>
      <c r="T78" s="60">
        <v>5550.3</v>
      </c>
      <c r="U78" s="60">
        <v>5729.6809999999996</v>
      </c>
      <c r="V78" s="60">
        <v>5908.0209999999997</v>
      </c>
      <c r="W78" s="60">
        <v>6104.366</v>
      </c>
      <c r="X78" s="60">
        <v>6314.732</v>
      </c>
      <c r="Y78" s="60">
        <v>6537.3720000000003</v>
      </c>
      <c r="Z78" s="60">
        <v>6735.1559999999999</v>
      </c>
      <c r="AA78" s="60">
        <v>6932.2669999999998</v>
      </c>
      <c r="AB78" s="60">
        <v>7010.9849999999997</v>
      </c>
      <c r="AC78" s="60">
        <v>7093.9989999999998</v>
      </c>
      <c r="AD78" s="60">
        <v>7175.2910000000002</v>
      </c>
      <c r="AE78" s="60">
        <v>7260.4070000000002</v>
      </c>
      <c r="AF78" s="26"/>
      <c r="AG78" s="26"/>
    </row>
    <row r="79" spans="1:33">
      <c r="A79" s="26"/>
      <c r="B79" s="26"/>
      <c r="C79" s="26"/>
      <c r="D79" s="26"/>
      <c r="E79" s="26"/>
      <c r="F79" s="26"/>
      <c r="G79" s="26"/>
      <c r="H79" s="26"/>
      <c r="I79" s="26"/>
      <c r="J79" s="26"/>
      <c r="K79" s="26"/>
      <c r="L79" s="26"/>
      <c r="M79" s="26"/>
      <c r="N79" s="26"/>
      <c r="O79" s="26"/>
      <c r="P79" s="26"/>
      <c r="Q79" s="26"/>
      <c r="R79" s="26"/>
      <c r="S79" s="26"/>
      <c r="T79" s="26"/>
      <c r="U79" s="26"/>
      <c r="V79" s="26"/>
      <c r="W79" s="26"/>
      <c r="X79" s="26"/>
      <c r="Y79" s="26"/>
      <c r="Z79" s="26"/>
      <c r="AA79" s="26"/>
      <c r="AB79" s="26"/>
      <c r="AC79" s="26"/>
      <c r="AD79" s="26"/>
      <c r="AE79" s="26"/>
      <c r="AF79" s="26"/>
      <c r="AG79" s="26"/>
    </row>
    <row r="80" spans="1:33" ht="15.75" thickBot="1">
      <c r="A80" s="26"/>
      <c r="B80" s="59" t="s">
        <v>285</v>
      </c>
      <c r="C80" s="26"/>
      <c r="D80" s="26"/>
      <c r="E80" s="26"/>
      <c r="F80" s="26"/>
      <c r="G80" s="26"/>
      <c r="H80" s="26"/>
      <c r="I80" s="26"/>
      <c r="J80" s="26"/>
      <c r="K80" s="26"/>
      <c r="L80" s="26"/>
      <c r="M80" s="26"/>
      <c r="N80" s="26"/>
      <c r="O80" s="26"/>
      <c r="P80" s="26"/>
      <c r="Q80" s="26"/>
      <c r="R80" s="26"/>
      <c r="S80" s="26"/>
      <c r="T80" s="26"/>
      <c r="U80" s="26"/>
      <c r="V80" s="26"/>
      <c r="W80" s="26"/>
      <c r="X80" s="26"/>
      <c r="Y80" s="26"/>
      <c r="Z80" s="26"/>
      <c r="AA80" s="26"/>
      <c r="AB80" s="26"/>
      <c r="AC80" s="26"/>
      <c r="AD80" s="26"/>
      <c r="AE80" s="26"/>
      <c r="AF80" s="26"/>
      <c r="AG80" s="26"/>
    </row>
    <row r="81" spans="1:33" ht="33" customHeight="1" thickBot="1">
      <c r="A81" s="26"/>
      <c r="B81" s="3"/>
      <c r="C81" s="363" t="s">
        <v>221</v>
      </c>
      <c r="D81" s="363" t="s">
        <v>222</v>
      </c>
      <c r="E81" s="363" t="s">
        <v>223</v>
      </c>
      <c r="F81" s="363" t="s">
        <v>224</v>
      </c>
      <c r="G81" s="363" t="s">
        <v>225</v>
      </c>
      <c r="H81" s="363" t="s">
        <v>226</v>
      </c>
      <c r="I81" s="363" t="s">
        <v>227</v>
      </c>
      <c r="J81" s="363" t="s">
        <v>228</v>
      </c>
      <c r="K81" s="363" t="s">
        <v>229</v>
      </c>
      <c r="L81" s="363" t="s">
        <v>262</v>
      </c>
      <c r="M81" s="363" t="s">
        <v>263</v>
      </c>
      <c r="N81" s="363" t="s">
        <v>264</v>
      </c>
      <c r="O81" s="363" t="s">
        <v>265</v>
      </c>
      <c r="P81" s="363" t="s">
        <v>266</v>
      </c>
      <c r="Q81" s="363" t="s">
        <v>267</v>
      </c>
      <c r="R81" s="363" t="s">
        <v>268</v>
      </c>
      <c r="S81" s="363" t="s">
        <v>269</v>
      </c>
      <c r="T81" s="363" t="s">
        <v>270</v>
      </c>
      <c r="U81" s="363" t="s">
        <v>271</v>
      </c>
      <c r="V81" s="363" t="s">
        <v>272</v>
      </c>
      <c r="W81" s="363" t="s">
        <v>273</v>
      </c>
      <c r="X81" s="363" t="s">
        <v>274</v>
      </c>
      <c r="Y81" s="363" t="s">
        <v>275</v>
      </c>
      <c r="Z81" s="363" t="s">
        <v>276</v>
      </c>
      <c r="AA81" s="363" t="s">
        <v>277</v>
      </c>
      <c r="AB81" s="363" t="s">
        <v>278</v>
      </c>
      <c r="AC81" s="363" t="s">
        <v>279</v>
      </c>
      <c r="AD81" s="363" t="s">
        <v>280</v>
      </c>
      <c r="AE81" s="363" t="s">
        <v>281</v>
      </c>
      <c r="AF81" s="26"/>
      <c r="AG81" s="26"/>
    </row>
    <row r="82" spans="1:33" ht="15.75" thickBot="1">
      <c r="A82" s="26"/>
      <c r="B82" s="22" t="s">
        <v>151</v>
      </c>
      <c r="C82" s="60">
        <v>56.432000000000002</v>
      </c>
      <c r="D82" s="60">
        <v>88.918999999999997</v>
      </c>
      <c r="E82" s="60">
        <v>136.01499999999999</v>
      </c>
      <c r="F82" s="60">
        <v>203.374</v>
      </c>
      <c r="G82" s="60">
        <v>296.26299999999998</v>
      </c>
      <c r="H82" s="60">
        <v>418.13900000000001</v>
      </c>
      <c r="I82" s="60">
        <v>562.96900000000005</v>
      </c>
      <c r="J82" s="60">
        <v>722.34900000000005</v>
      </c>
      <c r="K82" s="60">
        <v>921.81600000000003</v>
      </c>
      <c r="L82" s="60">
        <v>1100.348</v>
      </c>
      <c r="M82" s="60">
        <v>1338.0440000000001</v>
      </c>
      <c r="N82" s="60">
        <v>1556.7449999999999</v>
      </c>
      <c r="O82" s="60">
        <v>1753.758</v>
      </c>
      <c r="P82" s="60">
        <v>1918.117</v>
      </c>
      <c r="Q82" s="60">
        <v>2070.44</v>
      </c>
      <c r="R82" s="60">
        <v>2208.6039999999998</v>
      </c>
      <c r="S82" s="60">
        <v>2343.4140000000002</v>
      </c>
      <c r="T82" s="60">
        <v>2483.538</v>
      </c>
      <c r="U82" s="60">
        <v>2637.7260000000001</v>
      </c>
      <c r="V82" s="60">
        <v>2816.9690000000001</v>
      </c>
      <c r="W82" s="60">
        <v>2992.9290000000001</v>
      </c>
      <c r="X82" s="60">
        <v>3170.52</v>
      </c>
      <c r="Y82" s="60">
        <v>3349.386</v>
      </c>
      <c r="Z82" s="60">
        <v>3465.837</v>
      </c>
      <c r="AA82" s="60">
        <v>3583.3989999999999</v>
      </c>
      <c r="AB82" s="60">
        <v>3698.0659999999998</v>
      </c>
      <c r="AC82" s="60">
        <v>3815.6289999999999</v>
      </c>
      <c r="AD82" s="60">
        <v>3931.48</v>
      </c>
      <c r="AE82" s="60">
        <v>4047.1950000000002</v>
      </c>
      <c r="AF82" s="26"/>
      <c r="AG82" s="26"/>
    </row>
    <row r="83" spans="1:33" ht="15.75" thickBot="1">
      <c r="A83" s="26"/>
      <c r="B83" s="22" t="s">
        <v>126</v>
      </c>
      <c r="C83" s="61">
        <v>26.704999999999998</v>
      </c>
      <c r="D83" s="61">
        <v>42.502000000000002</v>
      </c>
      <c r="E83" s="61">
        <v>65.085999999999999</v>
      </c>
      <c r="F83" s="61">
        <v>98.075000000000003</v>
      </c>
      <c r="G83" s="61">
        <v>143.965</v>
      </c>
      <c r="H83" s="61">
        <v>204.77</v>
      </c>
      <c r="I83" s="61">
        <v>276.09899999999999</v>
      </c>
      <c r="J83" s="61">
        <v>360.96800000000002</v>
      </c>
      <c r="K83" s="61">
        <v>465.93799999999999</v>
      </c>
      <c r="L83" s="61">
        <v>581.11199999999997</v>
      </c>
      <c r="M83" s="61">
        <v>747.49</v>
      </c>
      <c r="N83" s="61">
        <v>883.20799999999997</v>
      </c>
      <c r="O83" s="61">
        <v>1026.1980000000001</v>
      </c>
      <c r="P83" s="61">
        <v>1150.884</v>
      </c>
      <c r="Q83" s="61">
        <v>1265.0329999999999</v>
      </c>
      <c r="R83" s="61">
        <v>1366.8050000000001</v>
      </c>
      <c r="S83" s="61">
        <v>1465.7139999999999</v>
      </c>
      <c r="T83" s="61">
        <v>1567.5889999999999</v>
      </c>
      <c r="U83" s="61">
        <v>1675.0319999999999</v>
      </c>
      <c r="V83" s="61">
        <v>1809.683</v>
      </c>
      <c r="W83" s="61">
        <v>1944.847</v>
      </c>
      <c r="X83" s="61">
        <v>2080.9279999999999</v>
      </c>
      <c r="Y83" s="61">
        <v>2217.5949999999998</v>
      </c>
      <c r="Z83" s="61">
        <v>2303.6619999999998</v>
      </c>
      <c r="AA83" s="61">
        <v>2389.7719999999999</v>
      </c>
      <c r="AB83" s="61">
        <v>2473.5039999999999</v>
      </c>
      <c r="AC83" s="61">
        <v>2558.0810000000001</v>
      </c>
      <c r="AD83" s="61">
        <v>2641.201</v>
      </c>
      <c r="AE83" s="61">
        <v>2724.88</v>
      </c>
      <c r="AF83" s="26"/>
      <c r="AG83" s="26"/>
    </row>
    <row r="84" spans="1:33" ht="15.75" thickBot="1">
      <c r="A84" s="26"/>
      <c r="B84" s="22" t="s">
        <v>192</v>
      </c>
      <c r="C84" s="60">
        <v>28.846</v>
      </c>
      <c r="D84" s="60">
        <v>49.238</v>
      </c>
      <c r="E84" s="60">
        <v>63.216000000000001</v>
      </c>
      <c r="F84" s="60">
        <v>79.304000000000002</v>
      </c>
      <c r="G84" s="60">
        <v>105.456</v>
      </c>
      <c r="H84" s="60">
        <v>147.71600000000001</v>
      </c>
      <c r="I84" s="60">
        <v>196.66800000000001</v>
      </c>
      <c r="J84" s="60">
        <v>243.93799999999999</v>
      </c>
      <c r="K84" s="60">
        <v>300.46199999999999</v>
      </c>
      <c r="L84" s="60">
        <v>352.84199999999998</v>
      </c>
      <c r="M84" s="60">
        <v>432.19799999999998</v>
      </c>
      <c r="N84" s="60">
        <v>490.57400000000001</v>
      </c>
      <c r="O84" s="60">
        <v>545.88800000000003</v>
      </c>
      <c r="P84" s="60">
        <v>590.76</v>
      </c>
      <c r="Q84" s="60">
        <v>630.255</v>
      </c>
      <c r="R84" s="60">
        <v>663.08500000000004</v>
      </c>
      <c r="S84" s="60">
        <v>695.35599999999999</v>
      </c>
      <c r="T84" s="60">
        <v>728.16200000000003</v>
      </c>
      <c r="U84" s="60">
        <v>761.69299999999998</v>
      </c>
      <c r="V84" s="60">
        <v>804.995</v>
      </c>
      <c r="W84" s="60">
        <v>847.245</v>
      </c>
      <c r="X84" s="60">
        <v>889.28</v>
      </c>
      <c r="Y84" s="60">
        <v>930.57</v>
      </c>
      <c r="Z84" s="60">
        <v>955.78499999999997</v>
      </c>
      <c r="AA84" s="60">
        <v>981.09</v>
      </c>
      <c r="AB84" s="60">
        <v>1005.229</v>
      </c>
      <c r="AC84" s="60">
        <v>1030.24</v>
      </c>
      <c r="AD84" s="60">
        <v>1053.1189999999999</v>
      </c>
      <c r="AE84" s="60">
        <v>1075.652</v>
      </c>
      <c r="AF84" s="26"/>
      <c r="AG84" s="26"/>
    </row>
    <row r="85" spans="1:33" ht="15.75" thickBot="1">
      <c r="A85" s="26"/>
      <c r="B85" s="22" t="s">
        <v>213</v>
      </c>
      <c r="C85" s="61">
        <v>3.9079999999999999</v>
      </c>
      <c r="D85" s="61">
        <v>5.8049999999999997</v>
      </c>
      <c r="E85" s="61">
        <v>8.7050000000000001</v>
      </c>
      <c r="F85" s="61">
        <v>12.786</v>
      </c>
      <c r="G85" s="61">
        <v>18.456</v>
      </c>
      <c r="H85" s="61">
        <v>26.442</v>
      </c>
      <c r="I85" s="61">
        <v>37.523000000000003</v>
      </c>
      <c r="J85" s="61">
        <v>49.061</v>
      </c>
      <c r="K85" s="61">
        <v>61.311</v>
      </c>
      <c r="L85" s="61">
        <v>72.486999999999995</v>
      </c>
      <c r="M85" s="61">
        <v>89.284000000000006</v>
      </c>
      <c r="N85" s="61">
        <v>103.14700000000001</v>
      </c>
      <c r="O85" s="61">
        <v>116.324</v>
      </c>
      <c r="P85" s="61">
        <v>127.43</v>
      </c>
      <c r="Q85" s="61">
        <v>137.34399999999999</v>
      </c>
      <c r="R85" s="61">
        <v>145.87200000000001</v>
      </c>
      <c r="S85" s="61">
        <v>154.56399999999999</v>
      </c>
      <c r="T85" s="61">
        <v>163.22800000000001</v>
      </c>
      <c r="U85" s="61">
        <v>172.10599999999999</v>
      </c>
      <c r="V85" s="61">
        <v>182.685</v>
      </c>
      <c r="W85" s="61">
        <v>193.15100000000001</v>
      </c>
      <c r="X85" s="61">
        <v>203.643</v>
      </c>
      <c r="Y85" s="61">
        <v>214.08600000000001</v>
      </c>
      <c r="Z85" s="61">
        <v>220.16499999999999</v>
      </c>
      <c r="AA85" s="61">
        <v>226.23099999999999</v>
      </c>
      <c r="AB85" s="61">
        <v>232.05199999999999</v>
      </c>
      <c r="AC85" s="61">
        <v>237.92500000000001</v>
      </c>
      <c r="AD85" s="61">
        <v>243.55099999999999</v>
      </c>
      <c r="AE85" s="61">
        <v>249.071</v>
      </c>
      <c r="AF85" s="26"/>
      <c r="AG85" s="26"/>
    </row>
    <row r="86" spans="1:33" ht="15.75" thickBot="1">
      <c r="A86" s="26"/>
      <c r="B86" s="22" t="s">
        <v>175</v>
      </c>
      <c r="C86" s="60">
        <v>31.67</v>
      </c>
      <c r="D86" s="60">
        <v>51.433999999999997</v>
      </c>
      <c r="E86" s="60">
        <v>77.921000000000006</v>
      </c>
      <c r="F86" s="60">
        <v>117.866</v>
      </c>
      <c r="G86" s="60">
        <v>175.56399999999999</v>
      </c>
      <c r="H86" s="60">
        <v>257.88099999999997</v>
      </c>
      <c r="I86" s="60">
        <v>371.346</v>
      </c>
      <c r="J86" s="60">
        <v>518.93499999999995</v>
      </c>
      <c r="K86" s="60">
        <v>703.53599999999994</v>
      </c>
      <c r="L86" s="60">
        <v>881.15300000000002</v>
      </c>
      <c r="M86" s="60">
        <v>1130.748</v>
      </c>
      <c r="N86" s="60">
        <v>1346.1079999999999</v>
      </c>
      <c r="O86" s="60">
        <v>1550.443</v>
      </c>
      <c r="P86" s="60">
        <v>1729.049</v>
      </c>
      <c r="Q86" s="60">
        <v>1897.03</v>
      </c>
      <c r="R86" s="60">
        <v>2040.3430000000001</v>
      </c>
      <c r="S86" s="60">
        <v>2175.902</v>
      </c>
      <c r="T86" s="60">
        <v>2317.0059999999999</v>
      </c>
      <c r="U86" s="60">
        <v>2469.7890000000002</v>
      </c>
      <c r="V86" s="60">
        <v>2655.163</v>
      </c>
      <c r="W86" s="60">
        <v>2839.1930000000002</v>
      </c>
      <c r="X86" s="60">
        <v>3023.9969999999998</v>
      </c>
      <c r="Y86" s="60">
        <v>3209.1410000000001</v>
      </c>
      <c r="Z86" s="60">
        <v>3330.2449999999999</v>
      </c>
      <c r="AA86" s="60">
        <v>3452.4760000000001</v>
      </c>
      <c r="AB86" s="60">
        <v>3571.0740000000001</v>
      </c>
      <c r="AC86" s="60">
        <v>3695.4070000000002</v>
      </c>
      <c r="AD86" s="60">
        <v>3817.3890000000001</v>
      </c>
      <c r="AE86" s="60">
        <v>3934.3029999999999</v>
      </c>
      <c r="AF86" s="26"/>
      <c r="AG86" s="26"/>
    </row>
    <row r="87" spans="1:33">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row>
    <row r="88" spans="1:33" ht="15.75" thickBot="1">
      <c r="A88" s="26"/>
      <c r="B88" s="59" t="s">
        <v>65</v>
      </c>
      <c r="C88" s="26"/>
      <c r="D88" s="26"/>
      <c r="E88" s="26"/>
      <c r="F88" s="26"/>
      <c r="G88" s="26"/>
      <c r="H88" s="26"/>
      <c r="I88" s="26"/>
      <c r="J88" s="26"/>
      <c r="K88" s="26"/>
      <c r="L88" s="26"/>
      <c r="M88" s="26"/>
      <c r="N88" s="26"/>
      <c r="O88" s="26"/>
      <c r="P88" s="26"/>
      <c r="Q88" s="26"/>
      <c r="R88" s="26"/>
      <c r="S88" s="26"/>
      <c r="T88" s="26"/>
      <c r="U88" s="26"/>
      <c r="V88" s="26"/>
      <c r="W88" s="26"/>
      <c r="X88" s="26"/>
      <c r="Y88" s="26"/>
      <c r="Z88" s="26"/>
      <c r="AA88" s="26"/>
      <c r="AB88" s="26"/>
      <c r="AC88" s="26"/>
      <c r="AD88" s="26"/>
      <c r="AE88" s="26"/>
      <c r="AF88" s="26"/>
      <c r="AG88" s="26"/>
    </row>
    <row r="89" spans="1:33" ht="33" customHeight="1" thickBot="1">
      <c r="A89" s="26"/>
      <c r="B89" s="3"/>
      <c r="C89" s="363" t="s">
        <v>221</v>
      </c>
      <c r="D89" s="363" t="s">
        <v>222</v>
      </c>
      <c r="E89" s="363" t="s">
        <v>223</v>
      </c>
      <c r="F89" s="363" t="s">
        <v>224</v>
      </c>
      <c r="G89" s="363" t="s">
        <v>225</v>
      </c>
      <c r="H89" s="363" t="s">
        <v>226</v>
      </c>
      <c r="I89" s="363" t="s">
        <v>227</v>
      </c>
      <c r="J89" s="363" t="s">
        <v>228</v>
      </c>
      <c r="K89" s="363" t="s">
        <v>229</v>
      </c>
      <c r="L89" s="363" t="s">
        <v>262</v>
      </c>
      <c r="M89" s="363" t="s">
        <v>263</v>
      </c>
      <c r="N89" s="363" t="s">
        <v>264</v>
      </c>
      <c r="O89" s="363" t="s">
        <v>265</v>
      </c>
      <c r="P89" s="363" t="s">
        <v>266</v>
      </c>
      <c r="Q89" s="363" t="s">
        <v>267</v>
      </c>
      <c r="R89" s="363" t="s">
        <v>268</v>
      </c>
      <c r="S89" s="363" t="s">
        <v>269</v>
      </c>
      <c r="T89" s="363" t="s">
        <v>270</v>
      </c>
      <c r="U89" s="363" t="s">
        <v>271</v>
      </c>
      <c r="V89" s="363" t="s">
        <v>272</v>
      </c>
      <c r="W89" s="363" t="s">
        <v>273</v>
      </c>
      <c r="X89" s="363" t="s">
        <v>274</v>
      </c>
      <c r="Y89" s="363" t="s">
        <v>275</v>
      </c>
      <c r="Z89" s="363" t="s">
        <v>276</v>
      </c>
      <c r="AA89" s="363" t="s">
        <v>277</v>
      </c>
      <c r="AB89" s="363" t="s">
        <v>278</v>
      </c>
      <c r="AC89" s="363" t="s">
        <v>279</v>
      </c>
      <c r="AD89" s="363" t="s">
        <v>280</v>
      </c>
      <c r="AE89" s="363" t="s">
        <v>281</v>
      </c>
      <c r="AF89" s="26"/>
      <c r="AG89" s="26"/>
    </row>
    <row r="90" spans="1:33" ht="15.75" thickBot="1">
      <c r="A90" s="26"/>
      <c r="B90" s="22" t="s">
        <v>151</v>
      </c>
      <c r="C90" s="60">
        <v>75.954999999999998</v>
      </c>
      <c r="D90" s="60">
        <v>190.38200000000001</v>
      </c>
      <c r="E90" s="60">
        <v>359.31299999999999</v>
      </c>
      <c r="F90" s="60">
        <v>598.66999999999996</v>
      </c>
      <c r="G90" s="60">
        <v>906.94299999999998</v>
      </c>
      <c r="H90" s="60">
        <v>1249.6990000000001</v>
      </c>
      <c r="I90" s="60">
        <v>1673.5450000000001</v>
      </c>
      <c r="J90" s="60">
        <v>2162.375</v>
      </c>
      <c r="K90" s="60">
        <v>2709.3690000000001</v>
      </c>
      <c r="L90" s="60">
        <v>3126.4450000000002</v>
      </c>
      <c r="M90" s="60">
        <v>3584.0439999999999</v>
      </c>
      <c r="N90" s="60">
        <v>4138.91</v>
      </c>
      <c r="O90" s="60">
        <v>4725.5559999999996</v>
      </c>
      <c r="P90" s="60">
        <v>5274.03</v>
      </c>
      <c r="Q90" s="60">
        <v>5836.6189999999997</v>
      </c>
      <c r="R90" s="60">
        <v>6053.0559999999996</v>
      </c>
      <c r="S90" s="60">
        <v>6302.85</v>
      </c>
      <c r="T90" s="60">
        <v>6555.7030000000004</v>
      </c>
      <c r="U90" s="60">
        <v>6832.0690000000004</v>
      </c>
      <c r="V90" s="60">
        <v>7109.5749999999998</v>
      </c>
      <c r="W90" s="60">
        <v>7396.7070000000003</v>
      </c>
      <c r="X90" s="60">
        <v>7695.3440000000001</v>
      </c>
      <c r="Y90" s="60">
        <v>8001.9369999999999</v>
      </c>
      <c r="Z90" s="60">
        <v>8283.2379999999994</v>
      </c>
      <c r="AA90" s="60">
        <v>8560.7549999999992</v>
      </c>
      <c r="AB90" s="60">
        <v>8666.6740000000009</v>
      </c>
      <c r="AC90" s="60">
        <v>8771.0380000000005</v>
      </c>
      <c r="AD90" s="60">
        <v>8871.027</v>
      </c>
      <c r="AE90" s="60">
        <v>8971.1759999999995</v>
      </c>
      <c r="AF90" s="26"/>
      <c r="AG90" s="26"/>
    </row>
    <row r="91" spans="1:33" ht="15.75" thickBot="1">
      <c r="A91" s="26"/>
      <c r="B91" s="22" t="s">
        <v>126</v>
      </c>
      <c r="C91" s="61">
        <v>42.707000000000001</v>
      </c>
      <c r="D91" s="61">
        <v>133.155</v>
      </c>
      <c r="E91" s="61">
        <v>270.05200000000002</v>
      </c>
      <c r="F91" s="61">
        <v>467.255</v>
      </c>
      <c r="G91" s="61">
        <v>714.70699999999999</v>
      </c>
      <c r="H91" s="61">
        <v>976.23599999999999</v>
      </c>
      <c r="I91" s="61">
        <v>1300.1010000000001</v>
      </c>
      <c r="J91" s="61">
        <v>1685.8019999999999</v>
      </c>
      <c r="K91" s="61">
        <v>2115.7849999999999</v>
      </c>
      <c r="L91" s="61">
        <v>2435.259</v>
      </c>
      <c r="M91" s="61">
        <v>2793.0360000000001</v>
      </c>
      <c r="N91" s="61">
        <v>3226.95</v>
      </c>
      <c r="O91" s="61">
        <v>3688.1759999999999</v>
      </c>
      <c r="P91" s="61">
        <v>4113.4350000000004</v>
      </c>
      <c r="Q91" s="61">
        <v>4551.5770000000002</v>
      </c>
      <c r="R91" s="61">
        <v>4691.6670000000004</v>
      </c>
      <c r="S91" s="61">
        <v>4858.7280000000001</v>
      </c>
      <c r="T91" s="61">
        <v>5038.1390000000001</v>
      </c>
      <c r="U91" s="61">
        <v>5232.8779999999997</v>
      </c>
      <c r="V91" s="61">
        <v>5427.5720000000001</v>
      </c>
      <c r="W91" s="61">
        <v>5634.2510000000002</v>
      </c>
      <c r="X91" s="61">
        <v>5849.1559999999999</v>
      </c>
      <c r="Y91" s="61">
        <v>6075.5029999999997</v>
      </c>
      <c r="Z91" s="61">
        <v>6284.7370000000001</v>
      </c>
      <c r="AA91" s="61">
        <v>6496.9040000000005</v>
      </c>
      <c r="AB91" s="61">
        <v>6583.5020000000004</v>
      </c>
      <c r="AC91" s="61">
        <v>6676.1940000000004</v>
      </c>
      <c r="AD91" s="61">
        <v>6762.067</v>
      </c>
      <c r="AE91" s="61">
        <v>6853.5060000000003</v>
      </c>
      <c r="AF91" s="26"/>
      <c r="AG91" s="26"/>
    </row>
    <row r="92" spans="1:33" ht="15.75" thickBot="1">
      <c r="A92" s="26"/>
      <c r="B92" s="22" t="s">
        <v>192</v>
      </c>
      <c r="C92" s="60">
        <v>43.646000000000001</v>
      </c>
      <c r="D92" s="60">
        <v>85.638999999999996</v>
      </c>
      <c r="E92" s="60">
        <v>145.24199999999999</v>
      </c>
      <c r="F92" s="60">
        <v>226.19</v>
      </c>
      <c r="G92" s="60">
        <v>304.91199999999998</v>
      </c>
      <c r="H92" s="60">
        <v>389.298</v>
      </c>
      <c r="I92" s="60">
        <v>492.73700000000002</v>
      </c>
      <c r="J92" s="60">
        <v>617.86300000000006</v>
      </c>
      <c r="K92" s="60">
        <v>761.95399999999995</v>
      </c>
      <c r="L92" s="60">
        <v>857.97699999999998</v>
      </c>
      <c r="M92" s="60">
        <v>966.87300000000005</v>
      </c>
      <c r="N92" s="60">
        <v>1099.058</v>
      </c>
      <c r="O92" s="60">
        <v>1239.377</v>
      </c>
      <c r="P92" s="60">
        <v>1354.222</v>
      </c>
      <c r="Q92" s="60">
        <v>1459.55</v>
      </c>
      <c r="R92" s="60">
        <v>1496.0119999999999</v>
      </c>
      <c r="S92" s="60">
        <v>1540.568</v>
      </c>
      <c r="T92" s="60">
        <v>1589.1510000000001</v>
      </c>
      <c r="U92" s="60">
        <v>1642.924</v>
      </c>
      <c r="V92" s="60">
        <v>1692.2239999999999</v>
      </c>
      <c r="W92" s="60">
        <v>1746.82</v>
      </c>
      <c r="X92" s="60">
        <v>1804.221</v>
      </c>
      <c r="Y92" s="60">
        <v>1863.145</v>
      </c>
      <c r="Z92" s="60">
        <v>1908.952</v>
      </c>
      <c r="AA92" s="60">
        <v>1955.8689999999999</v>
      </c>
      <c r="AB92" s="60">
        <v>1974.193</v>
      </c>
      <c r="AC92" s="60">
        <v>1994.7850000000001</v>
      </c>
      <c r="AD92" s="60">
        <v>2015.269</v>
      </c>
      <c r="AE92" s="60">
        <v>2035.5119999999999</v>
      </c>
      <c r="AF92" s="26"/>
      <c r="AG92" s="26"/>
    </row>
    <row r="93" spans="1:33" ht="15.75" thickBot="1">
      <c r="A93" s="26"/>
      <c r="B93" s="22" t="s">
        <v>213</v>
      </c>
      <c r="C93" s="61">
        <v>5.6669999999999998</v>
      </c>
      <c r="D93" s="61">
        <v>13.526</v>
      </c>
      <c r="E93" s="61">
        <v>25.04</v>
      </c>
      <c r="F93" s="61">
        <v>41.445999999999998</v>
      </c>
      <c r="G93" s="61">
        <v>60.777000000000001</v>
      </c>
      <c r="H93" s="61">
        <v>82.481999999999999</v>
      </c>
      <c r="I93" s="61">
        <v>109.07599999999999</v>
      </c>
      <c r="J93" s="61">
        <v>139.238</v>
      </c>
      <c r="K93" s="61">
        <v>172.96899999999999</v>
      </c>
      <c r="L93" s="61">
        <v>199.21899999999999</v>
      </c>
      <c r="M93" s="61">
        <v>227.95500000000001</v>
      </c>
      <c r="N93" s="61">
        <v>263.18799999999999</v>
      </c>
      <c r="O93" s="61">
        <v>301.13499999999999</v>
      </c>
      <c r="P93" s="61">
        <v>337.94200000000001</v>
      </c>
      <c r="Q93" s="61">
        <v>374.39499999999998</v>
      </c>
      <c r="R93" s="61">
        <v>388.774</v>
      </c>
      <c r="S93" s="61">
        <v>404.97300000000001</v>
      </c>
      <c r="T93" s="61">
        <v>421.15699999999998</v>
      </c>
      <c r="U93" s="61">
        <v>438.46800000000002</v>
      </c>
      <c r="V93" s="61">
        <v>456.19900000000001</v>
      </c>
      <c r="W93" s="61">
        <v>474.7</v>
      </c>
      <c r="X93" s="61">
        <v>493.62200000000001</v>
      </c>
      <c r="Y93" s="61">
        <v>513.33399999999995</v>
      </c>
      <c r="Z93" s="61">
        <v>531.17100000000005</v>
      </c>
      <c r="AA93" s="61">
        <v>548.41499999999996</v>
      </c>
      <c r="AB93" s="61">
        <v>554.447</v>
      </c>
      <c r="AC93" s="61">
        <v>560.48</v>
      </c>
      <c r="AD93" s="61">
        <v>566.01300000000003</v>
      </c>
      <c r="AE93" s="61">
        <v>571.30399999999997</v>
      </c>
      <c r="AF93" s="26"/>
      <c r="AG93" s="26"/>
    </row>
    <row r="94" spans="1:33" ht="15.75" thickBot="1">
      <c r="A94" s="26"/>
      <c r="B94" s="22" t="s">
        <v>175</v>
      </c>
      <c r="C94" s="60">
        <v>48.661000000000001</v>
      </c>
      <c r="D94" s="60">
        <v>89.459000000000003</v>
      </c>
      <c r="E94" s="60">
        <v>292.11200000000002</v>
      </c>
      <c r="F94" s="60">
        <v>557.70299999999997</v>
      </c>
      <c r="G94" s="60">
        <v>883.06500000000005</v>
      </c>
      <c r="H94" s="60">
        <v>1271.7940000000001</v>
      </c>
      <c r="I94" s="60">
        <v>1729.7370000000001</v>
      </c>
      <c r="J94" s="60">
        <v>2206.0909999999999</v>
      </c>
      <c r="K94" s="60">
        <v>2734.422</v>
      </c>
      <c r="L94" s="60">
        <v>3111.7510000000002</v>
      </c>
      <c r="M94" s="60">
        <v>3535.5030000000002</v>
      </c>
      <c r="N94" s="60">
        <v>3983.328</v>
      </c>
      <c r="O94" s="60">
        <v>4575.3289999999997</v>
      </c>
      <c r="P94" s="60">
        <v>5130.5349999999999</v>
      </c>
      <c r="Q94" s="60">
        <v>5681.4369999999999</v>
      </c>
      <c r="R94" s="60">
        <v>5916.3940000000002</v>
      </c>
      <c r="S94" s="60">
        <v>6168.2910000000002</v>
      </c>
      <c r="T94" s="60">
        <v>6403.183</v>
      </c>
      <c r="U94" s="60">
        <v>6655.2439999999997</v>
      </c>
      <c r="V94" s="60">
        <v>6898.7470000000003</v>
      </c>
      <c r="W94" s="60">
        <v>7160.808</v>
      </c>
      <c r="X94" s="60">
        <v>7428.3360000000002</v>
      </c>
      <c r="Y94" s="60">
        <v>7707.5829999999996</v>
      </c>
      <c r="Z94" s="60">
        <v>7969.6689999999999</v>
      </c>
      <c r="AA94" s="60">
        <v>8235.2189999999991</v>
      </c>
      <c r="AB94" s="60">
        <v>8349.7530000000006</v>
      </c>
      <c r="AC94" s="60">
        <v>8473.3829999999998</v>
      </c>
      <c r="AD94" s="60">
        <v>8589.8140000000003</v>
      </c>
      <c r="AE94" s="60">
        <v>8712.991</v>
      </c>
      <c r="AF94" s="26"/>
      <c r="AG94" s="26"/>
    </row>
    <row r="95" spans="1:33">
      <c r="A95" s="26"/>
      <c r="B95" s="26"/>
      <c r="C95" s="26"/>
      <c r="D95" s="26"/>
      <c r="E95" s="26"/>
      <c r="F95" s="26"/>
      <c r="G95" s="26"/>
      <c r="H95" s="26"/>
      <c r="I95" s="26"/>
      <c r="J95" s="26"/>
      <c r="K95" s="26"/>
      <c r="L95" s="26"/>
      <c r="M95" s="26"/>
      <c r="N95" s="26"/>
      <c r="O95" s="26"/>
      <c r="P95" s="26"/>
      <c r="Q95" s="26"/>
      <c r="R95" s="26"/>
      <c r="S95" s="26"/>
      <c r="T95" s="26"/>
      <c r="U95" s="26"/>
      <c r="V95" s="26"/>
      <c r="W95" s="26"/>
      <c r="X95" s="26"/>
      <c r="Y95" s="26"/>
      <c r="Z95" s="26"/>
      <c r="AA95" s="26"/>
      <c r="AB95" s="26"/>
      <c r="AC95" s="26"/>
      <c r="AD95" s="26"/>
      <c r="AE95" s="26"/>
      <c r="AF95" s="26"/>
      <c r="AG95" s="26"/>
    </row>
    <row r="96" spans="1:33" ht="15.75" thickBot="1">
      <c r="A96" s="26"/>
      <c r="B96" s="59" t="s">
        <v>397</v>
      </c>
      <c r="C96" s="26"/>
      <c r="D96" s="26"/>
      <c r="E96" s="26"/>
      <c r="F96" s="26"/>
      <c r="G96" s="26"/>
      <c r="H96" s="26"/>
      <c r="I96" s="26"/>
      <c r="J96" s="26"/>
      <c r="K96" s="26"/>
      <c r="L96" s="26"/>
      <c r="M96" s="26"/>
      <c r="N96" s="26"/>
      <c r="O96" s="26"/>
      <c r="P96" s="26"/>
      <c r="Q96" s="26"/>
      <c r="R96" s="26"/>
      <c r="S96" s="26"/>
      <c r="T96" s="26"/>
      <c r="U96" s="26"/>
      <c r="V96" s="26"/>
      <c r="W96" s="26"/>
      <c r="X96" s="26"/>
      <c r="Y96" s="26"/>
      <c r="Z96" s="26"/>
      <c r="AA96" s="26"/>
      <c r="AB96" s="26"/>
      <c r="AC96" s="26"/>
      <c r="AD96" s="26"/>
      <c r="AE96" s="26"/>
      <c r="AF96" s="26"/>
      <c r="AG96" s="26"/>
    </row>
    <row r="97" spans="1:33" ht="33" customHeight="1" thickBot="1">
      <c r="A97" s="26"/>
      <c r="B97" s="3"/>
      <c r="C97" s="363" t="s">
        <v>221</v>
      </c>
      <c r="D97" s="363" t="s">
        <v>222</v>
      </c>
      <c r="E97" s="363" t="s">
        <v>223</v>
      </c>
      <c r="F97" s="363" t="s">
        <v>224</v>
      </c>
      <c r="G97" s="363" t="s">
        <v>225</v>
      </c>
      <c r="H97" s="363" t="s">
        <v>226</v>
      </c>
      <c r="I97" s="363" t="s">
        <v>227</v>
      </c>
      <c r="J97" s="363" t="s">
        <v>228</v>
      </c>
      <c r="K97" s="363" t="s">
        <v>229</v>
      </c>
      <c r="L97" s="363" t="s">
        <v>262</v>
      </c>
      <c r="M97" s="363" t="s">
        <v>263</v>
      </c>
      <c r="N97" s="363" t="s">
        <v>264</v>
      </c>
      <c r="O97" s="363" t="s">
        <v>265</v>
      </c>
      <c r="P97" s="363" t="s">
        <v>266</v>
      </c>
      <c r="Q97" s="363" t="s">
        <v>267</v>
      </c>
      <c r="R97" s="363" t="s">
        <v>268</v>
      </c>
      <c r="S97" s="363" t="s">
        <v>269</v>
      </c>
      <c r="T97" s="363" t="s">
        <v>270</v>
      </c>
      <c r="U97" s="363" t="s">
        <v>271</v>
      </c>
      <c r="V97" s="363" t="s">
        <v>272</v>
      </c>
      <c r="W97" s="363" t="s">
        <v>273</v>
      </c>
      <c r="X97" s="363" t="s">
        <v>274</v>
      </c>
      <c r="Y97" s="363" t="s">
        <v>275</v>
      </c>
      <c r="Z97" s="363" t="s">
        <v>276</v>
      </c>
      <c r="AA97" s="363" t="s">
        <v>277</v>
      </c>
      <c r="AB97" s="363" t="s">
        <v>278</v>
      </c>
      <c r="AC97" s="363" t="s">
        <v>279</v>
      </c>
      <c r="AD97" s="363" t="s">
        <v>280</v>
      </c>
      <c r="AE97" s="363" t="s">
        <v>281</v>
      </c>
      <c r="AF97" s="26"/>
      <c r="AG97" s="26"/>
    </row>
    <row r="98" spans="1:33" ht="15.75" thickBot="1">
      <c r="A98" s="26"/>
      <c r="B98" s="116" t="s">
        <v>61</v>
      </c>
      <c r="C98" s="117">
        <f t="shared" ref="C98:AE98" si="0">SUM(C15:C19)</f>
        <v>16.663999999999998</v>
      </c>
      <c r="D98" s="117">
        <f t="shared" si="0"/>
        <v>23.783999999999999</v>
      </c>
      <c r="E98" s="117">
        <f t="shared" si="0"/>
        <v>29.264000000000003</v>
      </c>
      <c r="F98" s="117">
        <f t="shared" si="0"/>
        <v>39.576000000000001</v>
      </c>
      <c r="G98" s="117">
        <f t="shared" si="0"/>
        <v>51.966999999999999</v>
      </c>
      <c r="H98" s="117">
        <f t="shared" si="0"/>
        <v>65.293000000000006</v>
      </c>
      <c r="I98" s="117">
        <f t="shared" si="0"/>
        <v>79.86</v>
      </c>
      <c r="J98" s="117">
        <f t="shared" si="0"/>
        <v>94.305999999999983</v>
      </c>
      <c r="K98" s="117">
        <f t="shared" si="0"/>
        <v>109.74099999999999</v>
      </c>
      <c r="L98" s="117">
        <f t="shared" si="0"/>
        <v>119.148</v>
      </c>
      <c r="M98" s="117">
        <f t="shared" si="0"/>
        <v>146.679</v>
      </c>
      <c r="N98" s="117">
        <f t="shared" si="0"/>
        <v>164.37899999999999</v>
      </c>
      <c r="O98" s="117">
        <f t="shared" si="0"/>
        <v>187.38500000000002</v>
      </c>
      <c r="P98" s="117">
        <f t="shared" si="0"/>
        <v>202.89999999999998</v>
      </c>
      <c r="Q98" s="117">
        <f t="shared" si="0"/>
        <v>213.63299999999998</v>
      </c>
      <c r="R98" s="117">
        <f t="shared" si="0"/>
        <v>223.149</v>
      </c>
      <c r="S98" s="117">
        <f t="shared" si="0"/>
        <v>232.423</v>
      </c>
      <c r="T98" s="117">
        <f t="shared" si="0"/>
        <v>242.16899999999998</v>
      </c>
      <c r="U98" s="117">
        <f t="shared" si="0"/>
        <v>252.81700000000001</v>
      </c>
      <c r="V98" s="117">
        <f t="shared" si="0"/>
        <v>263.66700000000003</v>
      </c>
      <c r="W98" s="117">
        <f t="shared" si="0"/>
        <v>274.38200000000001</v>
      </c>
      <c r="X98" s="117">
        <f t="shared" si="0"/>
        <v>285.46600000000001</v>
      </c>
      <c r="Y98" s="117">
        <f t="shared" si="0"/>
        <v>297.33800000000002</v>
      </c>
      <c r="Z98" s="117">
        <f t="shared" si="0"/>
        <v>309.26300000000003</v>
      </c>
      <c r="AA98" s="117">
        <f t="shared" si="0"/>
        <v>321.06399999999996</v>
      </c>
      <c r="AB98" s="117">
        <f t="shared" si="0"/>
        <v>332.77099999999996</v>
      </c>
      <c r="AC98" s="117">
        <f t="shared" si="0"/>
        <v>344.39499999999998</v>
      </c>
      <c r="AD98" s="117">
        <f t="shared" si="0"/>
        <v>356.26100000000002</v>
      </c>
      <c r="AE98" s="117">
        <f t="shared" si="0"/>
        <v>368.47899999999998</v>
      </c>
      <c r="AF98" s="26"/>
      <c r="AG98" s="26"/>
    </row>
    <row r="99" spans="1:33" ht="15.75" thickBot="1">
      <c r="A99" s="26"/>
      <c r="B99" s="116" t="s">
        <v>62</v>
      </c>
      <c r="C99" s="118">
        <f t="shared" ref="C99:AE99" si="1">SUM(C23:C27)</f>
        <v>36.545000000000002</v>
      </c>
      <c r="D99" s="118">
        <f t="shared" si="1"/>
        <v>54.908999999999999</v>
      </c>
      <c r="E99" s="118">
        <f t="shared" si="1"/>
        <v>79.222000000000008</v>
      </c>
      <c r="F99" s="118">
        <f t="shared" si="1"/>
        <v>111.71599999999999</v>
      </c>
      <c r="G99" s="118">
        <f t="shared" si="1"/>
        <v>155.47499999999999</v>
      </c>
      <c r="H99" s="118">
        <f t="shared" si="1"/>
        <v>212.94799999999998</v>
      </c>
      <c r="I99" s="118">
        <f t="shared" si="1"/>
        <v>274.21199999999999</v>
      </c>
      <c r="J99" s="118">
        <f t="shared" si="1"/>
        <v>348.483</v>
      </c>
      <c r="K99" s="118">
        <f t="shared" si="1"/>
        <v>458.20499999999993</v>
      </c>
      <c r="L99" s="118">
        <f t="shared" si="1"/>
        <v>557.37900000000002</v>
      </c>
      <c r="M99" s="118">
        <f t="shared" si="1"/>
        <v>708.54700000000003</v>
      </c>
      <c r="N99" s="118">
        <f t="shared" si="1"/>
        <v>823.447</v>
      </c>
      <c r="O99" s="118">
        <f t="shared" si="1"/>
        <v>953.29200000000003</v>
      </c>
      <c r="P99" s="118">
        <f t="shared" si="1"/>
        <v>1081.03</v>
      </c>
      <c r="Q99" s="118">
        <f t="shared" si="1"/>
        <v>1214.0790000000002</v>
      </c>
      <c r="R99" s="118">
        <f t="shared" si="1"/>
        <v>1346.365</v>
      </c>
      <c r="S99" s="118">
        <f t="shared" si="1"/>
        <v>1479.6770000000001</v>
      </c>
      <c r="T99" s="118">
        <f t="shared" si="1"/>
        <v>1613.9160000000002</v>
      </c>
      <c r="U99" s="118">
        <f t="shared" si="1"/>
        <v>1747.3689999999997</v>
      </c>
      <c r="V99" s="118">
        <f t="shared" si="1"/>
        <v>1881.8849999999998</v>
      </c>
      <c r="W99" s="118">
        <f t="shared" si="1"/>
        <v>2021.6949999999997</v>
      </c>
      <c r="X99" s="118">
        <f t="shared" si="1"/>
        <v>2168.384</v>
      </c>
      <c r="Y99" s="118">
        <f t="shared" si="1"/>
        <v>2317.9879999999998</v>
      </c>
      <c r="Z99" s="118">
        <f t="shared" si="1"/>
        <v>2433.0839999999998</v>
      </c>
      <c r="AA99" s="118">
        <f t="shared" si="1"/>
        <v>2551.4769999999999</v>
      </c>
      <c r="AB99" s="118">
        <f t="shared" si="1"/>
        <v>2673.029</v>
      </c>
      <c r="AC99" s="118">
        <f t="shared" si="1"/>
        <v>2797.3969999999999</v>
      </c>
      <c r="AD99" s="118">
        <f t="shared" si="1"/>
        <v>2923.2750000000001</v>
      </c>
      <c r="AE99" s="118">
        <f t="shared" si="1"/>
        <v>3050.7690000000002</v>
      </c>
      <c r="AF99" s="26"/>
      <c r="AG99" s="26"/>
    </row>
    <row r="100" spans="1:33" ht="15.75" thickBot="1">
      <c r="A100" s="26"/>
      <c r="B100" s="116" t="s">
        <v>64</v>
      </c>
      <c r="C100" s="117">
        <f t="shared" ref="C100:O100" si="2">SUM(C31:C35)</f>
        <v>86.531000000000006</v>
      </c>
      <c r="D100" s="117">
        <f t="shared" si="2"/>
        <v>212.47800000000001</v>
      </c>
      <c r="E100" s="117">
        <f t="shared" si="2"/>
        <v>422.08</v>
      </c>
      <c r="F100" s="117">
        <f t="shared" si="2"/>
        <v>710.88100000000009</v>
      </c>
      <c r="G100" s="117">
        <f t="shared" si="2"/>
        <v>1092.0590000000002</v>
      </c>
      <c r="H100" s="117">
        <f t="shared" si="2"/>
        <v>1530.3139999999999</v>
      </c>
      <c r="I100" s="117">
        <f t="shared" si="2"/>
        <v>2056.2019999999998</v>
      </c>
      <c r="J100" s="117">
        <f t="shared" si="2"/>
        <v>2653.451</v>
      </c>
      <c r="K100" s="117">
        <f t="shared" si="2"/>
        <v>3326.2559999999994</v>
      </c>
      <c r="L100" s="117">
        <f t="shared" si="2"/>
        <v>3835.3649999999998</v>
      </c>
      <c r="M100" s="117">
        <f t="shared" si="2"/>
        <v>4409.5619999999999</v>
      </c>
      <c r="N100" s="117">
        <f t="shared" si="2"/>
        <v>5038.9189999999999</v>
      </c>
      <c r="O100" s="117">
        <f t="shared" si="2"/>
        <v>5723.1939999999995</v>
      </c>
      <c r="P100" s="117">
        <f>SUM(P31:P35)</f>
        <v>6362.1369999999997</v>
      </c>
      <c r="Q100" s="117">
        <f t="shared" ref="Q100:AE100" si="3">SUM(Q31:Q35)</f>
        <v>7028.8680000000004</v>
      </c>
      <c r="R100" s="117">
        <f t="shared" si="3"/>
        <v>7398.2730000000001</v>
      </c>
      <c r="S100" s="117">
        <f t="shared" si="3"/>
        <v>7780.5079999999998</v>
      </c>
      <c r="T100" s="117">
        <f t="shared" si="3"/>
        <v>8173.1060000000007</v>
      </c>
      <c r="U100" s="117">
        <f t="shared" si="3"/>
        <v>8577.2819999999992</v>
      </c>
      <c r="V100" s="117">
        <f t="shared" si="3"/>
        <v>8995.402</v>
      </c>
      <c r="W100" s="117">
        <f t="shared" si="3"/>
        <v>9423.6350000000002</v>
      </c>
      <c r="X100" s="117">
        <f t="shared" si="3"/>
        <v>9861.3989999999994</v>
      </c>
      <c r="Y100" s="117">
        <f t="shared" si="3"/>
        <v>10313.446</v>
      </c>
      <c r="Z100" s="117">
        <f t="shared" si="3"/>
        <v>10780.428999999998</v>
      </c>
      <c r="AA100" s="117">
        <f t="shared" si="3"/>
        <v>11257.704</v>
      </c>
      <c r="AB100" s="117">
        <f t="shared" si="3"/>
        <v>11749.379000000001</v>
      </c>
      <c r="AC100" s="117">
        <f t="shared" si="3"/>
        <v>12256.289999999999</v>
      </c>
      <c r="AD100" s="117">
        <f t="shared" si="3"/>
        <v>12769.825000000001</v>
      </c>
      <c r="AE100" s="117">
        <f t="shared" si="3"/>
        <v>13296.025</v>
      </c>
      <c r="AF100" s="26"/>
      <c r="AG100" s="26"/>
    </row>
    <row r="101" spans="1:33" ht="15.75" thickBot="1">
      <c r="A101" s="26"/>
      <c r="B101" s="116" t="s">
        <v>285</v>
      </c>
      <c r="C101" s="118">
        <f t="shared" ref="C101:AE101" si="4">SUM(C39:C43)</f>
        <v>65.02</v>
      </c>
      <c r="D101" s="118">
        <f t="shared" si="4"/>
        <v>105.22400000000002</v>
      </c>
      <c r="E101" s="118">
        <f t="shared" si="4"/>
        <v>157.14099999999999</v>
      </c>
      <c r="F101" s="118">
        <f t="shared" si="4"/>
        <v>231.20099999999999</v>
      </c>
      <c r="G101" s="118">
        <f t="shared" si="4"/>
        <v>336.61299999999994</v>
      </c>
      <c r="H101" s="118">
        <f t="shared" si="4"/>
        <v>482.41499999999996</v>
      </c>
      <c r="I101" s="118">
        <f t="shared" si="4"/>
        <v>666.08</v>
      </c>
      <c r="J101" s="118">
        <f t="shared" si="4"/>
        <v>887.3950000000001</v>
      </c>
      <c r="K101" s="118">
        <f t="shared" si="4"/>
        <v>1169.7170000000001</v>
      </c>
      <c r="L101" s="118">
        <f t="shared" si="4"/>
        <v>1451.489</v>
      </c>
      <c r="M101" s="118">
        <f t="shared" si="4"/>
        <v>1835.4960000000001</v>
      </c>
      <c r="N101" s="118">
        <f t="shared" si="4"/>
        <v>2195.8230000000003</v>
      </c>
      <c r="O101" s="118">
        <f t="shared" si="4"/>
        <v>2552.027</v>
      </c>
      <c r="P101" s="118">
        <f t="shared" si="4"/>
        <v>2864.5329999999999</v>
      </c>
      <c r="Q101" s="118">
        <f t="shared" si="4"/>
        <v>3151.8629999999998</v>
      </c>
      <c r="R101" s="118">
        <f t="shared" si="4"/>
        <v>3412.5540000000001</v>
      </c>
      <c r="S101" s="118">
        <f t="shared" si="4"/>
        <v>3667.4700000000003</v>
      </c>
      <c r="T101" s="118">
        <f t="shared" si="4"/>
        <v>3928.2169999999996</v>
      </c>
      <c r="U101" s="118">
        <f t="shared" si="4"/>
        <v>4202.2190000000001</v>
      </c>
      <c r="V101" s="118">
        <f t="shared" si="4"/>
        <v>4515.6949999999997</v>
      </c>
      <c r="W101" s="118">
        <f t="shared" si="4"/>
        <v>4833.8080000000009</v>
      </c>
      <c r="X101" s="118">
        <f t="shared" si="4"/>
        <v>5159.9120000000003</v>
      </c>
      <c r="Y101" s="118">
        <f t="shared" si="4"/>
        <v>5494.0650000000005</v>
      </c>
      <c r="Z101" s="118">
        <f t="shared" si="4"/>
        <v>5756.598</v>
      </c>
      <c r="AA101" s="118">
        <f t="shared" si="4"/>
        <v>6027.8209999999999</v>
      </c>
      <c r="AB101" s="118">
        <f t="shared" si="4"/>
        <v>6305.7779999999993</v>
      </c>
      <c r="AC101" s="118">
        <f t="shared" si="4"/>
        <v>6596.7569999999996</v>
      </c>
      <c r="AD101" s="118">
        <f t="shared" si="4"/>
        <v>6891.152</v>
      </c>
      <c r="AE101" s="118">
        <f t="shared" si="4"/>
        <v>7188.889000000001</v>
      </c>
      <c r="AF101" s="26"/>
      <c r="AG101" s="26"/>
    </row>
    <row r="102" spans="1:33" ht="15.75" thickBot="1">
      <c r="A102" s="26"/>
      <c r="B102" s="116" t="s">
        <v>65</v>
      </c>
      <c r="C102" s="117">
        <f t="shared" ref="C102:AE102" si="5">SUM(C47:C51)</f>
        <v>95.565000000000012</v>
      </c>
      <c r="D102" s="117">
        <f t="shared" si="5"/>
        <v>222.304</v>
      </c>
      <c r="E102" s="117">
        <f t="shared" si="5"/>
        <v>472.72400000000005</v>
      </c>
      <c r="F102" s="117">
        <f t="shared" si="5"/>
        <v>827.3889999999999</v>
      </c>
      <c r="G102" s="117">
        <f t="shared" si="5"/>
        <v>1275.4639999999999</v>
      </c>
      <c r="H102" s="117">
        <f t="shared" si="5"/>
        <v>1796.0029999999997</v>
      </c>
      <c r="I102" s="117">
        <f t="shared" si="5"/>
        <v>2438.3960000000002</v>
      </c>
      <c r="J102" s="117">
        <f t="shared" si="5"/>
        <v>3184.4369999999999</v>
      </c>
      <c r="K102" s="117">
        <f t="shared" si="5"/>
        <v>4042.5659999999998</v>
      </c>
      <c r="L102" s="117">
        <f t="shared" si="5"/>
        <v>4718.5469999999996</v>
      </c>
      <c r="M102" s="117">
        <f t="shared" si="5"/>
        <v>5463.8919999999998</v>
      </c>
      <c r="N102" s="117">
        <f t="shared" si="5"/>
        <v>6261.2279999999992</v>
      </c>
      <c r="O102" s="117">
        <f t="shared" si="5"/>
        <v>7107.5969999999998</v>
      </c>
      <c r="P102" s="117">
        <f t="shared" si="5"/>
        <v>7905.5150000000012</v>
      </c>
      <c r="Q102" s="117">
        <f t="shared" si="5"/>
        <v>8730.1270000000004</v>
      </c>
      <c r="R102" s="117">
        <f t="shared" si="5"/>
        <v>9162.6489999999994</v>
      </c>
      <c r="S102" s="117">
        <f t="shared" si="5"/>
        <v>9618.3369999999995</v>
      </c>
      <c r="T102" s="117">
        <f t="shared" si="5"/>
        <v>10079.153999999999</v>
      </c>
      <c r="U102" s="117">
        <f t="shared" si="5"/>
        <v>10567.066000000001</v>
      </c>
      <c r="V102" s="117">
        <f t="shared" si="5"/>
        <v>11065.494999999999</v>
      </c>
      <c r="W102" s="117">
        <f t="shared" si="5"/>
        <v>11575.233999999999</v>
      </c>
      <c r="X102" s="117">
        <f t="shared" si="5"/>
        <v>12098.769</v>
      </c>
      <c r="Y102" s="117">
        <f t="shared" si="5"/>
        <v>12640.389000000001</v>
      </c>
      <c r="Z102" s="117">
        <f t="shared" si="5"/>
        <v>13204.069</v>
      </c>
      <c r="AA102" s="117">
        <f t="shared" si="5"/>
        <v>13783.858</v>
      </c>
      <c r="AB102" s="117">
        <f t="shared" si="5"/>
        <v>14380.364000000001</v>
      </c>
      <c r="AC102" s="117">
        <f t="shared" si="5"/>
        <v>14988.576000000001</v>
      </c>
      <c r="AD102" s="117">
        <f t="shared" si="5"/>
        <v>15603.097999999998</v>
      </c>
      <c r="AE102" s="117">
        <f t="shared" si="5"/>
        <v>16225.748</v>
      </c>
      <c r="AF102" s="26"/>
      <c r="AG102" s="26"/>
    </row>
    <row r="103" spans="1:33">
      <c r="A103" s="26"/>
      <c r="B103" s="26"/>
      <c r="C103" s="26"/>
      <c r="D103" s="26"/>
      <c r="E103" s="26"/>
      <c r="F103" s="26"/>
      <c r="G103" s="26"/>
      <c r="H103" s="26"/>
      <c r="I103" s="26"/>
      <c r="J103" s="26"/>
      <c r="K103" s="26"/>
      <c r="L103" s="26"/>
      <c r="M103" s="26"/>
      <c r="N103" s="26"/>
      <c r="O103" s="26"/>
      <c r="P103" s="26"/>
      <c r="Q103" s="26"/>
      <c r="R103" s="26"/>
      <c r="S103" s="26"/>
      <c r="T103" s="26"/>
      <c r="U103" s="26"/>
      <c r="V103" s="26"/>
      <c r="W103" s="26"/>
      <c r="X103" s="26"/>
      <c r="Y103" s="26"/>
      <c r="Z103" s="26"/>
      <c r="AA103" s="26"/>
      <c r="AB103" s="26"/>
      <c r="AC103" s="26"/>
      <c r="AD103" s="26"/>
      <c r="AE103" s="26"/>
      <c r="AF103" s="26"/>
      <c r="AG103" s="26"/>
    </row>
    <row r="104" spans="1:33" ht="9" customHeight="1">
      <c r="A104" s="26"/>
      <c r="B104" s="26"/>
      <c r="C104" s="26"/>
      <c r="D104" s="26"/>
      <c r="E104" s="26"/>
      <c r="F104" s="26"/>
      <c r="G104" s="26"/>
      <c r="H104" s="26"/>
      <c r="I104" s="26"/>
      <c r="J104" s="26"/>
      <c r="K104" s="26"/>
      <c r="L104" s="26"/>
      <c r="M104" s="26"/>
      <c r="N104" s="26"/>
      <c r="O104" s="26"/>
      <c r="P104" s="26"/>
      <c r="Q104" s="26"/>
      <c r="R104" s="26"/>
      <c r="S104" s="26"/>
      <c r="T104" s="26"/>
      <c r="U104" s="26"/>
      <c r="V104" s="26"/>
      <c r="W104" s="26"/>
      <c r="X104" s="26"/>
      <c r="Y104" s="26"/>
      <c r="Z104" s="26"/>
      <c r="AA104" s="26"/>
      <c r="AB104" s="26"/>
      <c r="AC104" s="26"/>
      <c r="AD104" s="26"/>
      <c r="AE104" s="26"/>
      <c r="AF104" s="26"/>
      <c r="AG104" s="26"/>
    </row>
    <row r="105" spans="1:33" ht="15">
      <c r="A105" s="26"/>
      <c r="B105" s="1"/>
      <c r="C105" s="26"/>
      <c r="D105" s="26"/>
      <c r="E105" s="26"/>
      <c r="F105" s="26"/>
      <c r="G105" s="26"/>
      <c r="H105" s="26"/>
      <c r="I105" s="26"/>
      <c r="J105" s="26"/>
      <c r="K105" s="1"/>
      <c r="L105" s="26"/>
      <c r="M105" s="26"/>
      <c r="N105" s="26"/>
      <c r="O105" s="26"/>
      <c r="P105" s="26"/>
      <c r="Q105" s="26"/>
      <c r="R105" s="26"/>
      <c r="S105" s="26"/>
      <c r="T105" s="26"/>
      <c r="U105" s="26"/>
      <c r="V105" s="26"/>
      <c r="W105" s="26"/>
      <c r="X105" s="26"/>
      <c r="Y105" s="26"/>
      <c r="Z105" s="26"/>
      <c r="AA105" s="26"/>
      <c r="AB105" s="26"/>
      <c r="AC105" s="26"/>
      <c r="AD105" s="26"/>
      <c r="AE105" s="26"/>
      <c r="AF105" s="26"/>
      <c r="AG105" s="26"/>
    </row>
    <row r="106" spans="1:33" ht="15">
      <c r="A106" s="26"/>
      <c r="B106" s="79" t="s">
        <v>398</v>
      </c>
      <c r="C106" s="26"/>
      <c r="D106" s="26"/>
      <c r="E106" s="26"/>
      <c r="F106" s="26"/>
      <c r="G106" s="26"/>
      <c r="H106" s="26"/>
      <c r="I106" s="26"/>
      <c r="J106" s="26"/>
      <c r="K106" s="26"/>
      <c r="L106" s="26"/>
      <c r="M106" s="26"/>
      <c r="N106" s="26"/>
      <c r="O106" s="26"/>
      <c r="P106" s="26"/>
      <c r="Q106" s="26"/>
      <c r="R106" s="26"/>
      <c r="S106" s="26"/>
      <c r="T106" s="26"/>
      <c r="U106" s="26"/>
      <c r="V106" s="26"/>
      <c r="W106" s="26"/>
      <c r="X106" s="26"/>
      <c r="Y106" s="26"/>
      <c r="Z106" s="26"/>
      <c r="AA106" s="26"/>
      <c r="AB106" s="26"/>
      <c r="AC106" s="26"/>
      <c r="AD106" s="26"/>
      <c r="AE106" s="26"/>
      <c r="AF106" s="26"/>
      <c r="AG106" s="26"/>
    </row>
    <row r="107" spans="1:33">
      <c r="A107" s="26"/>
      <c r="B107" s="26"/>
      <c r="C107" s="26"/>
      <c r="D107" s="26"/>
      <c r="E107" s="26"/>
      <c r="F107" s="26"/>
      <c r="G107" s="26"/>
      <c r="H107" s="26"/>
      <c r="I107" s="26"/>
      <c r="J107" s="26"/>
      <c r="K107" s="26"/>
      <c r="L107" s="26"/>
      <c r="M107" s="26"/>
      <c r="N107" s="26"/>
      <c r="O107" s="26"/>
      <c r="P107" s="26"/>
      <c r="Q107" s="26"/>
      <c r="R107" s="26"/>
      <c r="S107" s="26"/>
      <c r="T107" s="26"/>
      <c r="U107" s="26"/>
      <c r="V107" s="26"/>
      <c r="W107" s="26"/>
      <c r="X107" s="26"/>
      <c r="Y107" s="26"/>
      <c r="Z107" s="26"/>
      <c r="AA107" s="26"/>
      <c r="AB107" s="26"/>
      <c r="AC107" s="26"/>
      <c r="AD107" s="26"/>
      <c r="AE107" s="26"/>
      <c r="AF107" s="26"/>
      <c r="AG107" s="26"/>
    </row>
    <row r="108" spans="1:33">
      <c r="A108" s="26"/>
      <c r="B108" s="26"/>
      <c r="C108" s="26"/>
      <c r="D108" s="26"/>
      <c r="E108" s="26"/>
      <c r="F108" s="26"/>
      <c r="G108" s="26"/>
      <c r="H108" s="26"/>
      <c r="I108" s="26"/>
      <c r="J108" s="26"/>
      <c r="K108" s="26"/>
      <c r="L108" s="26"/>
      <c r="M108" s="26"/>
      <c r="N108" s="26"/>
      <c r="O108" s="26"/>
      <c r="P108" s="26"/>
      <c r="Q108" s="26"/>
      <c r="R108" s="26"/>
      <c r="S108" s="26"/>
      <c r="T108" s="26"/>
      <c r="U108" s="26"/>
      <c r="V108" s="26"/>
      <c r="W108" s="26"/>
      <c r="X108" s="26"/>
      <c r="Y108" s="26"/>
      <c r="Z108" s="26"/>
      <c r="AA108" s="26"/>
      <c r="AB108" s="26"/>
      <c r="AC108" s="26"/>
      <c r="AD108" s="26"/>
      <c r="AE108" s="26"/>
      <c r="AF108" s="26"/>
      <c r="AG108" s="26"/>
    </row>
    <row r="109" spans="1:33">
      <c r="A109" s="26"/>
      <c r="B109" s="26"/>
      <c r="C109" s="26"/>
      <c r="D109" s="26"/>
      <c r="E109" s="26"/>
      <c r="F109" s="26"/>
      <c r="G109" s="26"/>
      <c r="H109" s="26"/>
      <c r="I109" s="26"/>
      <c r="J109" s="26"/>
      <c r="K109" s="26"/>
      <c r="L109" s="26"/>
      <c r="M109" s="26"/>
      <c r="N109" s="26"/>
      <c r="O109" s="26"/>
      <c r="P109" s="26"/>
      <c r="Q109" s="26"/>
      <c r="R109" s="26"/>
      <c r="S109" s="26"/>
      <c r="T109" s="26"/>
      <c r="U109" s="26"/>
      <c r="V109" s="26"/>
      <c r="W109" s="26"/>
      <c r="X109" s="26"/>
      <c r="Y109" s="26"/>
      <c r="Z109" s="26"/>
      <c r="AA109" s="26"/>
      <c r="AB109" s="26"/>
      <c r="AC109" s="26"/>
      <c r="AD109" s="26"/>
      <c r="AE109" s="26"/>
      <c r="AF109" s="26"/>
      <c r="AG109" s="26"/>
    </row>
    <row r="110" spans="1:33">
      <c r="A110" s="26"/>
      <c r="B110" s="26"/>
      <c r="C110" s="26"/>
      <c r="D110" s="26"/>
      <c r="E110" s="26"/>
      <c r="F110" s="26"/>
      <c r="G110" s="26"/>
      <c r="H110" s="26"/>
      <c r="I110" s="26"/>
      <c r="J110" s="26"/>
      <c r="K110" s="26"/>
      <c r="L110" s="26"/>
      <c r="M110" s="26"/>
      <c r="N110" s="26"/>
      <c r="O110" s="26"/>
      <c r="P110" s="26"/>
      <c r="Q110" s="26"/>
      <c r="R110" s="26"/>
      <c r="S110" s="26"/>
      <c r="T110" s="26"/>
      <c r="U110" s="26"/>
      <c r="V110" s="26"/>
      <c r="W110" s="26"/>
      <c r="X110" s="26"/>
      <c r="Y110" s="26"/>
      <c r="Z110" s="26"/>
      <c r="AA110" s="26"/>
      <c r="AB110" s="26"/>
      <c r="AC110" s="26"/>
      <c r="AD110" s="26"/>
      <c r="AE110" s="26"/>
      <c r="AF110" s="26"/>
      <c r="AG110" s="26"/>
    </row>
    <row r="111" spans="1:33">
      <c r="A111" s="26"/>
      <c r="B111" s="26"/>
      <c r="C111" s="26"/>
      <c r="D111" s="26"/>
      <c r="E111" s="26"/>
      <c r="F111" s="26"/>
      <c r="G111" s="26"/>
      <c r="H111" s="26"/>
      <c r="I111" s="26"/>
      <c r="J111" s="26"/>
      <c r="K111" s="26"/>
      <c r="L111" s="26"/>
      <c r="M111" s="26"/>
      <c r="N111" s="26"/>
      <c r="O111" s="26"/>
      <c r="P111" s="26"/>
      <c r="Q111" s="26"/>
      <c r="R111" s="26"/>
      <c r="S111" s="26"/>
      <c r="T111" s="26"/>
      <c r="U111" s="26"/>
      <c r="V111" s="26"/>
      <c r="W111" s="26"/>
      <c r="X111" s="26"/>
      <c r="Y111" s="26"/>
      <c r="Z111" s="26"/>
      <c r="AA111" s="26"/>
      <c r="AB111" s="26"/>
      <c r="AC111" s="26"/>
      <c r="AD111" s="26"/>
      <c r="AE111" s="26"/>
      <c r="AF111" s="26"/>
      <c r="AG111" s="26"/>
    </row>
    <row r="112" spans="1:33">
      <c r="A112" s="26"/>
      <c r="B112" s="26"/>
      <c r="C112" s="26"/>
      <c r="D112" s="26"/>
      <c r="E112" s="26"/>
      <c r="F112" s="26"/>
      <c r="G112" s="26"/>
      <c r="H112" s="26"/>
      <c r="I112" s="26"/>
      <c r="J112" s="26"/>
      <c r="K112" s="26"/>
      <c r="L112" s="26"/>
      <c r="M112" s="26"/>
      <c r="N112" s="26"/>
      <c r="O112" s="26"/>
      <c r="P112" s="26"/>
      <c r="Q112" s="26"/>
      <c r="R112" s="26"/>
      <c r="S112" s="26"/>
      <c r="T112" s="26"/>
      <c r="U112" s="26"/>
      <c r="V112" s="26"/>
      <c r="W112" s="26"/>
      <c r="X112" s="26"/>
      <c r="Y112" s="26"/>
      <c r="Z112" s="26"/>
      <c r="AA112" s="26"/>
      <c r="AB112" s="26"/>
      <c r="AC112" s="26"/>
      <c r="AD112" s="26"/>
      <c r="AE112" s="26"/>
      <c r="AF112" s="26"/>
      <c r="AG112" s="26"/>
    </row>
    <row r="113" spans="1:33">
      <c r="A113" s="26"/>
      <c r="B113" s="26"/>
      <c r="C113" s="26"/>
      <c r="D113" s="26"/>
      <c r="E113" s="26"/>
      <c r="F113" s="26"/>
      <c r="G113" s="26"/>
      <c r="H113" s="26"/>
      <c r="I113" s="26"/>
      <c r="J113" s="26"/>
      <c r="K113" s="26"/>
      <c r="L113" s="26"/>
      <c r="M113" s="26"/>
      <c r="N113" s="26"/>
      <c r="O113" s="26"/>
      <c r="P113" s="26"/>
      <c r="Q113" s="26"/>
      <c r="R113" s="26"/>
      <c r="S113" s="26"/>
      <c r="T113" s="26"/>
      <c r="U113" s="26"/>
      <c r="V113" s="26"/>
      <c r="W113" s="26"/>
      <c r="X113" s="26"/>
      <c r="Y113" s="26"/>
      <c r="Z113" s="26"/>
      <c r="AA113" s="26"/>
      <c r="AB113" s="26"/>
      <c r="AC113" s="26"/>
      <c r="AD113" s="26"/>
      <c r="AE113" s="26"/>
      <c r="AF113" s="26"/>
      <c r="AG113" s="26"/>
    </row>
    <row r="114" spans="1:33">
      <c r="A114" s="26"/>
      <c r="B114" s="26"/>
      <c r="C114" s="26"/>
      <c r="D114" s="26"/>
      <c r="E114" s="26"/>
      <c r="F114" s="26"/>
      <c r="G114" s="26"/>
      <c r="H114" s="26"/>
      <c r="I114" s="26"/>
      <c r="J114" s="26"/>
      <c r="K114" s="26"/>
      <c r="L114" s="26"/>
      <c r="M114" s="26"/>
      <c r="N114" s="26"/>
      <c r="O114" s="26"/>
      <c r="P114" s="26"/>
      <c r="Q114" s="26"/>
      <c r="R114" s="26"/>
      <c r="S114" s="26"/>
      <c r="T114" s="26"/>
      <c r="U114" s="26"/>
      <c r="V114" s="26"/>
      <c r="W114" s="26"/>
      <c r="X114" s="26"/>
      <c r="Y114" s="26"/>
      <c r="Z114" s="26"/>
      <c r="AA114" s="26"/>
      <c r="AB114" s="26"/>
      <c r="AC114" s="26"/>
      <c r="AD114" s="26"/>
      <c r="AE114" s="26"/>
      <c r="AF114" s="26"/>
      <c r="AG114" s="26"/>
    </row>
    <row r="115" spans="1:33">
      <c r="A115" s="26"/>
      <c r="B115" s="26"/>
      <c r="C115" s="26"/>
      <c r="D115" s="26"/>
      <c r="E115" s="26"/>
      <c r="F115" s="26"/>
      <c r="G115" s="26"/>
      <c r="H115" s="26"/>
      <c r="I115" s="26"/>
      <c r="J115" s="26"/>
      <c r="K115" s="26"/>
      <c r="L115" s="26"/>
      <c r="M115" s="26"/>
      <c r="N115" s="26"/>
      <c r="O115" s="26"/>
      <c r="P115" s="26"/>
      <c r="Q115" s="26"/>
      <c r="R115" s="26"/>
      <c r="S115" s="26"/>
      <c r="T115" s="26"/>
      <c r="U115" s="26"/>
      <c r="V115" s="26"/>
      <c r="W115" s="26"/>
      <c r="X115" s="26"/>
      <c r="Y115" s="26"/>
      <c r="Z115" s="26"/>
      <c r="AA115" s="26"/>
      <c r="AB115" s="26"/>
      <c r="AC115" s="26"/>
      <c r="AD115" s="26"/>
      <c r="AE115" s="26"/>
      <c r="AF115" s="26"/>
      <c r="AG115" s="26"/>
    </row>
    <row r="116" spans="1:33">
      <c r="A116" s="26"/>
      <c r="B116" s="26"/>
      <c r="C116" s="26"/>
      <c r="D116" s="26"/>
      <c r="E116" s="26"/>
      <c r="F116" s="26"/>
      <c r="G116" s="26"/>
      <c r="H116" s="26"/>
      <c r="I116" s="26"/>
      <c r="J116" s="26"/>
      <c r="K116" s="26"/>
      <c r="L116" s="26"/>
      <c r="M116" s="26"/>
      <c r="N116" s="26"/>
      <c r="O116" s="26"/>
      <c r="P116" s="26"/>
      <c r="Q116" s="26"/>
      <c r="R116" s="26"/>
      <c r="S116" s="26"/>
      <c r="T116" s="26"/>
      <c r="U116" s="26"/>
      <c r="V116" s="26"/>
      <c r="W116" s="26"/>
      <c r="X116" s="26"/>
      <c r="Y116" s="26"/>
      <c r="Z116" s="26"/>
      <c r="AA116" s="26"/>
      <c r="AB116" s="26"/>
      <c r="AC116" s="26"/>
      <c r="AD116" s="26"/>
      <c r="AE116" s="26"/>
      <c r="AF116" s="26"/>
      <c r="AG116" s="26"/>
    </row>
    <row r="117" spans="1:33">
      <c r="A117" s="26"/>
      <c r="B117" s="26"/>
      <c r="C117" s="26"/>
      <c r="D117" s="26"/>
      <c r="E117" s="26"/>
      <c r="F117" s="26"/>
      <c r="G117" s="26"/>
      <c r="H117" s="26"/>
      <c r="I117" s="26"/>
      <c r="J117" s="26"/>
      <c r="K117" s="26"/>
      <c r="L117" s="26"/>
      <c r="M117" s="26"/>
      <c r="N117" s="26"/>
      <c r="O117" s="26"/>
      <c r="P117" s="26"/>
      <c r="Q117" s="26"/>
      <c r="R117" s="26"/>
      <c r="S117" s="26"/>
      <c r="T117" s="26"/>
      <c r="U117" s="26"/>
      <c r="V117" s="26"/>
      <c r="W117" s="26"/>
      <c r="X117" s="26"/>
      <c r="Y117" s="26"/>
      <c r="Z117" s="26"/>
      <c r="AA117" s="26"/>
      <c r="AB117" s="26"/>
      <c r="AC117" s="26"/>
      <c r="AD117" s="26"/>
      <c r="AE117" s="26"/>
      <c r="AF117" s="26"/>
      <c r="AG117" s="26"/>
    </row>
    <row r="118" spans="1:33">
      <c r="A118" s="26"/>
      <c r="B118" s="26"/>
      <c r="C118" s="26"/>
      <c r="D118" s="26"/>
      <c r="E118" s="26"/>
      <c r="F118" s="26"/>
      <c r="G118" s="26"/>
      <c r="H118" s="26"/>
      <c r="I118" s="26"/>
      <c r="J118" s="26"/>
      <c r="K118" s="26"/>
      <c r="L118" s="26"/>
      <c r="M118" s="26"/>
      <c r="N118" s="26"/>
      <c r="O118" s="26"/>
      <c r="P118" s="26"/>
      <c r="Q118" s="26"/>
      <c r="R118" s="26"/>
      <c r="S118" s="26"/>
      <c r="T118" s="26"/>
      <c r="U118" s="26"/>
      <c r="V118" s="26"/>
      <c r="W118" s="26"/>
      <c r="X118" s="26"/>
      <c r="Y118" s="26"/>
      <c r="Z118" s="26"/>
      <c r="AA118" s="26"/>
      <c r="AB118" s="26"/>
      <c r="AC118" s="26"/>
      <c r="AD118" s="26"/>
      <c r="AE118" s="26"/>
      <c r="AF118" s="26"/>
      <c r="AG118" s="26"/>
    </row>
    <row r="119" spans="1:33">
      <c r="A119" s="26"/>
      <c r="B119" s="26"/>
      <c r="C119" s="26"/>
      <c r="D119" s="26"/>
      <c r="E119" s="26"/>
      <c r="F119" s="26"/>
      <c r="G119" s="26"/>
      <c r="H119" s="26"/>
      <c r="I119" s="26"/>
      <c r="J119" s="26"/>
      <c r="K119" s="26"/>
      <c r="L119" s="26"/>
      <c r="M119" s="26"/>
      <c r="N119" s="26"/>
      <c r="O119" s="26"/>
      <c r="P119" s="26"/>
      <c r="Q119" s="26"/>
      <c r="R119" s="26"/>
      <c r="S119" s="26"/>
      <c r="T119" s="26"/>
      <c r="U119" s="26"/>
      <c r="V119" s="26"/>
      <c r="W119" s="26"/>
      <c r="X119" s="26"/>
      <c r="Y119" s="26"/>
      <c r="Z119" s="26"/>
      <c r="AA119" s="26"/>
      <c r="AB119" s="26"/>
      <c r="AC119" s="26"/>
      <c r="AD119" s="26"/>
      <c r="AE119" s="26"/>
      <c r="AF119" s="26"/>
      <c r="AG119" s="26"/>
    </row>
    <row r="120" spans="1:33">
      <c r="A120" s="26"/>
      <c r="B120" s="26"/>
      <c r="C120" s="26"/>
      <c r="D120" s="26"/>
      <c r="E120" s="26"/>
      <c r="F120" s="26"/>
      <c r="G120" s="26"/>
      <c r="H120" s="26"/>
      <c r="I120" s="26"/>
      <c r="J120" s="26"/>
      <c r="K120" s="26"/>
      <c r="L120" s="26"/>
      <c r="M120" s="26"/>
      <c r="N120" s="26"/>
      <c r="O120" s="26"/>
      <c r="P120" s="26"/>
      <c r="Q120" s="26"/>
      <c r="R120" s="26"/>
      <c r="S120" s="26"/>
      <c r="T120" s="26"/>
      <c r="U120" s="26"/>
      <c r="V120" s="26"/>
      <c r="W120" s="26"/>
      <c r="X120" s="26"/>
      <c r="Y120" s="26"/>
      <c r="Z120" s="26"/>
      <c r="AA120" s="26"/>
      <c r="AB120" s="26"/>
      <c r="AC120" s="26"/>
      <c r="AD120" s="26"/>
      <c r="AE120" s="26"/>
      <c r="AF120" s="26"/>
      <c r="AG120" s="26"/>
    </row>
    <row r="121" spans="1:33">
      <c r="A121" s="26"/>
      <c r="B121" s="26"/>
      <c r="C121" s="26"/>
      <c r="D121" s="26"/>
      <c r="E121" s="26"/>
      <c r="F121" s="26"/>
      <c r="G121" s="26"/>
      <c r="H121" s="26"/>
      <c r="I121" s="26"/>
      <c r="J121" s="26"/>
      <c r="K121" s="26"/>
      <c r="L121" s="26"/>
      <c r="M121" s="26"/>
      <c r="N121" s="26"/>
      <c r="O121" s="26"/>
      <c r="P121" s="26"/>
      <c r="Q121" s="26"/>
      <c r="R121" s="26"/>
      <c r="S121" s="26"/>
      <c r="T121" s="26"/>
      <c r="U121" s="26"/>
      <c r="V121" s="26"/>
      <c r="W121" s="26"/>
      <c r="X121" s="26"/>
      <c r="Y121" s="26"/>
      <c r="Z121" s="26"/>
      <c r="AA121" s="26"/>
      <c r="AB121" s="26"/>
      <c r="AC121" s="26"/>
      <c r="AD121" s="26"/>
      <c r="AE121" s="26"/>
      <c r="AF121" s="26"/>
      <c r="AG121" s="26"/>
    </row>
    <row r="122" spans="1:33">
      <c r="A122" s="26"/>
      <c r="B122" s="26"/>
      <c r="C122" s="26"/>
      <c r="D122" s="26"/>
      <c r="E122" s="26"/>
      <c r="F122" s="26"/>
      <c r="G122" s="26"/>
      <c r="H122" s="26"/>
      <c r="I122" s="26"/>
      <c r="J122" s="26"/>
      <c r="K122" s="26"/>
      <c r="L122" s="26"/>
      <c r="M122" s="26"/>
      <c r="N122" s="26"/>
      <c r="O122" s="26"/>
      <c r="P122" s="26"/>
      <c r="Q122" s="26"/>
      <c r="R122" s="26"/>
      <c r="S122" s="26"/>
      <c r="T122" s="26"/>
      <c r="U122" s="26"/>
      <c r="V122" s="26"/>
      <c r="W122" s="26"/>
      <c r="X122" s="26"/>
      <c r="Y122" s="26"/>
      <c r="Z122" s="26"/>
      <c r="AA122" s="26"/>
      <c r="AB122" s="26"/>
      <c r="AC122" s="26"/>
      <c r="AD122" s="26"/>
      <c r="AE122" s="26"/>
      <c r="AF122" s="26"/>
      <c r="AG122" s="26"/>
    </row>
    <row r="123" spans="1:33">
      <c r="A123" s="26"/>
      <c r="B123" s="26"/>
      <c r="C123" s="26"/>
      <c r="D123" s="26"/>
      <c r="E123" s="26"/>
      <c r="F123" s="26"/>
      <c r="G123" s="26"/>
      <c r="H123" s="26"/>
      <c r="I123" s="26"/>
      <c r="J123" s="26"/>
      <c r="K123" s="26"/>
      <c r="L123" s="26"/>
      <c r="M123" s="26"/>
      <c r="N123" s="26"/>
      <c r="O123" s="26"/>
      <c r="P123" s="26"/>
      <c r="Q123" s="26"/>
      <c r="R123" s="26"/>
      <c r="S123" s="26"/>
      <c r="T123" s="26"/>
      <c r="U123" s="26"/>
      <c r="V123" s="26"/>
      <c r="W123" s="26"/>
      <c r="X123" s="26"/>
      <c r="Y123" s="26"/>
      <c r="Z123" s="26"/>
      <c r="AA123" s="26"/>
      <c r="AB123" s="26"/>
      <c r="AC123" s="26"/>
      <c r="AD123" s="26"/>
      <c r="AE123" s="26"/>
      <c r="AF123" s="26"/>
      <c r="AG123" s="26"/>
    </row>
    <row r="124" spans="1:33">
      <c r="A124" s="26"/>
      <c r="B124" s="26"/>
      <c r="C124" s="26"/>
      <c r="D124" s="26"/>
      <c r="E124" s="26"/>
      <c r="F124" s="26"/>
      <c r="G124" s="26"/>
      <c r="H124" s="26"/>
      <c r="I124" s="26"/>
      <c r="J124" s="26"/>
      <c r="K124" s="26"/>
      <c r="L124" s="26"/>
      <c r="M124" s="26"/>
      <c r="N124" s="26"/>
      <c r="O124" s="26"/>
      <c r="P124" s="26"/>
      <c r="Q124" s="26"/>
      <c r="R124" s="26"/>
      <c r="S124" s="26"/>
      <c r="T124" s="26"/>
      <c r="U124" s="26"/>
      <c r="V124" s="26"/>
      <c r="W124" s="26"/>
      <c r="X124" s="26"/>
      <c r="Y124" s="26"/>
      <c r="Z124" s="26"/>
      <c r="AA124" s="26"/>
      <c r="AB124" s="26"/>
      <c r="AC124" s="26"/>
      <c r="AD124" s="26"/>
      <c r="AE124" s="26"/>
      <c r="AF124" s="26"/>
      <c r="AG124" s="26"/>
    </row>
    <row r="125" spans="1:33">
      <c r="A125" s="26"/>
      <c r="B125" s="26"/>
      <c r="C125" s="26"/>
      <c r="D125" s="26"/>
      <c r="E125" s="26"/>
      <c r="F125" s="26"/>
      <c r="G125" s="26"/>
      <c r="H125" s="26"/>
      <c r="I125" s="26"/>
      <c r="J125" s="26"/>
      <c r="K125" s="26"/>
      <c r="L125" s="26"/>
      <c r="M125" s="26"/>
      <c r="N125" s="26"/>
      <c r="O125" s="26"/>
      <c r="P125" s="26"/>
      <c r="Q125" s="26"/>
      <c r="R125" s="26"/>
      <c r="S125" s="26"/>
      <c r="T125" s="26"/>
      <c r="U125" s="26"/>
      <c r="V125" s="26"/>
      <c r="W125" s="26"/>
      <c r="X125" s="26"/>
      <c r="Y125" s="26"/>
      <c r="Z125" s="26"/>
      <c r="AA125" s="26"/>
      <c r="AB125" s="26"/>
      <c r="AC125" s="26"/>
      <c r="AD125" s="26"/>
      <c r="AE125" s="26"/>
      <c r="AF125" s="26"/>
      <c r="AG125" s="26"/>
    </row>
    <row r="126" spans="1:33">
      <c r="A126" s="26"/>
      <c r="B126" s="26"/>
      <c r="C126" s="26"/>
      <c r="D126" s="26"/>
      <c r="E126" s="26"/>
      <c r="F126" s="26"/>
      <c r="G126" s="26"/>
      <c r="H126" s="26"/>
      <c r="I126" s="26"/>
      <c r="J126" s="26"/>
      <c r="K126" s="26"/>
      <c r="L126" s="26"/>
      <c r="M126" s="26"/>
      <c r="N126" s="26"/>
      <c r="O126" s="26"/>
      <c r="P126" s="26"/>
      <c r="Q126" s="26"/>
      <c r="R126" s="26"/>
      <c r="S126" s="26"/>
      <c r="T126" s="26"/>
      <c r="U126" s="26"/>
      <c r="V126" s="26"/>
      <c r="W126" s="26"/>
      <c r="X126" s="26"/>
      <c r="Y126" s="26"/>
      <c r="Z126" s="26"/>
      <c r="AA126" s="26"/>
      <c r="AB126" s="26"/>
      <c r="AC126" s="26"/>
      <c r="AD126" s="26"/>
      <c r="AE126" s="26"/>
      <c r="AF126" s="26"/>
      <c r="AG126" s="26"/>
    </row>
    <row r="127" spans="1:33">
      <c r="A127" s="26"/>
      <c r="B127" s="26"/>
      <c r="C127" s="26"/>
      <c r="D127" s="26"/>
      <c r="E127" s="26"/>
      <c r="F127" s="26"/>
      <c r="G127" s="26"/>
      <c r="H127" s="26"/>
      <c r="I127" s="26"/>
      <c r="J127" s="26"/>
      <c r="K127" s="26"/>
      <c r="L127" s="26"/>
      <c r="M127" s="26"/>
      <c r="N127" s="26"/>
      <c r="O127" s="26"/>
      <c r="P127" s="26"/>
      <c r="Q127" s="26"/>
      <c r="R127" s="26"/>
      <c r="S127" s="26"/>
      <c r="T127" s="26"/>
      <c r="U127" s="26"/>
      <c r="V127" s="26"/>
      <c r="W127" s="26"/>
      <c r="X127" s="26"/>
      <c r="Y127" s="26"/>
      <c r="Z127" s="26"/>
      <c r="AA127" s="26"/>
      <c r="AB127" s="26"/>
      <c r="AC127" s="26"/>
      <c r="AD127" s="26"/>
      <c r="AE127" s="26"/>
      <c r="AF127" s="26"/>
      <c r="AG127" s="26"/>
    </row>
    <row r="130" ht="8.4499999999999993" customHeight="1"/>
  </sheetData>
  <mergeCells count="3">
    <mergeCell ref="B10:M11"/>
    <mergeCell ref="B54:X54"/>
    <mergeCell ref="B5:L5"/>
  </mergeCells>
  <hyperlinks>
    <hyperlink ref="B1" location="'Assumptions Summary'!A1" display="Go to Assumptions Summary"/>
  </hyperlinks>
  <pageMargins left="0.7" right="0.7" top="0.75" bottom="0.75" header="0.3" footer="0.3"/>
  <pageSetup paperSize="9" orientation="portrait" verticalDpi="9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5" tint="0.39997558519241921"/>
  </sheetPr>
  <dimension ref="A1:AL84"/>
  <sheetViews>
    <sheetView zoomScale="85" zoomScaleNormal="85" workbookViewId="0"/>
  </sheetViews>
  <sheetFormatPr defaultRowHeight="15"/>
  <cols>
    <col min="1" max="1" width="4.140625" customWidth="1"/>
    <col min="2" max="2" width="48.7109375" customWidth="1"/>
    <col min="3" max="7" width="16.7109375" customWidth="1"/>
    <col min="8" max="8" width="10.85546875" customWidth="1"/>
    <col min="9" max="9" width="11" customWidth="1"/>
  </cols>
  <sheetData>
    <row r="1" spans="1:38">
      <c r="A1" s="6"/>
      <c r="B1" s="17" t="s">
        <v>59</v>
      </c>
      <c r="C1" s="6"/>
      <c r="D1" s="6"/>
      <c r="E1" s="6"/>
      <c r="F1" s="6"/>
      <c r="G1" s="6"/>
      <c r="H1" s="6"/>
      <c r="I1" s="6"/>
      <c r="J1" s="2"/>
      <c r="K1" s="2"/>
      <c r="L1" s="2"/>
      <c r="M1" s="2"/>
      <c r="N1" s="2"/>
      <c r="O1" s="2"/>
      <c r="P1" s="2"/>
      <c r="Q1" s="2"/>
      <c r="R1" s="2"/>
      <c r="S1" s="2"/>
      <c r="T1" s="2"/>
      <c r="U1" s="2"/>
      <c r="V1" s="2"/>
      <c r="W1" s="2"/>
      <c r="X1" s="2"/>
      <c r="Y1" s="2"/>
      <c r="Z1" s="2"/>
      <c r="AA1" s="2"/>
      <c r="AB1" s="2"/>
      <c r="AC1" s="2"/>
      <c r="AD1" s="2"/>
      <c r="AE1" s="2"/>
      <c r="AF1" s="2"/>
      <c r="AG1" s="2"/>
      <c r="AH1" s="2"/>
      <c r="AI1" s="2"/>
      <c r="AJ1" s="2"/>
      <c r="AK1" s="2"/>
      <c r="AL1" s="2"/>
    </row>
    <row r="2" spans="1:38" ht="20.25" thickBot="1">
      <c r="A2" s="6"/>
      <c r="B2" s="313" t="s">
        <v>1549</v>
      </c>
      <c r="C2" s="6"/>
      <c r="D2" s="6"/>
      <c r="E2" s="6"/>
      <c r="F2" s="6"/>
      <c r="G2" s="6"/>
      <c r="H2" s="6"/>
      <c r="I2" s="6"/>
      <c r="J2" s="2"/>
      <c r="K2" s="2"/>
      <c r="L2" s="2"/>
      <c r="M2" s="2"/>
      <c r="N2" s="2"/>
      <c r="O2" s="2"/>
      <c r="P2" s="2"/>
      <c r="Q2" s="2"/>
      <c r="R2" s="2"/>
      <c r="S2" s="2"/>
      <c r="T2" s="2"/>
      <c r="U2" s="2"/>
      <c r="V2" s="2"/>
      <c r="W2" s="2"/>
      <c r="X2" s="2"/>
      <c r="Y2" s="2"/>
      <c r="Z2" s="2"/>
      <c r="AA2" s="2"/>
      <c r="AB2" s="2"/>
      <c r="AC2" s="2"/>
      <c r="AD2" s="2"/>
      <c r="AE2" s="2"/>
      <c r="AF2" s="2"/>
      <c r="AG2" s="2"/>
      <c r="AH2" s="2"/>
      <c r="AI2" s="2"/>
      <c r="AJ2" s="2"/>
      <c r="AK2" s="2"/>
      <c r="AL2" s="2"/>
    </row>
    <row r="3" spans="1:38" ht="15.75" thickTop="1">
      <c r="A3" s="6"/>
      <c r="B3" s="329"/>
      <c r="C3" s="6"/>
      <c r="D3" s="6"/>
      <c r="E3" s="6"/>
      <c r="F3" s="6"/>
      <c r="G3" s="6"/>
      <c r="H3" s="6"/>
      <c r="I3" s="6"/>
      <c r="J3" s="2"/>
      <c r="K3" s="2"/>
      <c r="L3" s="2"/>
      <c r="M3" s="2"/>
      <c r="N3" s="2"/>
      <c r="O3" s="2"/>
      <c r="P3" s="2"/>
      <c r="Q3" s="2"/>
      <c r="R3" s="2"/>
      <c r="S3" s="2"/>
      <c r="T3" s="2"/>
      <c r="U3" s="2"/>
      <c r="V3" s="2"/>
      <c r="W3" s="2"/>
      <c r="X3" s="2"/>
      <c r="Y3" s="2"/>
      <c r="Z3" s="2"/>
      <c r="AA3" s="2"/>
      <c r="AB3" s="2"/>
      <c r="AC3" s="2"/>
      <c r="AD3" s="2"/>
      <c r="AE3" s="2"/>
      <c r="AF3" s="2"/>
      <c r="AG3" s="2"/>
      <c r="AH3" s="2"/>
      <c r="AI3" s="2"/>
      <c r="AJ3" s="2"/>
      <c r="AK3" s="2"/>
      <c r="AL3" s="2"/>
    </row>
    <row r="4" spans="1:38">
      <c r="A4" s="6"/>
      <c r="B4" s="398" t="str">
        <f>'Assumptions Summary'!$E$5&amp;": "&amp;'Assumptions Summary'!$D$20</f>
        <v>Key deviations from Primary Source: AEMO Final 2020 ISP Input and Assumptions Workbook</v>
      </c>
      <c r="C4" s="6"/>
      <c r="D4" s="6"/>
      <c r="E4" s="6"/>
      <c r="F4" s="6"/>
      <c r="G4" s="6"/>
      <c r="H4" s="6"/>
      <c r="I4" s="6"/>
      <c r="J4" s="2"/>
      <c r="K4" s="2"/>
      <c r="L4" s="2"/>
      <c r="M4" s="2"/>
      <c r="N4" s="2"/>
      <c r="O4" s="2"/>
      <c r="P4" s="2"/>
      <c r="Q4" s="2"/>
      <c r="R4" s="2"/>
      <c r="S4" s="2"/>
      <c r="T4" s="2"/>
      <c r="U4" s="2"/>
      <c r="V4" s="2"/>
      <c r="W4" s="2"/>
      <c r="X4" s="2"/>
      <c r="Y4" s="2"/>
      <c r="Z4" s="2"/>
      <c r="AA4" s="2"/>
      <c r="AB4" s="2"/>
      <c r="AC4" s="2"/>
      <c r="AD4" s="2"/>
      <c r="AE4" s="2"/>
      <c r="AF4" s="2"/>
      <c r="AG4" s="2"/>
      <c r="AH4" s="2"/>
      <c r="AI4" s="2"/>
      <c r="AJ4" s="2"/>
      <c r="AK4" s="2"/>
      <c r="AL4" s="2"/>
    </row>
    <row r="5" spans="1:38" ht="45" customHeight="1">
      <c r="A5" s="6"/>
      <c r="B5" s="449" t="str">
        <f>'Assumptions Summary'!E20</f>
        <v>1) Removed QNI medium and large options
2) Custom loss equation for Marinus Link (see EY's Project Marinus PACR economic modelling report for more details)
3) New dynamic loss equations were computed based on updated network snapshots as required to incorporate interconnector upgrades</v>
      </c>
      <c r="C5" s="449"/>
      <c r="D5" s="449"/>
      <c r="E5" s="449"/>
      <c r="F5" s="449"/>
      <c r="G5" s="449"/>
      <c r="H5" s="400"/>
      <c r="I5" s="400"/>
      <c r="J5" s="2"/>
      <c r="K5" s="2"/>
      <c r="L5" s="2"/>
      <c r="M5" s="2"/>
      <c r="N5" s="2"/>
      <c r="O5" s="2"/>
      <c r="P5" s="2"/>
      <c r="Q5" s="2"/>
      <c r="R5" s="2"/>
      <c r="S5" s="2"/>
      <c r="T5" s="2"/>
      <c r="U5" s="2"/>
      <c r="V5" s="2"/>
      <c r="W5" s="2"/>
      <c r="X5" s="2"/>
      <c r="Y5" s="2"/>
      <c r="Z5" s="2"/>
      <c r="AA5" s="2"/>
      <c r="AB5" s="2"/>
      <c r="AC5" s="2"/>
      <c r="AD5" s="2"/>
      <c r="AE5" s="2"/>
      <c r="AF5" s="2"/>
      <c r="AG5" s="2"/>
      <c r="AH5" s="2"/>
      <c r="AI5" s="2"/>
      <c r="AJ5" s="2"/>
      <c r="AK5" s="2"/>
      <c r="AL5" s="2"/>
    </row>
    <row r="6" spans="1:38" ht="15.75" thickBot="1">
      <c r="A6" s="6"/>
      <c r="B6" s="329"/>
      <c r="C6" s="6"/>
      <c r="D6" s="6"/>
      <c r="E6" s="6"/>
      <c r="F6" s="6"/>
      <c r="G6" s="6"/>
      <c r="H6" s="6"/>
      <c r="I6" s="6"/>
      <c r="J6" s="2"/>
      <c r="K6" s="2"/>
      <c r="L6" s="2"/>
      <c r="M6" s="2"/>
      <c r="N6" s="2"/>
      <c r="O6" s="2"/>
      <c r="P6" s="2"/>
      <c r="Q6" s="2"/>
      <c r="R6" s="2"/>
      <c r="S6" s="2"/>
      <c r="T6" s="2"/>
      <c r="U6" s="2"/>
      <c r="V6" s="2"/>
      <c r="W6" s="2"/>
      <c r="X6" s="2"/>
      <c r="Y6" s="2"/>
      <c r="Z6" s="2"/>
      <c r="AA6" s="2"/>
      <c r="AB6" s="2"/>
      <c r="AC6" s="2"/>
      <c r="AD6" s="2"/>
      <c r="AE6" s="2"/>
      <c r="AF6" s="2"/>
      <c r="AG6" s="2"/>
      <c r="AH6" s="2"/>
      <c r="AI6" s="2"/>
      <c r="AJ6" s="2"/>
      <c r="AK6" s="2"/>
      <c r="AL6" s="2"/>
    </row>
    <row r="7" spans="1:38" ht="15.75" thickBot="1">
      <c r="A7" s="6"/>
      <c r="B7" s="6"/>
      <c r="C7" s="451" t="s">
        <v>1203</v>
      </c>
      <c r="D7" s="452"/>
      <c r="E7" s="452"/>
      <c r="F7" s="452"/>
      <c r="G7" s="453"/>
      <c r="H7" s="6"/>
      <c r="I7" s="6"/>
      <c r="J7" s="2"/>
      <c r="K7" s="2"/>
      <c r="L7" s="2"/>
      <c r="M7" s="2"/>
      <c r="N7" s="2"/>
      <c r="O7" s="2"/>
      <c r="P7" s="2"/>
      <c r="Q7" s="2"/>
      <c r="R7" s="2"/>
      <c r="S7" s="2"/>
      <c r="T7" s="2"/>
      <c r="U7" s="2"/>
      <c r="V7" s="2"/>
      <c r="W7" s="2"/>
      <c r="X7" s="2"/>
      <c r="Y7" s="2"/>
      <c r="Z7" s="2"/>
      <c r="AA7" s="2"/>
      <c r="AB7" s="2"/>
      <c r="AC7" s="2"/>
      <c r="AD7" s="2"/>
      <c r="AE7" s="2"/>
      <c r="AF7" s="2"/>
      <c r="AG7" s="2"/>
      <c r="AH7" s="2"/>
      <c r="AI7" s="2"/>
      <c r="AJ7" s="2"/>
      <c r="AK7" s="2"/>
      <c r="AL7" s="2"/>
    </row>
    <row r="8" spans="1:38" ht="15.75" thickBot="1">
      <c r="A8" s="6"/>
      <c r="B8" s="162" t="s">
        <v>1124</v>
      </c>
      <c r="C8" s="167" t="s">
        <v>61</v>
      </c>
      <c r="D8" s="167" t="s">
        <v>288</v>
      </c>
      <c r="E8" s="167" t="s">
        <v>285</v>
      </c>
      <c r="F8" s="167" t="s">
        <v>64</v>
      </c>
      <c r="G8" s="167" t="s">
        <v>65</v>
      </c>
      <c r="H8" s="6"/>
      <c r="I8" s="6"/>
      <c r="J8" s="2"/>
      <c r="K8" s="2"/>
      <c r="L8" s="2"/>
      <c r="M8" s="2"/>
      <c r="N8" s="2"/>
      <c r="O8" s="2"/>
      <c r="P8" s="2"/>
      <c r="Q8" s="2"/>
      <c r="R8" s="2"/>
      <c r="S8" s="2"/>
      <c r="T8" s="2"/>
      <c r="U8" s="2"/>
      <c r="V8" s="2"/>
      <c r="W8" s="2"/>
      <c r="X8" s="2"/>
      <c r="Y8" s="2"/>
      <c r="Z8" s="2"/>
      <c r="AA8" s="2"/>
      <c r="AB8" s="2"/>
      <c r="AC8" s="2"/>
      <c r="AD8" s="2"/>
      <c r="AE8" s="2"/>
      <c r="AF8" s="2"/>
      <c r="AG8" s="2"/>
      <c r="AH8" s="2"/>
      <c r="AI8" s="2"/>
      <c r="AJ8" s="2"/>
      <c r="AK8" s="2"/>
      <c r="AL8" s="2"/>
    </row>
    <row r="9" spans="1:38" ht="15.75" thickBot="1">
      <c r="A9" s="6"/>
      <c r="B9" s="122" t="s">
        <v>1197</v>
      </c>
      <c r="C9" s="471">
        <v>36708</v>
      </c>
      <c r="D9" s="471"/>
      <c r="E9" s="471"/>
      <c r="F9" s="471"/>
      <c r="G9" s="471"/>
      <c r="H9" s="6"/>
      <c r="I9" s="6"/>
      <c r="J9" s="2"/>
      <c r="K9" s="2"/>
      <c r="L9" s="2"/>
      <c r="M9" s="2"/>
      <c r="N9" s="2"/>
      <c r="O9" s="2"/>
      <c r="P9" s="2"/>
      <c r="Q9" s="2"/>
      <c r="R9" s="2"/>
      <c r="S9" s="2"/>
      <c r="T9" s="2"/>
      <c r="U9" s="2"/>
      <c r="V9" s="2"/>
      <c r="W9" s="2"/>
      <c r="X9" s="2"/>
      <c r="Y9" s="2"/>
      <c r="Z9" s="2"/>
      <c r="AA9" s="2"/>
      <c r="AB9" s="2"/>
      <c r="AC9" s="2"/>
      <c r="AD9" s="2"/>
      <c r="AE9" s="2"/>
      <c r="AF9" s="2"/>
      <c r="AG9" s="2"/>
      <c r="AH9" s="2"/>
      <c r="AI9" s="2"/>
      <c r="AJ9" s="2"/>
      <c r="AK9" s="2"/>
      <c r="AL9" s="2"/>
    </row>
    <row r="10" spans="1:38" ht="15.75" thickBot="1">
      <c r="A10" s="6"/>
      <c r="B10" s="122" t="s">
        <v>1206</v>
      </c>
      <c r="C10" s="450">
        <v>36708</v>
      </c>
      <c r="D10" s="450"/>
      <c r="E10" s="450"/>
      <c r="F10" s="450"/>
      <c r="G10" s="450"/>
      <c r="H10" s="6"/>
      <c r="I10" s="6"/>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row>
    <row r="11" spans="1:38" ht="15.75" thickBot="1">
      <c r="A11" s="6"/>
      <c r="B11" s="122" t="s">
        <v>1198</v>
      </c>
      <c r="C11" s="471">
        <v>44805</v>
      </c>
      <c r="D11" s="471"/>
      <c r="E11" s="471"/>
      <c r="F11" s="471"/>
      <c r="G11" s="471"/>
      <c r="H11" s="6"/>
      <c r="I11" s="6"/>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row>
    <row r="12" spans="1:38" ht="15.75" thickBot="1">
      <c r="A12" s="6"/>
      <c r="B12" s="122" t="s">
        <v>1394</v>
      </c>
      <c r="C12" s="450">
        <v>45474</v>
      </c>
      <c r="D12" s="450"/>
      <c r="E12" s="450"/>
      <c r="F12" s="450"/>
      <c r="G12" s="450"/>
      <c r="H12" s="6"/>
      <c r="I12" s="6"/>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row>
    <row r="13" spans="1:38" ht="15.75" thickBot="1">
      <c r="A13" s="6"/>
      <c r="B13" s="122" t="s">
        <v>1199</v>
      </c>
      <c r="C13" s="471">
        <v>36708</v>
      </c>
      <c r="D13" s="471"/>
      <c r="E13" s="471"/>
      <c r="F13" s="471"/>
      <c r="G13" s="471"/>
      <c r="H13" s="6"/>
      <c r="I13" s="6"/>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row>
    <row r="14" spans="1:38" ht="15.75" thickBot="1">
      <c r="A14" s="6"/>
      <c r="B14" s="122" t="s">
        <v>1207</v>
      </c>
      <c r="C14" s="450">
        <v>36708</v>
      </c>
      <c r="D14" s="450"/>
      <c r="E14" s="450"/>
      <c r="F14" s="450"/>
      <c r="G14" s="450"/>
      <c r="H14" s="6"/>
      <c r="I14" s="6"/>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row>
    <row r="15" spans="1:38" ht="15.75" thickBot="1">
      <c r="A15" s="6"/>
      <c r="B15" s="122" t="s">
        <v>909</v>
      </c>
      <c r="C15" s="472">
        <v>44743</v>
      </c>
      <c r="D15" s="472"/>
      <c r="E15" s="472"/>
      <c r="F15" s="472"/>
      <c r="G15" s="472"/>
      <c r="H15" s="6"/>
      <c r="I15" s="6"/>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row>
    <row r="16" spans="1:38" ht="15.75" thickBot="1">
      <c r="A16" s="6"/>
      <c r="B16" s="122" t="s">
        <v>1396</v>
      </c>
      <c r="C16" s="450">
        <v>45474</v>
      </c>
      <c r="D16" s="450"/>
      <c r="E16" s="450"/>
      <c r="F16" s="450"/>
      <c r="G16" s="450"/>
      <c r="H16" s="6"/>
      <c r="I16" s="6"/>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row>
    <row r="17" spans="1:38" ht="15.75" thickBot="1">
      <c r="A17" s="6"/>
      <c r="B17" s="122" t="s">
        <v>1200</v>
      </c>
      <c r="C17" s="424" t="s">
        <v>1208</v>
      </c>
      <c r="D17" s="470">
        <v>46569</v>
      </c>
      <c r="E17" s="470"/>
      <c r="F17" s="470"/>
      <c r="G17" s="470"/>
      <c r="H17" s="6"/>
      <c r="I17" s="6"/>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row>
    <row r="18" spans="1:38" ht="15.75" thickBot="1">
      <c r="A18" s="6"/>
      <c r="B18" s="122" t="s">
        <v>1201</v>
      </c>
      <c r="C18" s="466">
        <v>36708</v>
      </c>
      <c r="D18" s="466"/>
      <c r="E18" s="466"/>
      <c r="F18" s="466"/>
      <c r="G18" s="466"/>
      <c r="H18" s="6"/>
      <c r="I18" s="6"/>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row>
    <row r="19" spans="1:38" ht="15.75" thickBot="1">
      <c r="A19" s="6"/>
      <c r="B19" s="122" t="s">
        <v>1395</v>
      </c>
      <c r="C19" s="467">
        <v>45474</v>
      </c>
      <c r="D19" s="468"/>
      <c r="E19" s="468"/>
      <c r="F19" s="468"/>
      <c r="G19" s="469"/>
      <c r="H19" s="6"/>
      <c r="I19" s="6"/>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row>
    <row r="20" spans="1:38" ht="15.75" thickBot="1">
      <c r="A20" s="6"/>
      <c r="B20" s="122" t="s">
        <v>1202</v>
      </c>
      <c r="C20" s="466">
        <v>36708</v>
      </c>
      <c r="D20" s="466"/>
      <c r="E20" s="466"/>
      <c r="F20" s="466"/>
      <c r="G20" s="466"/>
      <c r="H20" s="6"/>
      <c r="I20" s="6"/>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row>
    <row r="21" spans="1:38" ht="15.75" customHeight="1" thickBot="1">
      <c r="A21" s="6"/>
      <c r="B21" s="122" t="s">
        <v>1399</v>
      </c>
      <c r="C21" s="454" t="s">
        <v>1397</v>
      </c>
      <c r="D21" s="455"/>
      <c r="E21" s="455"/>
      <c r="F21" s="455"/>
      <c r="G21" s="456"/>
      <c r="H21" s="6"/>
      <c r="I21" s="6"/>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row>
    <row r="22" spans="1:38" ht="15.75" thickBot="1">
      <c r="A22" s="6"/>
      <c r="B22" s="122" t="s">
        <v>1400</v>
      </c>
      <c r="C22" s="457"/>
      <c r="D22" s="458"/>
      <c r="E22" s="458"/>
      <c r="F22" s="458"/>
      <c r="G22" s="459"/>
      <c r="H22" s="6"/>
      <c r="I22" s="6"/>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row>
    <row r="23" spans="1:38" ht="15.75" thickBot="1">
      <c r="A23" s="6"/>
      <c r="B23" s="122" t="s">
        <v>1401</v>
      </c>
      <c r="C23" s="460" t="s">
        <v>1398</v>
      </c>
      <c r="D23" s="461"/>
      <c r="E23" s="461"/>
      <c r="F23" s="461"/>
      <c r="G23" s="462"/>
      <c r="H23" s="6"/>
      <c r="I23" s="6"/>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row>
    <row r="24" spans="1:38" ht="15.75" thickBot="1">
      <c r="A24" s="6"/>
      <c r="B24" s="122" t="s">
        <v>1402</v>
      </c>
      <c r="C24" s="463"/>
      <c r="D24" s="464"/>
      <c r="E24" s="464"/>
      <c r="F24" s="464"/>
      <c r="G24" s="465"/>
      <c r="H24" s="6"/>
      <c r="I24" s="6"/>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row>
    <row r="25" spans="1:38">
      <c r="A25" s="6"/>
      <c r="B25" s="6"/>
      <c r="C25" s="6"/>
      <c r="D25" s="6"/>
      <c r="E25" s="6"/>
      <c r="F25" s="6"/>
      <c r="G25" s="6"/>
      <c r="H25" s="6"/>
      <c r="I25" s="6"/>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row>
    <row r="26" spans="1:38">
      <c r="A26" s="6"/>
      <c r="B26" s="6"/>
      <c r="C26" s="6"/>
      <c r="D26" s="6"/>
      <c r="E26" s="6"/>
      <c r="F26" s="6"/>
      <c r="G26" s="6"/>
      <c r="H26" s="6"/>
      <c r="I26" s="6"/>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row>
    <row r="27" spans="1:38" ht="20.25" thickBot="1">
      <c r="A27" s="6"/>
      <c r="B27" s="44" t="s">
        <v>1253</v>
      </c>
      <c r="C27" s="6"/>
      <c r="D27" s="6"/>
      <c r="E27" s="6"/>
      <c r="F27" s="6"/>
      <c r="G27" s="6"/>
      <c r="H27" s="6"/>
      <c r="I27" s="6"/>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row>
    <row r="28" spans="1:38" ht="16.5" thickTop="1" thickBot="1">
      <c r="A28" s="6"/>
      <c r="B28" s="6"/>
      <c r="C28" s="6"/>
      <c r="D28" s="6"/>
      <c r="E28" s="451" t="s">
        <v>24</v>
      </c>
      <c r="F28" s="453"/>
      <c r="G28" s="6"/>
      <c r="H28" s="6"/>
      <c r="I28" s="6"/>
      <c r="J28" s="2"/>
      <c r="K28" s="2"/>
      <c r="L28" s="2"/>
      <c r="M28" s="2"/>
      <c r="N28" s="2"/>
      <c r="O28" s="2"/>
      <c r="P28" s="2"/>
      <c r="Q28" s="2"/>
      <c r="R28" s="2"/>
      <c r="S28" s="2"/>
      <c r="T28" s="2"/>
      <c r="U28" s="2"/>
      <c r="V28" s="2"/>
      <c r="W28" s="2"/>
      <c r="X28" s="2"/>
      <c r="Y28" s="2"/>
      <c r="Z28" s="2"/>
      <c r="AA28" s="2"/>
      <c r="AB28" s="2"/>
      <c r="AC28" s="2"/>
      <c r="AD28" s="2"/>
      <c r="AE28" s="2"/>
      <c r="AF28" s="2"/>
      <c r="AG28" s="2"/>
      <c r="AH28" s="2"/>
      <c r="AI28" s="2"/>
    </row>
    <row r="29" spans="1:38" ht="45.75" thickBot="1">
      <c r="A29" s="6"/>
      <c r="B29" s="167" t="s">
        <v>1124</v>
      </c>
      <c r="C29" s="167" t="s">
        <v>1368</v>
      </c>
      <c r="D29" s="167" t="s">
        <v>1369</v>
      </c>
      <c r="E29" s="167" t="s">
        <v>1204</v>
      </c>
      <c r="F29" s="167" t="s">
        <v>1205</v>
      </c>
      <c r="G29" s="6"/>
      <c r="H29" s="6"/>
      <c r="I29" s="6"/>
      <c r="J29" s="2"/>
      <c r="K29" s="2"/>
      <c r="L29" s="2"/>
      <c r="M29" s="2"/>
      <c r="N29" s="2"/>
      <c r="O29" s="2"/>
      <c r="P29" s="2"/>
      <c r="Q29" s="2"/>
      <c r="R29" s="2"/>
      <c r="S29" s="2"/>
      <c r="T29" s="2"/>
      <c r="U29" s="2"/>
      <c r="V29" s="2"/>
      <c r="W29" s="2"/>
      <c r="X29" s="2"/>
      <c r="Y29" s="2"/>
      <c r="Z29" s="2"/>
      <c r="AA29" s="2"/>
      <c r="AB29" s="2"/>
      <c r="AC29" s="2"/>
      <c r="AD29" s="2"/>
      <c r="AE29" s="2"/>
      <c r="AF29" s="2"/>
      <c r="AG29" s="2"/>
      <c r="AH29" s="2"/>
      <c r="AI29" s="2"/>
    </row>
    <row r="30" spans="1:38" ht="15.75" thickBot="1">
      <c r="A30" s="6"/>
      <c r="B30" s="122" t="s">
        <v>1197</v>
      </c>
      <c r="C30" s="349">
        <v>150</v>
      </c>
      <c r="D30" s="349">
        <v>50</v>
      </c>
      <c r="E30" s="347">
        <v>0.54</v>
      </c>
      <c r="F30" s="347">
        <v>0.54</v>
      </c>
      <c r="G30" s="6"/>
      <c r="H30" s="6"/>
      <c r="I30" s="6"/>
      <c r="J30" s="2"/>
      <c r="K30" s="2"/>
      <c r="L30" s="2"/>
      <c r="M30" s="2"/>
      <c r="N30" s="2"/>
      <c r="O30" s="2"/>
      <c r="P30" s="2"/>
      <c r="Q30" s="2"/>
      <c r="R30" s="2"/>
      <c r="S30" s="2"/>
      <c r="T30" s="2"/>
      <c r="U30" s="2"/>
      <c r="V30" s="2"/>
      <c r="W30" s="2"/>
      <c r="X30" s="2"/>
      <c r="Y30" s="2"/>
      <c r="Z30" s="2"/>
      <c r="AA30" s="2"/>
      <c r="AB30" s="2"/>
      <c r="AC30" s="2"/>
      <c r="AD30" s="2"/>
      <c r="AE30" s="2"/>
      <c r="AF30" s="2"/>
      <c r="AG30" s="2"/>
      <c r="AH30" s="2"/>
      <c r="AI30" s="2"/>
    </row>
    <row r="31" spans="1:38" ht="15.75" thickBot="1">
      <c r="A31" s="6"/>
      <c r="B31" s="122" t="s">
        <v>1206</v>
      </c>
      <c r="C31" s="404" t="s">
        <v>1370</v>
      </c>
      <c r="D31" s="404" t="s">
        <v>1371</v>
      </c>
      <c r="E31" s="348">
        <v>0.56000000000000005</v>
      </c>
      <c r="F31" s="348">
        <v>0.56000000000000005</v>
      </c>
      <c r="G31" s="6"/>
      <c r="H31" s="6"/>
      <c r="I31" s="6"/>
      <c r="J31" s="2"/>
      <c r="K31" s="2"/>
      <c r="L31" s="2"/>
      <c r="M31" s="2"/>
      <c r="N31" s="2"/>
      <c r="O31" s="2"/>
      <c r="P31" s="2"/>
      <c r="Q31" s="2"/>
      <c r="R31" s="2"/>
      <c r="S31" s="2"/>
      <c r="T31" s="2"/>
      <c r="U31" s="2"/>
      <c r="V31" s="2"/>
      <c r="W31" s="2"/>
      <c r="X31" s="2"/>
      <c r="Y31" s="2"/>
      <c r="Z31" s="2"/>
      <c r="AA31" s="2"/>
      <c r="AB31" s="2"/>
      <c r="AC31" s="2"/>
      <c r="AD31" s="2"/>
      <c r="AE31" s="2"/>
      <c r="AF31" s="2"/>
      <c r="AG31" s="2"/>
      <c r="AH31" s="2"/>
      <c r="AI31" s="2"/>
    </row>
    <row r="32" spans="1:38" ht="15.75" thickBot="1">
      <c r="A32" s="6"/>
      <c r="B32" s="122" t="s">
        <v>1198</v>
      </c>
      <c r="C32" s="405" t="s">
        <v>1374</v>
      </c>
      <c r="D32" s="405" t="s">
        <v>1375</v>
      </c>
      <c r="E32" s="347">
        <v>0.56000000000000005</v>
      </c>
      <c r="F32" s="347">
        <v>0.56000000000000005</v>
      </c>
      <c r="G32" s="6"/>
      <c r="H32" s="6"/>
      <c r="I32" s="6"/>
      <c r="J32" s="2"/>
      <c r="K32" s="2"/>
      <c r="L32" s="2"/>
      <c r="M32" s="2"/>
      <c r="N32" s="2"/>
      <c r="O32" s="2"/>
      <c r="P32" s="2"/>
      <c r="Q32" s="2"/>
      <c r="R32" s="2"/>
      <c r="S32" s="2"/>
      <c r="T32" s="2"/>
      <c r="U32" s="2"/>
      <c r="V32" s="2"/>
      <c r="W32" s="2"/>
      <c r="X32" s="2"/>
      <c r="Y32" s="2"/>
      <c r="Z32" s="2"/>
      <c r="AA32" s="2"/>
      <c r="AB32" s="2"/>
      <c r="AC32" s="2"/>
      <c r="AD32" s="2"/>
      <c r="AE32" s="2"/>
      <c r="AF32" s="2"/>
      <c r="AG32" s="2"/>
      <c r="AH32" s="2"/>
      <c r="AI32" s="2"/>
    </row>
    <row r="33" spans="1:38" ht="15.75" thickBot="1">
      <c r="A33" s="6"/>
      <c r="B33" s="122" t="s">
        <v>1394</v>
      </c>
      <c r="C33" s="404" t="s">
        <v>1378</v>
      </c>
      <c r="D33" s="404" t="s">
        <v>1382</v>
      </c>
      <c r="E33" s="348">
        <v>0.46</v>
      </c>
      <c r="F33" s="348">
        <v>0.46</v>
      </c>
      <c r="G33" s="6"/>
      <c r="H33" s="6"/>
      <c r="I33" s="6"/>
      <c r="J33" s="2"/>
      <c r="K33" s="2"/>
      <c r="L33" s="2"/>
      <c r="M33" s="2"/>
      <c r="N33" s="2"/>
      <c r="O33" s="2"/>
      <c r="P33" s="2"/>
      <c r="Q33" s="2"/>
      <c r="R33" s="2"/>
      <c r="S33" s="2"/>
      <c r="T33" s="2"/>
      <c r="U33" s="2"/>
      <c r="V33" s="2"/>
      <c r="W33" s="2"/>
      <c r="X33" s="2"/>
      <c r="Y33" s="2"/>
      <c r="Z33" s="2"/>
      <c r="AA33" s="2"/>
      <c r="AB33" s="2"/>
      <c r="AC33" s="2"/>
      <c r="AD33" s="2"/>
      <c r="AE33" s="2"/>
      <c r="AF33" s="2"/>
      <c r="AG33" s="2"/>
      <c r="AH33" s="2"/>
      <c r="AI33" s="2"/>
    </row>
    <row r="34" spans="1:38" ht="15.75" thickBot="1">
      <c r="A34" s="6"/>
      <c r="B34" s="122" t="s">
        <v>1199</v>
      </c>
      <c r="C34" s="349">
        <v>478</v>
      </c>
      <c r="D34" s="349">
        <v>478</v>
      </c>
      <c r="E34" s="347">
        <v>0</v>
      </c>
      <c r="F34" s="347">
        <v>1</v>
      </c>
      <c r="G34" s="6"/>
      <c r="H34" s="6"/>
      <c r="I34" s="6"/>
      <c r="J34" s="2"/>
      <c r="K34" s="2"/>
      <c r="L34" s="2"/>
      <c r="M34" s="2"/>
      <c r="N34" s="2"/>
      <c r="O34" s="2"/>
      <c r="P34" s="2"/>
      <c r="Q34" s="2"/>
      <c r="R34" s="2"/>
      <c r="S34" s="2"/>
      <c r="T34" s="2"/>
      <c r="U34" s="2"/>
      <c r="V34" s="2"/>
      <c r="W34" s="2"/>
      <c r="X34" s="2"/>
      <c r="Y34" s="2"/>
      <c r="Z34" s="2"/>
      <c r="AA34" s="2"/>
      <c r="AB34" s="2"/>
      <c r="AC34" s="2"/>
      <c r="AD34" s="2"/>
      <c r="AE34" s="2"/>
      <c r="AF34" s="2"/>
      <c r="AG34" s="2"/>
      <c r="AH34" s="2"/>
      <c r="AI34" s="2"/>
    </row>
    <row r="35" spans="1:38" ht="15.75" thickBot="1">
      <c r="A35" s="6"/>
      <c r="B35" s="122" t="s">
        <v>1207</v>
      </c>
      <c r="C35" s="350">
        <v>400</v>
      </c>
      <c r="D35" s="404" t="s">
        <v>1384</v>
      </c>
      <c r="E35" s="348">
        <v>0.54</v>
      </c>
      <c r="F35" s="348">
        <v>0.54</v>
      </c>
      <c r="G35" s="6"/>
      <c r="H35" s="6"/>
      <c r="I35" s="6"/>
      <c r="J35" s="2"/>
      <c r="K35" s="2"/>
      <c r="L35" s="2"/>
      <c r="M35" s="2"/>
      <c r="N35" s="2"/>
      <c r="O35" s="2"/>
      <c r="P35" s="2"/>
      <c r="Q35" s="2"/>
      <c r="R35" s="2"/>
      <c r="S35" s="2"/>
      <c r="T35" s="2"/>
      <c r="U35" s="2"/>
      <c r="V35" s="2"/>
      <c r="W35" s="2"/>
      <c r="X35" s="2"/>
      <c r="Y35" s="2"/>
      <c r="Z35" s="2"/>
      <c r="AA35" s="2"/>
      <c r="AB35" s="2"/>
      <c r="AC35" s="2"/>
      <c r="AD35" s="2"/>
      <c r="AE35" s="2"/>
      <c r="AF35" s="2"/>
      <c r="AG35" s="2"/>
      <c r="AH35" s="2"/>
      <c r="AI35" s="2"/>
    </row>
    <row r="36" spans="1:38" ht="15.75" thickBot="1">
      <c r="A36" s="6"/>
      <c r="B36" s="122" t="s">
        <v>909</v>
      </c>
      <c r="C36" s="349">
        <v>400</v>
      </c>
      <c r="D36" s="405" t="s">
        <v>1385</v>
      </c>
      <c r="E36" s="347">
        <v>0.54</v>
      </c>
      <c r="F36" s="347">
        <v>0.54</v>
      </c>
      <c r="G36" s="6"/>
      <c r="H36" s="6"/>
      <c r="I36" s="6"/>
      <c r="J36" s="2"/>
      <c r="K36" s="2"/>
      <c r="L36" s="2"/>
      <c r="M36" s="2"/>
      <c r="N36" s="2"/>
      <c r="O36" s="2"/>
      <c r="P36" s="2"/>
      <c r="Q36" s="2"/>
      <c r="R36" s="2"/>
      <c r="S36" s="2"/>
      <c r="T36" s="2"/>
      <c r="U36" s="2"/>
      <c r="V36" s="2"/>
      <c r="W36" s="2"/>
      <c r="X36" s="2"/>
      <c r="Y36" s="2"/>
      <c r="Z36" s="2"/>
      <c r="AA36" s="2"/>
      <c r="AB36" s="2"/>
      <c r="AC36" s="2"/>
      <c r="AD36" s="2"/>
      <c r="AE36" s="2"/>
      <c r="AF36" s="2"/>
      <c r="AG36" s="2"/>
      <c r="AH36" s="2"/>
      <c r="AI36" s="2"/>
    </row>
    <row r="37" spans="1:38" ht="15.75" thickBot="1">
      <c r="A37" s="6"/>
      <c r="B37" s="122" t="s">
        <v>1200</v>
      </c>
      <c r="C37" s="350">
        <v>2200</v>
      </c>
      <c r="D37" s="404" t="s">
        <v>1386</v>
      </c>
      <c r="E37" s="348">
        <v>0.61</v>
      </c>
      <c r="F37" s="348">
        <v>0.61</v>
      </c>
      <c r="G37" s="6"/>
      <c r="H37" s="6"/>
      <c r="I37" s="6"/>
      <c r="J37" s="2"/>
      <c r="K37" s="2"/>
      <c r="L37" s="2"/>
      <c r="M37" s="2"/>
      <c r="N37" s="2"/>
      <c r="O37" s="2"/>
      <c r="P37" s="2"/>
      <c r="Q37" s="2"/>
      <c r="R37" s="2"/>
      <c r="S37" s="2"/>
      <c r="T37" s="2"/>
      <c r="U37" s="2"/>
      <c r="V37" s="2"/>
      <c r="W37" s="2"/>
      <c r="X37" s="2"/>
      <c r="Y37" s="2"/>
      <c r="Z37" s="2"/>
      <c r="AA37" s="2"/>
      <c r="AB37" s="2"/>
      <c r="AC37" s="2"/>
      <c r="AD37" s="2"/>
      <c r="AE37" s="2"/>
      <c r="AF37" s="2"/>
      <c r="AG37" s="2"/>
      <c r="AH37" s="2"/>
      <c r="AI37" s="2"/>
    </row>
    <row r="38" spans="1:38" ht="15.75" thickBot="1">
      <c r="A38" s="6"/>
      <c r="B38" s="122" t="s">
        <v>1201</v>
      </c>
      <c r="C38" s="349">
        <v>650</v>
      </c>
      <c r="D38" s="349">
        <v>650</v>
      </c>
      <c r="E38" s="347">
        <v>0.73</v>
      </c>
      <c r="F38" s="347">
        <v>0.73</v>
      </c>
      <c r="G38" s="6"/>
      <c r="H38" s="6"/>
      <c r="I38" s="6"/>
      <c r="J38" s="2"/>
      <c r="K38" s="2"/>
      <c r="L38" s="2"/>
      <c r="M38" s="2"/>
      <c r="N38" s="2"/>
      <c r="O38" s="2"/>
      <c r="P38" s="2"/>
      <c r="Q38" s="2"/>
      <c r="R38" s="2"/>
      <c r="S38" s="2"/>
      <c r="T38" s="2"/>
      <c r="U38" s="2"/>
      <c r="V38" s="2"/>
      <c r="W38" s="2"/>
      <c r="X38" s="2"/>
      <c r="Y38" s="2"/>
      <c r="Z38" s="2"/>
      <c r="AA38" s="2"/>
      <c r="AB38" s="2"/>
      <c r="AC38" s="2"/>
      <c r="AD38" s="2"/>
      <c r="AE38" s="2"/>
      <c r="AF38" s="2"/>
      <c r="AG38" s="2"/>
      <c r="AH38" s="2"/>
      <c r="AI38" s="2"/>
    </row>
    <row r="39" spans="1:38" ht="15.75" thickBot="1">
      <c r="A39" s="6"/>
      <c r="B39" s="122" t="s">
        <v>1395</v>
      </c>
      <c r="C39" s="404" t="s">
        <v>1379</v>
      </c>
      <c r="D39" s="404" t="s">
        <v>1383</v>
      </c>
      <c r="E39" s="348">
        <v>0.73</v>
      </c>
      <c r="F39" s="348">
        <v>0.73</v>
      </c>
      <c r="G39" s="6"/>
      <c r="H39" s="6"/>
      <c r="I39" s="6"/>
      <c r="J39" s="2"/>
      <c r="K39" s="2"/>
      <c r="L39" s="2"/>
      <c r="M39" s="2"/>
      <c r="N39" s="2"/>
      <c r="O39" s="2"/>
      <c r="P39" s="2"/>
      <c r="Q39" s="2"/>
      <c r="R39" s="2"/>
      <c r="S39" s="2"/>
      <c r="T39" s="2"/>
      <c r="U39" s="2"/>
      <c r="V39" s="2"/>
      <c r="W39" s="2"/>
      <c r="X39" s="2"/>
      <c r="Y39" s="2"/>
      <c r="Z39" s="2"/>
      <c r="AA39" s="2"/>
      <c r="AB39" s="2"/>
      <c r="AC39" s="2"/>
      <c r="AD39" s="2"/>
      <c r="AE39" s="2"/>
      <c r="AF39" s="2"/>
      <c r="AG39" s="2"/>
      <c r="AH39" s="2"/>
      <c r="AI39" s="2"/>
    </row>
    <row r="40" spans="1:38" ht="15.75" thickBot="1">
      <c r="A40" s="6"/>
      <c r="B40" s="122" t="s">
        <v>1202</v>
      </c>
      <c r="C40" s="349">
        <v>200</v>
      </c>
      <c r="D40" s="349">
        <v>220</v>
      </c>
      <c r="E40" s="347">
        <v>0.73</v>
      </c>
      <c r="F40" s="347">
        <v>0.73</v>
      </c>
      <c r="G40" s="6"/>
      <c r="H40" s="6"/>
      <c r="I40" s="6"/>
      <c r="J40" s="2"/>
      <c r="K40" s="2"/>
      <c r="L40" s="2"/>
      <c r="M40" s="2"/>
      <c r="N40" s="2"/>
      <c r="O40" s="2"/>
      <c r="P40" s="2"/>
      <c r="Q40" s="2"/>
      <c r="R40" s="2"/>
      <c r="S40" s="2"/>
      <c r="T40" s="2"/>
      <c r="U40" s="2"/>
      <c r="V40" s="2"/>
      <c r="W40" s="2"/>
      <c r="X40" s="2"/>
      <c r="Y40" s="2"/>
      <c r="Z40" s="2"/>
      <c r="AA40" s="2"/>
      <c r="AB40" s="2"/>
      <c r="AC40" s="2"/>
      <c r="AD40" s="2"/>
      <c r="AE40" s="2"/>
      <c r="AF40" s="2"/>
      <c r="AG40" s="2"/>
      <c r="AH40" s="2"/>
      <c r="AI40" s="2"/>
    </row>
    <row r="41" spans="1:38" ht="15.75" thickBot="1">
      <c r="A41" s="6"/>
      <c r="B41" s="122" t="s">
        <v>1400</v>
      </c>
      <c r="C41" s="350">
        <v>600</v>
      </c>
      <c r="D41" s="350">
        <v>600</v>
      </c>
      <c r="E41" s="348">
        <v>0</v>
      </c>
      <c r="F41" s="348">
        <v>1</v>
      </c>
      <c r="G41" s="6"/>
      <c r="H41" s="6"/>
      <c r="I41" s="6"/>
      <c r="J41" s="2"/>
      <c r="K41" s="2"/>
      <c r="L41" s="2"/>
      <c r="M41" s="2"/>
      <c r="N41" s="2"/>
      <c r="O41" s="2"/>
      <c r="P41" s="2"/>
      <c r="Q41" s="2"/>
      <c r="R41" s="2"/>
      <c r="S41" s="2"/>
      <c r="T41" s="2"/>
      <c r="U41" s="2"/>
      <c r="V41" s="2"/>
      <c r="W41" s="2"/>
      <c r="X41" s="2"/>
      <c r="Y41" s="2"/>
      <c r="Z41" s="2"/>
      <c r="AA41" s="2"/>
      <c r="AB41" s="2"/>
      <c r="AC41" s="2"/>
      <c r="AD41" s="2"/>
      <c r="AE41" s="2"/>
      <c r="AF41" s="2"/>
      <c r="AG41" s="2"/>
      <c r="AH41" s="2"/>
      <c r="AI41" s="2"/>
    </row>
    <row r="42" spans="1:38" ht="15.75" thickBot="1">
      <c r="A42" s="6"/>
      <c r="B42" s="122" t="s">
        <v>1399</v>
      </c>
      <c r="C42" s="349">
        <v>750</v>
      </c>
      <c r="D42" s="349">
        <v>750</v>
      </c>
      <c r="E42" s="347">
        <v>0</v>
      </c>
      <c r="F42" s="347">
        <v>1</v>
      </c>
      <c r="G42" s="6"/>
      <c r="H42" s="6"/>
      <c r="I42" s="6"/>
      <c r="J42" s="2"/>
      <c r="K42" s="2"/>
      <c r="L42" s="2"/>
      <c r="M42" s="2"/>
      <c r="N42" s="2"/>
      <c r="O42" s="2"/>
      <c r="P42" s="2"/>
      <c r="Q42" s="2"/>
      <c r="R42" s="2"/>
      <c r="S42" s="2"/>
      <c r="T42" s="2"/>
      <c r="U42" s="2"/>
      <c r="V42" s="2"/>
      <c r="W42" s="2"/>
      <c r="X42" s="2"/>
      <c r="Y42" s="2"/>
      <c r="Z42" s="2"/>
      <c r="AA42" s="2"/>
      <c r="AB42" s="2"/>
      <c r="AC42" s="2"/>
      <c r="AD42" s="2"/>
      <c r="AE42" s="2"/>
      <c r="AF42" s="2"/>
      <c r="AG42" s="2"/>
      <c r="AH42" s="2"/>
      <c r="AI42" s="2"/>
    </row>
    <row r="43" spans="1:38" ht="15.75" thickBot="1">
      <c r="A43" s="6"/>
      <c r="B43" s="122" t="s">
        <v>1401</v>
      </c>
      <c r="C43" s="350">
        <v>1200</v>
      </c>
      <c r="D43" s="350">
        <v>1200</v>
      </c>
      <c r="E43" s="348">
        <v>0</v>
      </c>
      <c r="F43" s="348">
        <v>1</v>
      </c>
      <c r="G43" s="6"/>
      <c r="H43" s="6"/>
      <c r="I43" s="6"/>
      <c r="J43" s="2"/>
      <c r="K43" s="2"/>
      <c r="L43" s="2"/>
      <c r="M43" s="2"/>
      <c r="N43" s="2"/>
      <c r="O43" s="2"/>
      <c r="P43" s="2"/>
      <c r="Q43" s="2"/>
      <c r="R43" s="2"/>
      <c r="S43" s="2"/>
      <c r="T43" s="2"/>
      <c r="U43" s="2"/>
      <c r="V43" s="2"/>
      <c r="W43" s="2"/>
      <c r="X43" s="2"/>
      <c r="Y43" s="2"/>
      <c r="Z43" s="2"/>
      <c r="AA43" s="2"/>
      <c r="AB43" s="2"/>
      <c r="AC43" s="2"/>
      <c r="AD43" s="2"/>
      <c r="AE43" s="2"/>
      <c r="AF43" s="2"/>
      <c r="AG43" s="2"/>
      <c r="AH43" s="2"/>
      <c r="AI43" s="2"/>
    </row>
    <row r="44" spans="1:38" ht="15.75" thickBot="1">
      <c r="A44" s="6"/>
      <c r="B44" s="122" t="s">
        <v>1402</v>
      </c>
      <c r="C44" s="349">
        <v>1500</v>
      </c>
      <c r="D44" s="349">
        <v>1500</v>
      </c>
      <c r="E44" s="347">
        <v>0</v>
      </c>
      <c r="F44" s="347">
        <v>1</v>
      </c>
      <c r="G44" s="6"/>
      <c r="H44" s="6"/>
      <c r="I44" s="6"/>
      <c r="J44" s="2"/>
      <c r="K44" s="2"/>
      <c r="L44" s="2"/>
      <c r="M44" s="2"/>
      <c r="N44" s="2"/>
      <c r="O44" s="2"/>
      <c r="P44" s="2"/>
      <c r="Q44" s="2"/>
      <c r="R44" s="2"/>
      <c r="S44" s="2"/>
      <c r="T44" s="2"/>
      <c r="U44" s="2"/>
      <c r="V44" s="2"/>
      <c r="W44" s="2"/>
      <c r="X44" s="2"/>
      <c r="Y44" s="2"/>
      <c r="Z44" s="2"/>
      <c r="AA44" s="2"/>
      <c r="AB44" s="2"/>
      <c r="AC44" s="2"/>
      <c r="AD44" s="2"/>
      <c r="AE44" s="2"/>
      <c r="AF44" s="2"/>
      <c r="AG44" s="2"/>
      <c r="AH44" s="2"/>
      <c r="AI44" s="2"/>
    </row>
    <row r="45" spans="1:38">
      <c r="A45" s="6"/>
      <c r="B45" s="6"/>
      <c r="C45" s="6"/>
      <c r="D45" s="6"/>
      <c r="E45" s="6"/>
      <c r="F45" s="6"/>
      <c r="G45" s="6"/>
      <c r="H45" s="6"/>
      <c r="I45" s="6"/>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row>
    <row r="46" spans="1:38">
      <c r="A46" s="6"/>
      <c r="B46" s="6" t="s">
        <v>1372</v>
      </c>
      <c r="C46" s="6"/>
      <c r="D46" s="6"/>
      <c r="E46" s="6"/>
      <c r="F46" s="6"/>
      <c r="G46" s="6"/>
      <c r="H46" s="6"/>
      <c r="I46" s="6"/>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row>
    <row r="47" spans="1:38">
      <c r="A47" s="6"/>
      <c r="B47" s="6" t="s">
        <v>1373</v>
      </c>
      <c r="C47" s="6"/>
      <c r="D47" s="6"/>
      <c r="E47" s="6"/>
      <c r="F47" s="6"/>
      <c r="G47" s="6"/>
      <c r="H47" s="6"/>
      <c r="I47" s="6"/>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row>
    <row r="48" spans="1:38">
      <c r="A48" s="6"/>
      <c r="B48" s="6" t="s">
        <v>1376</v>
      </c>
      <c r="C48" s="6"/>
      <c r="D48" s="6"/>
      <c r="E48" s="6"/>
      <c r="F48" s="6"/>
      <c r="G48" s="6"/>
      <c r="H48" s="6"/>
      <c r="I48" s="6"/>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row>
    <row r="49" spans="1:38">
      <c r="A49" s="6"/>
      <c r="B49" s="6" t="s">
        <v>1377</v>
      </c>
      <c r="C49" s="6"/>
      <c r="D49" s="6"/>
      <c r="E49" s="6"/>
      <c r="F49" s="6"/>
      <c r="G49" s="6"/>
      <c r="H49" s="6"/>
      <c r="I49" s="6"/>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row>
    <row r="50" spans="1:38">
      <c r="A50" s="6"/>
      <c r="B50" s="6" t="s">
        <v>1380</v>
      </c>
      <c r="C50" s="6"/>
      <c r="D50" s="6"/>
      <c r="E50" s="6"/>
      <c r="F50" s="6"/>
      <c r="G50" s="6"/>
      <c r="H50" s="6"/>
      <c r="I50" s="6"/>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row>
    <row r="51" spans="1:38">
      <c r="A51" s="6"/>
      <c r="B51" s="6" t="s">
        <v>1381</v>
      </c>
      <c r="C51" s="6"/>
      <c r="D51" s="6"/>
      <c r="E51" s="6"/>
      <c r="F51" s="6"/>
      <c r="G51" s="6"/>
      <c r="H51" s="6"/>
      <c r="I51" s="6"/>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row>
    <row r="52" spans="1:38">
      <c r="A52" s="6"/>
      <c r="B52" s="6" t="s">
        <v>1389</v>
      </c>
      <c r="C52" s="6"/>
      <c r="D52" s="6"/>
      <c r="E52" s="6"/>
      <c r="F52" s="6"/>
      <c r="G52" s="6"/>
      <c r="H52" s="6"/>
      <c r="I52" s="6"/>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row>
    <row r="53" spans="1:38">
      <c r="A53" s="6"/>
      <c r="B53" s="6" t="s">
        <v>1390</v>
      </c>
      <c r="C53" s="6"/>
      <c r="D53" s="6"/>
      <c r="E53" s="6"/>
      <c r="F53" s="6"/>
      <c r="G53" s="6"/>
      <c r="H53" s="6"/>
      <c r="I53" s="6"/>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row>
    <row r="54" spans="1:38">
      <c r="A54" s="6"/>
      <c r="B54" s="6" t="s">
        <v>1388</v>
      </c>
      <c r="C54" s="6"/>
      <c r="D54" s="6"/>
      <c r="E54" s="6"/>
      <c r="F54" s="6"/>
      <c r="G54" s="6"/>
      <c r="H54" s="6"/>
      <c r="I54" s="6"/>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row>
    <row r="55" spans="1:38">
      <c r="A55" s="6"/>
      <c r="B55" s="6" t="s">
        <v>1387</v>
      </c>
      <c r="C55" s="6"/>
      <c r="D55" s="6"/>
      <c r="E55" s="6"/>
      <c r="F55" s="6"/>
      <c r="G55" s="6"/>
      <c r="H55" s="6"/>
      <c r="I55" s="6"/>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row>
    <row r="56" spans="1:38">
      <c r="A56" s="6"/>
      <c r="B56" s="6"/>
      <c r="C56" s="6"/>
      <c r="D56" s="6"/>
      <c r="E56" s="6"/>
      <c r="F56" s="6"/>
      <c r="G56" s="6"/>
      <c r="H56" s="6"/>
      <c r="I56" s="6"/>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row>
    <row r="57" spans="1:38">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row>
    <row r="58" spans="1:38">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row>
    <row r="59" spans="1:38">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row>
    <row r="60" spans="1:38">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row>
    <row r="61" spans="1:38">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row>
    <row r="62" spans="1:38">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row>
    <row r="63" spans="1:38">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row>
    <row r="64" spans="1:38">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row>
    <row r="65" spans="1:38">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row>
    <row r="66" spans="1:38">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row>
    <row r="67" spans="1:38">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row>
    <row r="68" spans="1:38">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row>
    <row r="69" spans="1:38">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row>
    <row r="70" spans="1:38">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row>
    <row r="71" spans="1:38">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row>
    <row r="72" spans="1:38">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row>
    <row r="73" spans="1:38">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row>
    <row r="74" spans="1:38">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row>
    <row r="75" spans="1:38">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row>
    <row r="76" spans="1:38">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row>
    <row r="77" spans="1:38">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row>
    <row r="78" spans="1:38">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row>
    <row r="79" spans="1:38">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row>
    <row r="80" spans="1:38">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row>
    <row r="81" spans="1:38">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row>
    <row r="82" spans="1:38">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row>
    <row r="83" spans="1:38">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row>
    <row r="84" spans="1:38">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row>
  </sheetData>
  <mergeCells count="17">
    <mergeCell ref="C15:G15"/>
    <mergeCell ref="C16:G16"/>
    <mergeCell ref="B5:G5"/>
    <mergeCell ref="C7:G7"/>
    <mergeCell ref="C12:G12"/>
    <mergeCell ref="E28:F28"/>
    <mergeCell ref="C21:G22"/>
    <mergeCell ref="C23:G24"/>
    <mergeCell ref="C18:G18"/>
    <mergeCell ref="C19:G19"/>
    <mergeCell ref="D17:G17"/>
    <mergeCell ref="C13:G13"/>
    <mergeCell ref="C9:G9"/>
    <mergeCell ref="C10:G10"/>
    <mergeCell ref="C20:G20"/>
    <mergeCell ref="C11:G11"/>
    <mergeCell ref="C14:G14"/>
  </mergeCells>
  <hyperlinks>
    <hyperlink ref="B1" location="'Assumptions Summary'!A1" display="Go to Assumptions Summary"/>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5" tint="0.39997558519241921"/>
  </sheetPr>
  <dimension ref="A1:Y259"/>
  <sheetViews>
    <sheetView zoomScale="85" zoomScaleNormal="85" workbookViewId="0"/>
  </sheetViews>
  <sheetFormatPr defaultColWidth="10.28515625" defaultRowHeight="12.75"/>
  <cols>
    <col min="1" max="1" width="4.140625" style="123" customWidth="1"/>
    <col min="2" max="2" width="38.5703125" style="123" bestFit="1" customWidth="1"/>
    <col min="3" max="3" width="6.85546875" style="123" bestFit="1" customWidth="1"/>
    <col min="4" max="4" width="13" style="123" customWidth="1"/>
    <col min="5" max="5" width="13.140625" style="123" customWidth="1"/>
    <col min="6" max="6" width="19" style="123" customWidth="1"/>
    <col min="7" max="7" width="14.7109375" style="123" customWidth="1"/>
    <col min="8" max="8" width="46.140625" style="123" customWidth="1"/>
    <col min="9" max="9" width="6.85546875" style="123" bestFit="1" customWidth="1"/>
    <col min="10" max="10" width="10.85546875" style="123" bestFit="1" customWidth="1"/>
    <col min="11" max="11" width="17.28515625" style="123" customWidth="1"/>
    <col min="12" max="12" width="18.140625" style="123" customWidth="1"/>
    <col min="13" max="13" width="13.5703125" style="123" customWidth="1"/>
    <col min="14" max="14" width="17" style="123" bestFit="1" customWidth="1"/>
    <col min="15" max="15" width="6.85546875" style="123" bestFit="1" customWidth="1"/>
    <col min="16" max="16" width="12.28515625" style="123" customWidth="1"/>
    <col min="17" max="17" width="11.7109375" style="123" customWidth="1"/>
    <col min="18" max="18" width="18" style="123" customWidth="1"/>
    <col min="19" max="19" width="13.28515625" style="123" customWidth="1"/>
    <col min="20" max="20" width="19.7109375" style="123" customWidth="1"/>
    <col min="21" max="21" width="6.85546875" style="123" bestFit="1" customWidth="1"/>
    <col min="22" max="22" width="10.85546875" style="123" customWidth="1"/>
    <col min="23" max="23" width="10.42578125" style="123" bestFit="1" customWidth="1"/>
    <col min="24" max="24" width="13.42578125" style="123" bestFit="1" customWidth="1"/>
    <col min="25" max="16384" width="10.28515625" style="123"/>
  </cols>
  <sheetData>
    <row r="1" spans="1:25" ht="15" customHeight="1">
      <c r="A1" s="10"/>
      <c r="B1" s="17" t="s">
        <v>59</v>
      </c>
      <c r="C1" s="17"/>
      <c r="D1" s="1"/>
      <c r="E1" s="10"/>
      <c r="F1" s="10"/>
      <c r="G1" s="10"/>
      <c r="H1" s="10"/>
      <c r="I1" s="10"/>
      <c r="J1" s="10"/>
      <c r="K1" s="10"/>
      <c r="L1" s="10"/>
      <c r="M1" s="10"/>
      <c r="N1" s="10"/>
      <c r="O1" s="10"/>
      <c r="P1" s="10"/>
      <c r="Q1" s="10"/>
      <c r="R1" s="10"/>
      <c r="S1" s="10"/>
      <c r="T1" s="10"/>
      <c r="U1" s="10"/>
      <c r="V1" s="10"/>
      <c r="W1" s="10"/>
      <c r="X1" s="10"/>
      <c r="Y1" s="10"/>
    </row>
    <row r="2" spans="1:25" ht="20.25" thickBot="1">
      <c r="A2" s="10"/>
      <c r="B2" s="44" t="s">
        <v>1550</v>
      </c>
      <c r="C2" s="44"/>
      <c r="D2" s="1"/>
      <c r="E2" s="10"/>
      <c r="F2" s="10"/>
      <c r="G2" s="10"/>
      <c r="H2" s="10"/>
      <c r="I2" s="10"/>
      <c r="J2" s="10"/>
      <c r="K2" s="10"/>
      <c r="L2" s="10"/>
      <c r="M2" s="10"/>
      <c r="N2" s="10"/>
      <c r="O2" s="10"/>
      <c r="P2" s="10"/>
      <c r="Q2" s="10"/>
      <c r="R2" s="10"/>
      <c r="S2" s="10"/>
      <c r="T2" s="10"/>
      <c r="U2" s="10"/>
      <c r="V2" s="10"/>
      <c r="W2" s="10"/>
      <c r="X2" s="10"/>
      <c r="Y2" s="10"/>
    </row>
    <row r="3" spans="1:25" ht="15.75" thickTop="1">
      <c r="A3" s="10"/>
      <c r="B3" s="329"/>
      <c r="C3" s="10"/>
      <c r="D3" s="10"/>
      <c r="E3" s="10"/>
      <c r="F3" s="10"/>
      <c r="G3" s="10"/>
      <c r="H3" s="10"/>
      <c r="I3" s="10"/>
      <c r="J3" s="10"/>
      <c r="K3" s="10"/>
      <c r="L3" s="10"/>
      <c r="M3" s="10"/>
      <c r="N3" s="10"/>
      <c r="O3" s="10"/>
      <c r="P3" s="10"/>
      <c r="Q3" s="10"/>
      <c r="R3" s="10"/>
      <c r="S3" s="10"/>
      <c r="T3" s="10"/>
      <c r="U3" s="10"/>
      <c r="V3" s="10"/>
      <c r="W3" s="10"/>
      <c r="X3" s="10"/>
      <c r="Y3" s="10"/>
    </row>
    <row r="4" spans="1:25" ht="15">
      <c r="A4" s="10"/>
      <c r="B4" s="398" t="str">
        <f>'Assumptions Summary'!$E$5&amp;": "&amp;'Assumptions Summary'!$D$21</f>
        <v>Key deviations from Primary Source: AEMO Draft 2021-22 Input and Assumptions Workbook</v>
      </c>
      <c r="C4" s="10"/>
      <c r="D4" s="10"/>
      <c r="E4" s="10"/>
      <c r="F4" s="10"/>
      <c r="G4" s="10"/>
      <c r="H4" s="10"/>
      <c r="I4" s="10"/>
      <c r="J4" s="10"/>
      <c r="K4" s="10"/>
      <c r="L4" s="10"/>
      <c r="M4" s="10"/>
      <c r="N4" s="10"/>
      <c r="O4" s="10"/>
      <c r="P4" s="10"/>
      <c r="Q4" s="10"/>
      <c r="R4" s="10"/>
      <c r="S4" s="10"/>
      <c r="T4" s="10"/>
      <c r="U4" s="10"/>
      <c r="V4" s="10"/>
      <c r="W4" s="10"/>
      <c r="X4" s="10"/>
      <c r="Y4" s="10"/>
    </row>
    <row r="5" spans="1:25" ht="15">
      <c r="A5" s="10"/>
      <c r="B5" s="399" t="str">
        <f>'Assumptions Summary'!$E$21</f>
        <v>1) Existing and committed projects capacities and installation dates updated to reflect the January 2021 release of AEMO’s Generation Information.</v>
      </c>
      <c r="C5" s="10"/>
      <c r="D5" s="10"/>
      <c r="E5" s="10"/>
      <c r="F5" s="10"/>
      <c r="G5" s="10"/>
      <c r="H5" s="10"/>
      <c r="I5" s="10"/>
      <c r="J5" s="10"/>
      <c r="K5" s="10"/>
      <c r="L5" s="10"/>
      <c r="M5" s="10"/>
      <c r="N5" s="10"/>
      <c r="O5" s="10"/>
      <c r="P5" s="10"/>
      <c r="Q5" s="10"/>
      <c r="R5" s="10"/>
      <c r="S5" s="10"/>
      <c r="T5" s="10"/>
      <c r="U5" s="10"/>
      <c r="V5" s="10"/>
      <c r="W5" s="10"/>
      <c r="X5" s="10"/>
      <c r="Y5" s="10"/>
    </row>
    <row r="6" spans="1:25" ht="15">
      <c r="A6" s="10"/>
      <c r="B6" s="329"/>
      <c r="C6" s="10"/>
      <c r="D6" s="10"/>
      <c r="E6" s="10"/>
      <c r="F6" s="10"/>
      <c r="G6" s="10"/>
      <c r="H6" s="10"/>
      <c r="I6" s="10"/>
      <c r="J6" s="10"/>
      <c r="K6" s="10"/>
      <c r="L6" s="10"/>
      <c r="M6" s="10"/>
      <c r="N6" s="10"/>
      <c r="O6" s="10"/>
      <c r="P6" s="10"/>
      <c r="Q6" s="10"/>
      <c r="R6" s="10"/>
      <c r="S6" s="10"/>
      <c r="T6" s="10"/>
      <c r="U6" s="10"/>
      <c r="V6" s="10"/>
      <c r="W6" s="10"/>
      <c r="X6" s="10"/>
      <c r="Y6" s="10"/>
    </row>
    <row r="7" spans="1:25">
      <c r="A7" s="10"/>
      <c r="B7" s="10" t="s">
        <v>1392</v>
      </c>
      <c r="C7" s="10"/>
      <c r="D7" s="10"/>
      <c r="E7" s="10"/>
      <c r="F7" s="10"/>
      <c r="G7" s="10"/>
      <c r="H7" s="10"/>
      <c r="I7" s="10"/>
      <c r="J7" s="10"/>
      <c r="K7" s="10"/>
      <c r="L7" s="10"/>
      <c r="M7" s="10"/>
      <c r="N7" s="10"/>
      <c r="O7" s="10"/>
      <c r="P7" s="10"/>
      <c r="Q7" s="10"/>
      <c r="R7" s="10"/>
      <c r="S7" s="10"/>
      <c r="T7" s="10"/>
      <c r="U7" s="10"/>
      <c r="V7" s="10"/>
      <c r="W7" s="10"/>
      <c r="X7" s="10"/>
      <c r="Y7" s="10"/>
    </row>
    <row r="8" spans="1:25">
      <c r="A8" s="10"/>
      <c r="B8" s="10" t="s">
        <v>1576</v>
      </c>
      <c r="C8" s="10"/>
      <c r="D8" s="10"/>
      <c r="E8" s="10"/>
      <c r="F8" s="10"/>
      <c r="G8" s="10"/>
      <c r="H8" s="10"/>
      <c r="I8" s="10"/>
      <c r="J8" s="10"/>
      <c r="K8" s="10"/>
      <c r="L8" s="10"/>
      <c r="M8" s="10"/>
      <c r="N8" s="10"/>
      <c r="O8" s="10"/>
      <c r="P8" s="10"/>
      <c r="Q8" s="10"/>
      <c r="R8" s="10"/>
      <c r="S8" s="10"/>
      <c r="T8" s="10"/>
      <c r="U8" s="10"/>
      <c r="V8" s="10"/>
      <c r="W8" s="10"/>
      <c r="X8" s="10"/>
      <c r="Y8" s="10"/>
    </row>
    <row r="9" spans="1:25">
      <c r="A9" s="10"/>
      <c r="B9" s="10" t="s">
        <v>1577</v>
      </c>
      <c r="C9" s="10"/>
      <c r="D9" s="10"/>
      <c r="E9" s="10"/>
      <c r="F9" s="10"/>
      <c r="G9" s="10"/>
      <c r="H9" s="10"/>
      <c r="I9" s="10"/>
      <c r="J9" s="10"/>
      <c r="K9" s="10"/>
      <c r="L9" s="10"/>
      <c r="M9" s="10"/>
      <c r="N9" s="10"/>
      <c r="O9" s="10"/>
      <c r="P9" s="10"/>
      <c r="Q9" s="10"/>
      <c r="R9" s="10"/>
      <c r="S9" s="10"/>
      <c r="T9" s="10"/>
      <c r="U9" s="10"/>
      <c r="V9" s="10"/>
      <c r="W9" s="10"/>
      <c r="X9" s="10"/>
      <c r="Y9" s="10"/>
    </row>
    <row r="10" spans="1:25">
      <c r="A10" s="10"/>
      <c r="B10" s="10"/>
      <c r="C10" s="10"/>
      <c r="D10" s="10"/>
      <c r="E10" s="10"/>
      <c r="F10" s="10"/>
      <c r="G10" s="10"/>
      <c r="H10" s="10"/>
      <c r="I10" s="10"/>
      <c r="J10" s="10"/>
      <c r="K10" s="10"/>
      <c r="L10" s="10"/>
      <c r="M10" s="10"/>
      <c r="N10" s="10"/>
      <c r="O10" s="10"/>
      <c r="P10" s="10"/>
      <c r="Q10" s="10"/>
      <c r="R10" s="10"/>
      <c r="S10" s="10"/>
      <c r="T10" s="10"/>
      <c r="U10" s="10"/>
      <c r="V10" s="10"/>
      <c r="W10" s="10"/>
      <c r="X10" s="10"/>
      <c r="Y10" s="10"/>
    </row>
    <row r="11" spans="1:25" ht="18" thickBot="1">
      <c r="A11" s="10"/>
      <c r="B11" s="11" t="s">
        <v>404</v>
      </c>
      <c r="C11" s="11"/>
      <c r="D11" s="11"/>
      <c r="E11" s="11"/>
      <c r="F11" s="11"/>
      <c r="G11" s="10"/>
      <c r="H11" s="11" t="s">
        <v>1168</v>
      </c>
      <c r="I11" s="11"/>
      <c r="J11" s="11"/>
      <c r="K11" s="11"/>
      <c r="L11" s="11"/>
      <c r="M11" s="10"/>
      <c r="N11" s="11" t="s">
        <v>1184</v>
      </c>
      <c r="O11" s="11"/>
      <c r="P11" s="11"/>
      <c r="Q11" s="11"/>
      <c r="R11" s="11"/>
      <c r="S11" s="10"/>
      <c r="T11" s="11" t="s">
        <v>1178</v>
      </c>
      <c r="U11" s="11"/>
      <c r="V11" s="11"/>
      <c r="W11" s="11"/>
      <c r="X11" s="11"/>
      <c r="Y11" s="10"/>
    </row>
    <row r="12" spans="1:25" ht="46.5" thickTop="1" thickBot="1">
      <c r="A12" s="10"/>
      <c r="B12" s="3" t="s">
        <v>405</v>
      </c>
      <c r="C12" s="3" t="s">
        <v>406</v>
      </c>
      <c r="D12" s="3" t="s">
        <v>1167</v>
      </c>
      <c r="E12" s="3" t="s">
        <v>1391</v>
      </c>
      <c r="F12" s="3" t="s">
        <v>1165</v>
      </c>
      <c r="G12" s="10"/>
      <c r="H12" s="3" t="s">
        <v>405</v>
      </c>
      <c r="I12" s="3" t="s">
        <v>406</v>
      </c>
      <c r="J12" s="3" t="s">
        <v>1167</v>
      </c>
      <c r="K12" s="3" t="s">
        <v>1166</v>
      </c>
      <c r="L12" s="3" t="s">
        <v>1165</v>
      </c>
      <c r="M12" s="10"/>
      <c r="N12" s="3" t="s">
        <v>405</v>
      </c>
      <c r="O12" s="3" t="s">
        <v>406</v>
      </c>
      <c r="P12" s="3" t="s">
        <v>1167</v>
      </c>
      <c r="Q12" s="3" t="s">
        <v>1391</v>
      </c>
      <c r="R12" s="3" t="s">
        <v>1165</v>
      </c>
      <c r="S12" s="10"/>
      <c r="T12" s="3" t="s">
        <v>405</v>
      </c>
      <c r="U12" s="3" t="s">
        <v>406</v>
      </c>
      <c r="V12" s="3" t="s">
        <v>1167</v>
      </c>
      <c r="W12" s="3" t="s">
        <v>1166</v>
      </c>
      <c r="X12" s="3" t="s">
        <v>1165</v>
      </c>
      <c r="Y12" s="10"/>
    </row>
    <row r="13" spans="1:25" ht="15.75" thickBot="1">
      <c r="A13" s="10"/>
      <c r="B13" s="22" t="s">
        <v>651</v>
      </c>
      <c r="C13" s="22" t="s">
        <v>399</v>
      </c>
      <c r="D13" s="351">
        <v>44013</v>
      </c>
      <c r="E13" s="351">
        <v>49491</v>
      </c>
      <c r="F13" s="130">
        <v>660</v>
      </c>
      <c r="G13" s="10"/>
      <c r="H13" s="22" t="s">
        <v>418</v>
      </c>
      <c r="I13" s="22" t="s">
        <v>399</v>
      </c>
      <c r="J13" s="351">
        <v>44166</v>
      </c>
      <c r="K13" s="351">
        <v>54970</v>
      </c>
      <c r="L13" s="130">
        <v>36.08</v>
      </c>
      <c r="M13" s="10"/>
      <c r="N13" s="22" t="s">
        <v>651</v>
      </c>
      <c r="O13" s="22" t="s">
        <v>399</v>
      </c>
      <c r="P13" s="351">
        <v>45108</v>
      </c>
      <c r="Q13" s="351">
        <v>49491</v>
      </c>
      <c r="R13" s="130">
        <v>685</v>
      </c>
      <c r="S13" s="10"/>
      <c r="T13" s="22" t="s">
        <v>1169</v>
      </c>
      <c r="U13" s="22" t="s">
        <v>400</v>
      </c>
      <c r="V13" s="351">
        <v>44440</v>
      </c>
      <c r="W13" s="351">
        <v>51683</v>
      </c>
      <c r="X13" s="130">
        <v>20</v>
      </c>
      <c r="Y13" s="10"/>
    </row>
    <row r="14" spans="1:25" ht="15.75" thickBot="1">
      <c r="A14" s="10"/>
      <c r="B14" s="22" t="s">
        <v>654</v>
      </c>
      <c r="C14" s="22" t="s">
        <v>399</v>
      </c>
      <c r="D14" s="352">
        <v>44013</v>
      </c>
      <c r="E14" s="352">
        <v>49491</v>
      </c>
      <c r="F14" s="126">
        <v>660</v>
      </c>
      <c r="G14" s="10"/>
      <c r="H14" s="22" t="s">
        <v>452</v>
      </c>
      <c r="I14" s="22" t="s">
        <v>400</v>
      </c>
      <c r="J14" s="352">
        <v>44166</v>
      </c>
      <c r="K14" s="352">
        <v>54970</v>
      </c>
      <c r="L14" s="126">
        <v>94</v>
      </c>
      <c r="M14" s="10"/>
      <c r="N14" s="22" t="s">
        <v>654</v>
      </c>
      <c r="O14" s="22" t="s">
        <v>399</v>
      </c>
      <c r="P14" s="352">
        <v>44378</v>
      </c>
      <c r="Q14" s="352">
        <v>49491</v>
      </c>
      <c r="R14" s="126">
        <v>685</v>
      </c>
      <c r="S14" s="10"/>
      <c r="T14" s="22" t="s">
        <v>1170</v>
      </c>
      <c r="U14" s="22" t="s">
        <v>1177</v>
      </c>
      <c r="V14" s="352">
        <v>44743</v>
      </c>
      <c r="W14" s="352">
        <v>51318</v>
      </c>
      <c r="X14" s="126">
        <v>20</v>
      </c>
      <c r="Y14" s="10"/>
    </row>
    <row r="15" spans="1:25" ht="15.75" thickBot="1">
      <c r="A15" s="10"/>
      <c r="B15" s="22" t="s">
        <v>655</v>
      </c>
      <c r="C15" s="22" t="s">
        <v>399</v>
      </c>
      <c r="D15" s="351">
        <v>44013</v>
      </c>
      <c r="E15" s="351">
        <v>49491</v>
      </c>
      <c r="F15" s="130">
        <v>660</v>
      </c>
      <c r="G15" s="10"/>
      <c r="H15" s="22" t="s">
        <v>467</v>
      </c>
      <c r="I15" s="22" t="s">
        <v>400</v>
      </c>
      <c r="J15" s="351">
        <v>44197</v>
      </c>
      <c r="K15" s="351">
        <v>53144</v>
      </c>
      <c r="L15" s="130">
        <v>180.6</v>
      </c>
      <c r="M15" s="10"/>
      <c r="N15" s="22" t="s">
        <v>655</v>
      </c>
      <c r="O15" s="22" t="s">
        <v>399</v>
      </c>
      <c r="P15" s="351">
        <v>44743</v>
      </c>
      <c r="Q15" s="351">
        <v>49491</v>
      </c>
      <c r="R15" s="130">
        <v>685</v>
      </c>
      <c r="S15" s="10"/>
      <c r="T15" s="22" t="s">
        <v>1171</v>
      </c>
      <c r="U15" s="22" t="s">
        <v>400</v>
      </c>
      <c r="V15" s="351">
        <v>44501</v>
      </c>
      <c r="W15" s="351">
        <v>51806</v>
      </c>
      <c r="X15" s="130">
        <v>300</v>
      </c>
      <c r="Y15" s="10"/>
    </row>
    <row r="16" spans="1:25" ht="15.75" thickBot="1">
      <c r="A16" s="10"/>
      <c r="B16" s="22" t="s">
        <v>656</v>
      </c>
      <c r="C16" s="22" t="s">
        <v>399</v>
      </c>
      <c r="D16" s="352">
        <v>44013</v>
      </c>
      <c r="E16" s="352">
        <v>49491</v>
      </c>
      <c r="F16" s="126">
        <v>685</v>
      </c>
      <c r="G16" s="10"/>
      <c r="H16" s="22" t="s">
        <v>424</v>
      </c>
      <c r="I16" s="22" t="s">
        <v>399</v>
      </c>
      <c r="J16" s="352">
        <v>44228</v>
      </c>
      <c r="K16" s="352">
        <v>54605</v>
      </c>
      <c r="L16" s="126">
        <v>228.8</v>
      </c>
      <c r="M16" s="10"/>
      <c r="N16" s="22" t="s">
        <v>693</v>
      </c>
      <c r="O16" s="22" t="s">
        <v>400</v>
      </c>
      <c r="P16" s="352">
        <v>44378</v>
      </c>
      <c r="Q16" s="352">
        <v>53874</v>
      </c>
      <c r="R16" s="126">
        <v>580</v>
      </c>
      <c r="S16" s="10"/>
      <c r="T16" s="22" t="s">
        <v>413</v>
      </c>
      <c r="U16" s="22" t="s">
        <v>402</v>
      </c>
      <c r="V16" s="352">
        <v>44013</v>
      </c>
      <c r="W16" s="352">
        <v>47665</v>
      </c>
      <c r="X16" s="126">
        <v>30</v>
      </c>
      <c r="Y16" s="10"/>
    </row>
    <row r="17" spans="1:25" ht="15" customHeight="1" thickBot="1">
      <c r="A17" s="10"/>
      <c r="B17" s="22" t="s">
        <v>657</v>
      </c>
      <c r="C17" s="22" t="s">
        <v>399</v>
      </c>
      <c r="D17" s="351">
        <v>44013</v>
      </c>
      <c r="E17" s="351">
        <v>48396</v>
      </c>
      <c r="F17" s="130">
        <v>720</v>
      </c>
      <c r="G17" s="10"/>
      <c r="H17" s="22" t="s">
        <v>427</v>
      </c>
      <c r="I17" s="22" t="s">
        <v>399</v>
      </c>
      <c r="J17" s="351">
        <v>44228</v>
      </c>
      <c r="K17" s="351">
        <v>55335</v>
      </c>
      <c r="L17" s="130">
        <v>211.20000000000002</v>
      </c>
      <c r="M17" s="10"/>
      <c r="N17" s="10"/>
      <c r="O17" s="10"/>
      <c r="P17" s="10"/>
      <c r="Q17" s="10"/>
      <c r="R17" s="10"/>
      <c r="S17" s="10"/>
      <c r="T17" s="22" t="s">
        <v>1172</v>
      </c>
      <c r="U17" s="22" t="s">
        <v>402</v>
      </c>
      <c r="V17" s="351">
        <v>44013</v>
      </c>
      <c r="W17" s="351">
        <v>57527</v>
      </c>
      <c r="X17" s="130">
        <v>150</v>
      </c>
      <c r="Y17" s="10"/>
    </row>
    <row r="18" spans="1:25" ht="18" thickBot="1">
      <c r="A18" s="10"/>
      <c r="B18" s="22" t="s">
        <v>659</v>
      </c>
      <c r="C18" s="22" t="s">
        <v>399</v>
      </c>
      <c r="D18" s="352">
        <v>44013</v>
      </c>
      <c r="E18" s="352">
        <v>48396</v>
      </c>
      <c r="F18" s="126">
        <v>720</v>
      </c>
      <c r="G18" s="10"/>
      <c r="H18" s="22" t="s">
        <v>438</v>
      </c>
      <c r="I18" s="22" t="s">
        <v>1177</v>
      </c>
      <c r="J18" s="352">
        <v>44228</v>
      </c>
      <c r="K18" s="352">
        <v>54970</v>
      </c>
      <c r="L18" s="126">
        <v>26</v>
      </c>
      <c r="M18" s="10"/>
      <c r="N18" s="11" t="s">
        <v>1179</v>
      </c>
      <c r="O18" s="11"/>
      <c r="P18" s="11"/>
      <c r="Q18" s="11"/>
      <c r="R18" s="11"/>
      <c r="S18" s="10"/>
      <c r="T18" s="22" t="s">
        <v>1174</v>
      </c>
      <c r="U18" s="22" t="s">
        <v>402</v>
      </c>
      <c r="V18" s="352">
        <v>44013</v>
      </c>
      <c r="W18" s="352">
        <v>49126</v>
      </c>
      <c r="X18" s="126">
        <v>25</v>
      </c>
      <c r="Y18" s="10"/>
    </row>
    <row r="19" spans="1:25" ht="15.75" thickBot="1">
      <c r="A19" s="10"/>
      <c r="B19" s="22" t="s">
        <v>660</v>
      </c>
      <c r="C19" s="22" t="s">
        <v>399</v>
      </c>
      <c r="D19" s="351">
        <v>44013</v>
      </c>
      <c r="E19" s="351">
        <v>48396</v>
      </c>
      <c r="F19" s="130">
        <v>720</v>
      </c>
      <c r="G19" s="10"/>
      <c r="H19" s="22" t="s">
        <v>457</v>
      </c>
      <c r="I19" s="22" t="s">
        <v>399</v>
      </c>
      <c r="J19" s="351">
        <v>44256</v>
      </c>
      <c r="K19" s="351">
        <v>53509</v>
      </c>
      <c r="L19" s="130">
        <v>226.8</v>
      </c>
      <c r="M19" s="10"/>
      <c r="N19" s="3" t="s">
        <v>405</v>
      </c>
      <c r="O19" s="3" t="s">
        <v>406</v>
      </c>
      <c r="P19" s="3" t="s">
        <v>1185</v>
      </c>
      <c r="Q19" s="3" t="s">
        <v>47</v>
      </c>
      <c r="R19" s="3" t="s">
        <v>1581</v>
      </c>
      <c r="S19" s="10"/>
      <c r="T19" s="22" t="s">
        <v>1173</v>
      </c>
      <c r="U19" s="22" t="s">
        <v>400</v>
      </c>
      <c r="V19" s="351">
        <v>44013</v>
      </c>
      <c r="W19" s="351">
        <v>48761</v>
      </c>
      <c r="X19" s="130">
        <v>30</v>
      </c>
      <c r="Y19" s="10"/>
    </row>
    <row r="20" spans="1:25" ht="15.75" thickBot="1">
      <c r="A20" s="10"/>
      <c r="B20" s="22" t="s">
        <v>661</v>
      </c>
      <c r="C20" s="22" t="s">
        <v>399</v>
      </c>
      <c r="D20" s="352">
        <v>44013</v>
      </c>
      <c r="E20" s="352">
        <v>48396</v>
      </c>
      <c r="F20" s="126">
        <v>720</v>
      </c>
      <c r="G20" s="10"/>
      <c r="H20" s="22" t="s">
        <v>415</v>
      </c>
      <c r="I20" s="22" t="s">
        <v>399</v>
      </c>
      <c r="J20" s="352">
        <v>44256</v>
      </c>
      <c r="K20" s="352">
        <v>54970</v>
      </c>
      <c r="L20" s="126">
        <v>220.00000000000003</v>
      </c>
      <c r="M20" s="10"/>
      <c r="N20" s="22" t="s">
        <v>515</v>
      </c>
      <c r="O20" s="22" t="s">
        <v>401</v>
      </c>
      <c r="P20" s="351" t="s">
        <v>1580</v>
      </c>
      <c r="Q20" s="353" t="s">
        <v>403</v>
      </c>
      <c r="R20" s="130">
        <v>20</v>
      </c>
      <c r="S20" s="10"/>
      <c r="T20" s="22" t="s">
        <v>1103</v>
      </c>
      <c r="U20" s="22" t="s">
        <v>400</v>
      </c>
      <c r="V20" s="352">
        <v>44013</v>
      </c>
      <c r="W20" s="352">
        <v>48761</v>
      </c>
      <c r="X20" s="126">
        <v>25.33</v>
      </c>
      <c r="Y20" s="10"/>
    </row>
    <row r="21" spans="1:25" ht="15" customHeight="1" thickBot="1">
      <c r="A21" s="10"/>
      <c r="B21" s="22" t="s">
        <v>663</v>
      </c>
      <c r="C21" s="22" t="s">
        <v>399</v>
      </c>
      <c r="D21" s="351">
        <v>44013</v>
      </c>
      <c r="E21" s="351">
        <v>45108</v>
      </c>
      <c r="F21" s="130">
        <v>500</v>
      </c>
      <c r="G21" s="10"/>
      <c r="H21" s="22" t="s">
        <v>430</v>
      </c>
      <c r="I21" s="22" t="s">
        <v>1177</v>
      </c>
      <c r="J21" s="351">
        <v>44256</v>
      </c>
      <c r="K21" s="351">
        <v>55335</v>
      </c>
      <c r="L21" s="130">
        <v>119.88000000000001</v>
      </c>
      <c r="M21" s="10"/>
      <c r="N21" s="22" t="s">
        <v>517</v>
      </c>
      <c r="O21" s="22" t="s">
        <v>401</v>
      </c>
      <c r="P21" s="352" t="s">
        <v>1580</v>
      </c>
      <c r="Q21" s="354" t="s">
        <v>403</v>
      </c>
      <c r="R21" s="126">
        <v>150</v>
      </c>
      <c r="S21" s="10"/>
      <c r="T21" s="10"/>
      <c r="U21" s="10"/>
      <c r="V21" s="10"/>
      <c r="W21" s="10"/>
      <c r="X21" s="10"/>
      <c r="Y21" s="10"/>
    </row>
    <row r="22" spans="1:25" ht="15" customHeight="1" thickBot="1">
      <c r="A22" s="10"/>
      <c r="B22" s="22" t="s">
        <v>665</v>
      </c>
      <c r="C22" s="22" t="s">
        <v>399</v>
      </c>
      <c r="D22" s="352">
        <v>44013</v>
      </c>
      <c r="E22" s="352">
        <v>45108</v>
      </c>
      <c r="F22" s="126">
        <v>500</v>
      </c>
      <c r="G22" s="10"/>
      <c r="H22" s="22" t="s">
        <v>436</v>
      </c>
      <c r="I22" s="22" t="s">
        <v>1177</v>
      </c>
      <c r="J22" s="352">
        <v>44256</v>
      </c>
      <c r="K22" s="352">
        <v>55335</v>
      </c>
      <c r="L22" s="126">
        <v>34.5</v>
      </c>
      <c r="M22" s="10"/>
      <c r="N22" s="22" t="s">
        <v>1175</v>
      </c>
      <c r="O22" s="22" t="s">
        <v>401</v>
      </c>
      <c r="P22" s="351" t="s">
        <v>1580</v>
      </c>
      <c r="Q22" s="353" t="s">
        <v>403</v>
      </c>
      <c r="R22" s="130">
        <v>80</v>
      </c>
      <c r="S22" s="10"/>
      <c r="T22" s="10"/>
      <c r="U22" s="10"/>
      <c r="V22" s="10"/>
      <c r="W22" s="10"/>
      <c r="X22" s="10"/>
      <c r="Y22" s="10"/>
    </row>
    <row r="23" spans="1:25" ht="15.75" customHeight="1" thickBot="1">
      <c r="A23" s="10"/>
      <c r="B23" s="22" t="s">
        <v>718</v>
      </c>
      <c r="C23" s="22" t="s">
        <v>399</v>
      </c>
      <c r="D23" s="351">
        <v>44013</v>
      </c>
      <c r="E23" s="351">
        <v>45108</v>
      </c>
      <c r="F23" s="130">
        <v>500</v>
      </c>
      <c r="G23" s="10"/>
      <c r="H23" s="22" t="s">
        <v>440</v>
      </c>
      <c r="I23" s="22" t="s">
        <v>1177</v>
      </c>
      <c r="J23" s="351">
        <v>44256</v>
      </c>
      <c r="K23" s="351">
        <v>53144</v>
      </c>
      <c r="L23" s="130">
        <v>64.207999999999998</v>
      </c>
      <c r="M23" s="10"/>
      <c r="N23" s="10"/>
      <c r="O23" s="10"/>
      <c r="P23" s="10"/>
      <c r="Q23" s="10"/>
      <c r="R23" s="10"/>
      <c r="S23" s="10"/>
      <c r="T23" s="10"/>
      <c r="U23" s="10"/>
      <c r="V23" s="10"/>
      <c r="W23" s="10"/>
      <c r="X23" s="10"/>
      <c r="Y23" s="10"/>
    </row>
    <row r="24" spans="1:25" ht="15" customHeight="1" thickBot="1">
      <c r="A24" s="10"/>
      <c r="B24" s="22" t="s">
        <v>719</v>
      </c>
      <c r="C24" s="22" t="s">
        <v>399</v>
      </c>
      <c r="D24" s="352">
        <v>44013</v>
      </c>
      <c r="E24" s="352">
        <v>44743</v>
      </c>
      <c r="F24" s="126">
        <v>500</v>
      </c>
      <c r="G24" s="10"/>
      <c r="H24" s="22" t="s">
        <v>448</v>
      </c>
      <c r="I24" s="22" t="s">
        <v>400</v>
      </c>
      <c r="J24" s="352">
        <v>44256</v>
      </c>
      <c r="K24" s="352">
        <v>55335</v>
      </c>
      <c r="L24" s="126">
        <v>132</v>
      </c>
      <c r="M24" s="10"/>
      <c r="N24" s="10"/>
      <c r="O24" s="10"/>
      <c r="P24" s="10"/>
      <c r="Q24" s="10"/>
      <c r="R24" s="10"/>
      <c r="S24" s="10"/>
      <c r="T24" s="10"/>
      <c r="U24" s="10"/>
      <c r="V24" s="10"/>
      <c r="W24" s="10"/>
      <c r="X24" s="10"/>
      <c r="Y24" s="10"/>
    </row>
    <row r="25" spans="1:25" ht="15.75" customHeight="1" thickBot="1">
      <c r="A25" s="10"/>
      <c r="B25" s="22" t="s">
        <v>667</v>
      </c>
      <c r="C25" s="22" t="s">
        <v>399</v>
      </c>
      <c r="D25" s="351">
        <v>44013</v>
      </c>
      <c r="E25" s="351">
        <v>52048</v>
      </c>
      <c r="F25" s="130">
        <v>690</v>
      </c>
      <c r="G25" s="10"/>
      <c r="H25" s="22" t="s">
        <v>454</v>
      </c>
      <c r="I25" s="22" t="s">
        <v>399</v>
      </c>
      <c r="J25" s="351">
        <v>44287</v>
      </c>
      <c r="K25" s="351">
        <v>54970</v>
      </c>
      <c r="L25" s="130">
        <v>159</v>
      </c>
      <c r="M25" s="10"/>
      <c r="N25" s="136" t="s">
        <v>1312</v>
      </c>
      <c r="O25" s="10"/>
      <c r="P25" s="10"/>
      <c r="Q25" s="10"/>
      <c r="R25" s="10"/>
      <c r="S25" s="10"/>
      <c r="T25" s="10"/>
      <c r="U25" s="10"/>
      <c r="V25" s="10"/>
      <c r="W25" s="10"/>
      <c r="X25" s="10"/>
      <c r="Y25" s="10"/>
    </row>
    <row r="26" spans="1:25" ht="15.75" customHeight="1" thickBot="1">
      <c r="A26" s="10"/>
      <c r="B26" s="22" t="s">
        <v>671</v>
      </c>
      <c r="C26" s="22" t="s">
        <v>399</v>
      </c>
      <c r="D26" s="352">
        <v>44013</v>
      </c>
      <c r="E26" s="352">
        <v>52048</v>
      </c>
      <c r="F26" s="126">
        <v>660</v>
      </c>
      <c r="G26" s="10"/>
      <c r="H26" s="22" t="s">
        <v>459</v>
      </c>
      <c r="I26" s="22" t="s">
        <v>399</v>
      </c>
      <c r="J26" s="352">
        <v>44287</v>
      </c>
      <c r="K26" s="352">
        <v>55335</v>
      </c>
      <c r="L26" s="126">
        <v>138.01</v>
      </c>
      <c r="M26" s="10"/>
      <c r="N26" s="473" t="s">
        <v>1584</v>
      </c>
      <c r="O26" s="473"/>
      <c r="P26" s="473"/>
      <c r="Q26" s="473"/>
      <c r="R26" s="473"/>
      <c r="S26" s="10"/>
      <c r="T26" s="10"/>
      <c r="U26" s="10"/>
      <c r="V26" s="10"/>
      <c r="W26" s="10"/>
      <c r="X26" s="10"/>
      <c r="Y26" s="10"/>
    </row>
    <row r="27" spans="1:25" ht="15.75" thickBot="1">
      <c r="A27" s="10"/>
      <c r="B27" s="22" t="s">
        <v>673</v>
      </c>
      <c r="C27" s="22" t="s">
        <v>399</v>
      </c>
      <c r="D27" s="351">
        <v>44013</v>
      </c>
      <c r="E27" s="351">
        <v>47300</v>
      </c>
      <c r="F27" s="130">
        <v>660</v>
      </c>
      <c r="G27" s="10"/>
      <c r="H27" s="22" t="s">
        <v>411</v>
      </c>
      <c r="I27" s="22" t="s">
        <v>399</v>
      </c>
      <c r="J27" s="351">
        <v>44287</v>
      </c>
      <c r="K27" s="351">
        <v>54970</v>
      </c>
      <c r="L27" s="130">
        <v>55</v>
      </c>
      <c r="M27" s="10"/>
      <c r="N27" s="473"/>
      <c r="O27" s="473"/>
      <c r="P27" s="473"/>
      <c r="Q27" s="473"/>
      <c r="R27" s="473"/>
      <c r="S27" s="10"/>
      <c r="T27" s="10"/>
      <c r="U27" s="10"/>
      <c r="V27" s="10"/>
      <c r="W27" s="10"/>
      <c r="X27" s="10"/>
      <c r="Y27" s="10"/>
    </row>
    <row r="28" spans="1:25" ht="15.75" thickBot="1">
      <c r="A28" s="10"/>
      <c r="B28" s="22" t="s">
        <v>674</v>
      </c>
      <c r="C28" s="22" t="s">
        <v>399</v>
      </c>
      <c r="D28" s="352">
        <v>44013</v>
      </c>
      <c r="E28" s="352">
        <v>47300</v>
      </c>
      <c r="F28" s="126">
        <v>660</v>
      </c>
      <c r="G28" s="10"/>
      <c r="H28" s="22" t="s">
        <v>446</v>
      </c>
      <c r="I28" s="22" t="s">
        <v>400</v>
      </c>
      <c r="J28" s="352">
        <v>44287</v>
      </c>
      <c r="K28" s="352">
        <v>53144</v>
      </c>
      <c r="L28" s="126">
        <v>31.103000000000002</v>
      </c>
      <c r="M28" s="10"/>
      <c r="N28" s="473"/>
      <c r="O28" s="473"/>
      <c r="P28" s="473"/>
      <c r="Q28" s="473"/>
      <c r="R28" s="473"/>
      <c r="S28" s="10"/>
      <c r="T28" s="10"/>
      <c r="U28" s="10"/>
      <c r="V28" s="10"/>
      <c r="W28" s="10"/>
      <c r="X28" s="10"/>
      <c r="Y28" s="10"/>
    </row>
    <row r="29" spans="1:25" ht="15.75" thickBot="1">
      <c r="A29" s="10"/>
      <c r="B29" s="22" t="s">
        <v>675</v>
      </c>
      <c r="C29" s="22" t="s">
        <v>1177</v>
      </c>
      <c r="D29" s="351">
        <v>44013</v>
      </c>
      <c r="E29" s="351">
        <v>46935</v>
      </c>
      <c r="F29" s="130">
        <v>350</v>
      </c>
      <c r="G29" s="10"/>
      <c r="H29" s="22" t="s">
        <v>450</v>
      </c>
      <c r="I29" s="22" t="s">
        <v>400</v>
      </c>
      <c r="J29" s="351">
        <v>44287</v>
      </c>
      <c r="K29" s="351">
        <v>55335</v>
      </c>
      <c r="L29" s="130">
        <v>85</v>
      </c>
      <c r="M29" s="10"/>
      <c r="N29" s="136" t="s">
        <v>1313</v>
      </c>
      <c r="O29" s="10"/>
      <c r="P29" s="10"/>
      <c r="Q29" s="10"/>
      <c r="R29" s="10"/>
      <c r="S29" s="10"/>
      <c r="T29" s="10"/>
      <c r="U29" s="10"/>
      <c r="V29" s="10"/>
      <c r="W29" s="10"/>
      <c r="X29" s="10"/>
      <c r="Y29" s="10"/>
    </row>
    <row r="30" spans="1:25" ht="15.75" customHeight="1" thickBot="1">
      <c r="A30" s="10"/>
      <c r="B30" s="22" t="s">
        <v>676</v>
      </c>
      <c r="C30" s="22" t="s">
        <v>1177</v>
      </c>
      <c r="D30" s="352">
        <v>44013</v>
      </c>
      <c r="E30" s="352">
        <v>46935</v>
      </c>
      <c r="F30" s="126">
        <v>350</v>
      </c>
      <c r="G30" s="10"/>
      <c r="H30" s="22" t="s">
        <v>455</v>
      </c>
      <c r="I30" s="22" t="s">
        <v>399</v>
      </c>
      <c r="J30" s="352">
        <v>44317</v>
      </c>
      <c r="K30" s="352">
        <v>54970</v>
      </c>
      <c r="L30" s="126">
        <v>84.8</v>
      </c>
      <c r="M30" s="10"/>
      <c r="N30" s="473" t="s">
        <v>1314</v>
      </c>
      <c r="O30" s="473"/>
      <c r="P30" s="473"/>
      <c r="Q30" s="473"/>
      <c r="R30" s="473"/>
      <c r="S30" s="10"/>
      <c r="T30" s="10"/>
      <c r="U30" s="10"/>
      <c r="V30" s="10"/>
      <c r="W30" s="10"/>
      <c r="X30" s="10"/>
      <c r="Y30" s="10"/>
    </row>
    <row r="31" spans="1:25" ht="15.75" thickBot="1">
      <c r="A31" s="10"/>
      <c r="B31" s="22" t="s">
        <v>677</v>
      </c>
      <c r="C31" s="22" t="s">
        <v>1177</v>
      </c>
      <c r="D31" s="351">
        <v>44013</v>
      </c>
      <c r="E31" s="351">
        <v>55335</v>
      </c>
      <c r="F31" s="130">
        <v>420</v>
      </c>
      <c r="G31" s="10"/>
      <c r="H31" s="22" t="s">
        <v>433</v>
      </c>
      <c r="I31" s="22" t="s">
        <v>1177</v>
      </c>
      <c r="J31" s="351">
        <v>44378</v>
      </c>
      <c r="K31" s="351">
        <v>55335</v>
      </c>
      <c r="L31" s="130">
        <v>16.5</v>
      </c>
      <c r="M31" s="10"/>
      <c r="N31" s="473"/>
      <c r="O31" s="473"/>
      <c r="P31" s="473"/>
      <c r="Q31" s="473"/>
      <c r="R31" s="473"/>
      <c r="S31" s="10"/>
      <c r="T31" s="10"/>
      <c r="U31" s="10"/>
      <c r="V31" s="10"/>
      <c r="W31" s="10"/>
      <c r="X31" s="10"/>
      <c r="Y31" s="10"/>
    </row>
    <row r="32" spans="1:25" ht="15.75" thickBot="1">
      <c r="A32" s="10"/>
      <c r="B32" s="22" t="s">
        <v>678</v>
      </c>
      <c r="C32" s="22" t="s">
        <v>1177</v>
      </c>
      <c r="D32" s="352">
        <v>44013</v>
      </c>
      <c r="E32" s="352">
        <v>55335</v>
      </c>
      <c r="F32" s="126">
        <v>420</v>
      </c>
      <c r="G32" s="10"/>
      <c r="H32" s="22" t="s">
        <v>461</v>
      </c>
      <c r="I32" s="22" t="s">
        <v>1177</v>
      </c>
      <c r="J32" s="352">
        <v>44378</v>
      </c>
      <c r="K32" s="352">
        <v>55335</v>
      </c>
      <c r="L32" s="126">
        <v>43.2</v>
      </c>
      <c r="M32" s="10"/>
      <c r="N32" s="473"/>
      <c r="O32" s="473"/>
      <c r="P32" s="473"/>
      <c r="Q32" s="473"/>
      <c r="R32" s="473"/>
      <c r="S32" s="10"/>
      <c r="T32" s="10"/>
      <c r="U32" s="10"/>
      <c r="V32" s="10"/>
      <c r="W32" s="10"/>
      <c r="X32" s="10"/>
      <c r="Y32" s="10"/>
    </row>
    <row r="33" spans="1:25" ht="15.75" thickBot="1">
      <c r="A33" s="10"/>
      <c r="B33" s="22" t="s">
        <v>679</v>
      </c>
      <c r="C33" s="22" t="s">
        <v>1177</v>
      </c>
      <c r="D33" s="351">
        <v>44013</v>
      </c>
      <c r="E33" s="351">
        <v>49491</v>
      </c>
      <c r="F33" s="130">
        <v>280</v>
      </c>
      <c r="G33" s="10"/>
      <c r="H33" s="22" t="s">
        <v>431</v>
      </c>
      <c r="I33" s="22" t="s">
        <v>400</v>
      </c>
      <c r="J33" s="351">
        <v>44378</v>
      </c>
      <c r="K33" s="351">
        <v>55335</v>
      </c>
      <c r="L33" s="130">
        <v>100</v>
      </c>
      <c r="M33" s="10"/>
      <c r="N33" s="473"/>
      <c r="O33" s="473"/>
      <c r="P33" s="473"/>
      <c r="Q33" s="473"/>
      <c r="R33" s="473"/>
      <c r="S33" s="10"/>
      <c r="T33" s="10"/>
      <c r="U33" s="10"/>
      <c r="V33" s="10"/>
      <c r="W33" s="10"/>
      <c r="X33" s="10"/>
      <c r="Y33" s="10"/>
    </row>
    <row r="34" spans="1:25" ht="15.75" thickBot="1">
      <c r="A34" s="10"/>
      <c r="B34" s="22" t="s">
        <v>680</v>
      </c>
      <c r="C34" s="22" t="s">
        <v>1177</v>
      </c>
      <c r="D34" s="352">
        <v>44013</v>
      </c>
      <c r="E34" s="352">
        <v>49491</v>
      </c>
      <c r="F34" s="126">
        <v>280</v>
      </c>
      <c r="G34" s="10"/>
      <c r="H34" s="22" t="s">
        <v>469</v>
      </c>
      <c r="I34" s="22" t="s">
        <v>400</v>
      </c>
      <c r="J34" s="352">
        <v>44378</v>
      </c>
      <c r="K34" s="352">
        <v>52779</v>
      </c>
      <c r="L34" s="126">
        <v>312</v>
      </c>
      <c r="M34" s="10"/>
      <c r="N34" s="136" t="s">
        <v>1317</v>
      </c>
      <c r="O34" s="10"/>
      <c r="P34" s="10"/>
      <c r="Q34" s="10"/>
      <c r="R34" s="10"/>
      <c r="S34" s="10"/>
      <c r="T34" s="10"/>
      <c r="U34" s="10"/>
      <c r="V34" s="10"/>
      <c r="W34" s="10"/>
      <c r="X34" s="10"/>
      <c r="Y34" s="10"/>
    </row>
    <row r="35" spans="1:25" ht="15.75" customHeight="1" thickBot="1">
      <c r="A35" s="10"/>
      <c r="B35" s="22" t="s">
        <v>681</v>
      </c>
      <c r="C35" s="22" t="s">
        <v>1177</v>
      </c>
      <c r="D35" s="351">
        <v>44013</v>
      </c>
      <c r="E35" s="351">
        <v>49491</v>
      </c>
      <c r="F35" s="130">
        <v>280</v>
      </c>
      <c r="G35" s="10"/>
      <c r="H35" s="22" t="s">
        <v>434</v>
      </c>
      <c r="I35" s="22" t="s">
        <v>400</v>
      </c>
      <c r="J35" s="351">
        <v>44378</v>
      </c>
      <c r="K35" s="351">
        <v>55335</v>
      </c>
      <c r="L35" s="130">
        <v>157.5</v>
      </c>
      <c r="M35" s="10"/>
      <c r="N35" s="473" t="s">
        <v>1393</v>
      </c>
      <c r="O35" s="473"/>
      <c r="P35" s="473"/>
      <c r="Q35" s="473"/>
      <c r="R35" s="473"/>
      <c r="S35" s="10"/>
      <c r="T35" s="10"/>
      <c r="U35" s="10"/>
      <c r="V35" s="10"/>
      <c r="W35" s="10"/>
      <c r="X35" s="10"/>
      <c r="Y35" s="10"/>
    </row>
    <row r="36" spans="1:25" ht="15.75" thickBot="1">
      <c r="A36" s="10"/>
      <c r="B36" s="22" t="s">
        <v>682</v>
      </c>
      <c r="C36" s="22" t="s">
        <v>1177</v>
      </c>
      <c r="D36" s="352">
        <v>44013</v>
      </c>
      <c r="E36" s="352">
        <v>49491</v>
      </c>
      <c r="F36" s="126">
        <v>280</v>
      </c>
      <c r="G36" s="10"/>
      <c r="H36" s="22" t="s">
        <v>473</v>
      </c>
      <c r="I36" s="22" t="s">
        <v>400</v>
      </c>
      <c r="J36" s="352">
        <v>44501</v>
      </c>
      <c r="K36" s="352">
        <v>53144</v>
      </c>
      <c r="L36" s="126">
        <v>527.55999999999995</v>
      </c>
      <c r="M36" s="10"/>
      <c r="N36" s="473"/>
      <c r="O36" s="473"/>
      <c r="P36" s="473"/>
      <c r="Q36" s="473"/>
      <c r="R36" s="473"/>
      <c r="S36" s="10"/>
      <c r="T36" s="10"/>
      <c r="U36" s="10"/>
      <c r="V36" s="10"/>
      <c r="W36" s="10"/>
      <c r="X36" s="10"/>
      <c r="Y36" s="10"/>
    </row>
    <row r="37" spans="1:25" ht="15.75" thickBot="1">
      <c r="A37" s="10"/>
      <c r="B37" s="22" t="s">
        <v>727</v>
      </c>
      <c r="C37" s="22" t="s">
        <v>1177</v>
      </c>
      <c r="D37" s="351">
        <v>44013</v>
      </c>
      <c r="E37" s="351">
        <v>49491</v>
      </c>
      <c r="F37" s="130">
        <v>280</v>
      </c>
      <c r="G37" s="10"/>
      <c r="H37" s="22" t="s">
        <v>463</v>
      </c>
      <c r="I37" s="22" t="s">
        <v>402</v>
      </c>
      <c r="J37" s="351">
        <v>44593</v>
      </c>
      <c r="K37" s="351">
        <v>53144</v>
      </c>
      <c r="L37" s="130">
        <v>86.4</v>
      </c>
      <c r="M37" s="10"/>
      <c r="N37" s="379"/>
      <c r="O37" s="379"/>
      <c r="P37" s="379"/>
      <c r="Q37" s="379"/>
      <c r="R37" s="379"/>
      <c r="S37" s="10"/>
      <c r="T37" s="10"/>
      <c r="U37" s="10"/>
      <c r="V37" s="10"/>
      <c r="W37" s="10"/>
      <c r="X37" s="10"/>
      <c r="Y37" s="10"/>
    </row>
    <row r="38" spans="1:25" ht="15.75" thickBot="1">
      <c r="A38" s="10"/>
      <c r="B38" s="22" t="s">
        <v>728</v>
      </c>
      <c r="C38" s="22" t="s">
        <v>1177</v>
      </c>
      <c r="D38" s="352">
        <v>44013</v>
      </c>
      <c r="E38" s="352">
        <v>49491</v>
      </c>
      <c r="F38" s="126">
        <v>280</v>
      </c>
      <c r="G38" s="10"/>
      <c r="H38" s="22" t="s">
        <v>442</v>
      </c>
      <c r="I38" s="22" t="s">
        <v>1177</v>
      </c>
      <c r="J38" s="352">
        <v>44621</v>
      </c>
      <c r="K38" s="352">
        <v>55701</v>
      </c>
      <c r="L38" s="126">
        <v>400</v>
      </c>
      <c r="M38" s="10"/>
      <c r="N38" s="10"/>
      <c r="O38" s="10"/>
      <c r="P38" s="10"/>
      <c r="Q38" s="10"/>
      <c r="R38" s="10"/>
      <c r="S38" s="10"/>
      <c r="T38" s="10"/>
      <c r="U38" s="10"/>
      <c r="V38" s="10"/>
      <c r="W38" s="10"/>
      <c r="X38" s="10"/>
      <c r="Y38" s="10"/>
    </row>
    <row r="39" spans="1:25" ht="15.75" thickBot="1">
      <c r="A39" s="10"/>
      <c r="B39" s="22" t="s">
        <v>683</v>
      </c>
      <c r="C39" s="22" t="s">
        <v>1177</v>
      </c>
      <c r="D39" s="351">
        <v>44013</v>
      </c>
      <c r="E39" s="351">
        <v>52048</v>
      </c>
      <c r="F39" s="130">
        <v>744</v>
      </c>
      <c r="G39" s="10"/>
      <c r="H39" s="22" t="s">
        <v>444</v>
      </c>
      <c r="I39" s="22" t="s">
        <v>402</v>
      </c>
      <c r="J39" s="351">
        <v>44621</v>
      </c>
      <c r="K39" s="351">
        <v>55701</v>
      </c>
      <c r="L39" s="130">
        <v>79.2</v>
      </c>
      <c r="M39" s="10"/>
      <c r="N39" s="10"/>
      <c r="O39" s="10"/>
      <c r="P39" s="10"/>
      <c r="Q39" s="10"/>
      <c r="R39" s="10"/>
      <c r="S39" s="10"/>
      <c r="T39" s="10"/>
      <c r="U39" s="10"/>
      <c r="V39" s="10"/>
      <c r="W39" s="10"/>
      <c r="X39" s="10"/>
      <c r="Y39" s="10"/>
    </row>
    <row r="40" spans="1:25" ht="15.75" thickBot="1">
      <c r="A40" s="10"/>
      <c r="B40" s="22" t="s">
        <v>684</v>
      </c>
      <c r="C40" s="22" t="s">
        <v>399</v>
      </c>
      <c r="D40" s="352">
        <v>44013</v>
      </c>
      <c r="E40" s="352">
        <v>55335</v>
      </c>
      <c r="F40" s="126">
        <v>426</v>
      </c>
      <c r="G40" s="10"/>
      <c r="H40" s="22" t="s">
        <v>465</v>
      </c>
      <c r="I40" s="22" t="s">
        <v>402</v>
      </c>
      <c r="J40" s="352">
        <v>44621</v>
      </c>
      <c r="K40" s="352">
        <v>55701</v>
      </c>
      <c r="L40" s="126">
        <v>210</v>
      </c>
      <c r="M40" s="10"/>
      <c r="N40" s="10"/>
      <c r="O40" s="10"/>
      <c r="P40" s="10"/>
      <c r="Q40" s="10"/>
      <c r="R40" s="10"/>
      <c r="S40" s="10"/>
      <c r="T40" s="10"/>
      <c r="U40" s="10"/>
      <c r="V40" s="10"/>
      <c r="W40" s="10"/>
      <c r="X40" s="10"/>
      <c r="Y40" s="10"/>
    </row>
    <row r="41" spans="1:25" ht="15.75" thickBot="1">
      <c r="A41" s="10"/>
      <c r="B41" s="22" t="s">
        <v>685</v>
      </c>
      <c r="C41" s="22" t="s">
        <v>399</v>
      </c>
      <c r="D41" s="351">
        <v>44013</v>
      </c>
      <c r="E41" s="351">
        <v>55335</v>
      </c>
      <c r="F41" s="130">
        <v>426</v>
      </c>
      <c r="G41" s="10"/>
      <c r="H41" s="22" t="s">
        <v>421</v>
      </c>
      <c r="I41" s="22" t="s">
        <v>399</v>
      </c>
      <c r="J41" s="351">
        <v>44652</v>
      </c>
      <c r="K41" s="351">
        <v>55701</v>
      </c>
      <c r="L41" s="130">
        <v>90</v>
      </c>
      <c r="M41" s="10"/>
      <c r="N41" s="10"/>
      <c r="O41" s="10"/>
      <c r="P41" s="10"/>
      <c r="Q41" s="10"/>
      <c r="R41" s="10"/>
      <c r="S41" s="10"/>
      <c r="T41" s="10"/>
      <c r="U41" s="10"/>
      <c r="V41" s="10"/>
      <c r="W41" s="10"/>
      <c r="X41" s="10"/>
      <c r="Y41" s="10"/>
    </row>
    <row r="42" spans="1:25" ht="15.75" thickBot="1">
      <c r="A42" s="10"/>
      <c r="B42" s="22" t="s">
        <v>686</v>
      </c>
      <c r="C42" s="22" t="s">
        <v>1177</v>
      </c>
      <c r="D42" s="352">
        <v>44013</v>
      </c>
      <c r="E42" s="352">
        <v>52413</v>
      </c>
      <c r="F42" s="126">
        <v>365</v>
      </c>
      <c r="G42" s="10"/>
      <c r="H42" s="22" t="s">
        <v>409</v>
      </c>
      <c r="I42" s="22" t="s">
        <v>399</v>
      </c>
      <c r="J42" s="352">
        <v>44743</v>
      </c>
      <c r="K42" s="352">
        <v>55701</v>
      </c>
      <c r="L42" s="126">
        <v>115</v>
      </c>
      <c r="M42" s="10"/>
      <c r="N42" s="10"/>
      <c r="O42" s="10"/>
      <c r="P42" s="10"/>
      <c r="Q42" s="10"/>
      <c r="R42" s="10"/>
      <c r="S42" s="10"/>
      <c r="T42" s="10"/>
      <c r="U42" s="10"/>
      <c r="V42" s="10"/>
      <c r="W42" s="10"/>
      <c r="X42" s="10"/>
      <c r="Y42" s="10"/>
    </row>
    <row r="43" spans="1:25" ht="15.75" thickBot="1">
      <c r="A43" s="10"/>
      <c r="B43" s="22" t="s">
        <v>687</v>
      </c>
      <c r="C43" s="22" t="s">
        <v>1177</v>
      </c>
      <c r="D43" s="351">
        <v>44013</v>
      </c>
      <c r="E43" s="351">
        <v>52779</v>
      </c>
      <c r="F43" s="130">
        <v>365</v>
      </c>
      <c r="G43" s="10"/>
      <c r="H43" s="22" t="s">
        <v>412</v>
      </c>
      <c r="I43" s="22" t="s">
        <v>399</v>
      </c>
      <c r="J43" s="351">
        <v>44743</v>
      </c>
      <c r="K43" s="351">
        <v>55701</v>
      </c>
      <c r="L43" s="130">
        <v>115</v>
      </c>
      <c r="M43" s="10"/>
      <c r="N43" s="10"/>
      <c r="O43" s="10"/>
      <c r="P43" s="10"/>
      <c r="Q43" s="10"/>
      <c r="R43" s="10"/>
      <c r="S43" s="10"/>
      <c r="T43" s="10"/>
      <c r="U43" s="10"/>
      <c r="V43" s="10"/>
      <c r="W43" s="10"/>
      <c r="X43" s="10"/>
      <c r="Y43" s="10"/>
    </row>
    <row r="44" spans="1:25" ht="15.75" thickBot="1">
      <c r="A44" s="10"/>
      <c r="B44" s="22" t="s">
        <v>688</v>
      </c>
      <c r="C44" s="22" t="s">
        <v>1177</v>
      </c>
      <c r="D44" s="352">
        <v>44013</v>
      </c>
      <c r="E44" s="352">
        <v>53144</v>
      </c>
      <c r="F44" s="126">
        <v>365</v>
      </c>
      <c r="G44" s="10"/>
      <c r="H44" s="22" t="s">
        <v>416</v>
      </c>
      <c r="I44" s="22" t="s">
        <v>399</v>
      </c>
      <c r="J44" s="352">
        <v>44743</v>
      </c>
      <c r="K44" s="352">
        <v>55701</v>
      </c>
      <c r="L44" s="126">
        <v>150</v>
      </c>
      <c r="M44" s="10"/>
      <c r="N44" s="10"/>
      <c r="O44" s="10"/>
      <c r="P44" s="10"/>
      <c r="Q44" s="10"/>
      <c r="R44" s="10"/>
      <c r="S44" s="10"/>
      <c r="T44" s="10"/>
      <c r="U44" s="10"/>
      <c r="V44" s="10"/>
      <c r="W44" s="10"/>
      <c r="X44" s="10"/>
      <c r="Y44" s="10"/>
    </row>
    <row r="45" spans="1:25" ht="15.75" thickBot="1">
      <c r="A45" s="10"/>
      <c r="B45" s="22" t="s">
        <v>729</v>
      </c>
      <c r="C45" s="22" t="s">
        <v>1177</v>
      </c>
      <c r="D45" s="351">
        <v>44013</v>
      </c>
      <c r="E45" s="351">
        <v>53509</v>
      </c>
      <c r="F45" s="130">
        <v>365</v>
      </c>
      <c r="G45" s="10"/>
      <c r="H45" s="22" t="s">
        <v>419</v>
      </c>
      <c r="I45" s="22" t="s">
        <v>1177</v>
      </c>
      <c r="J45" s="351">
        <v>44743</v>
      </c>
      <c r="K45" s="351">
        <v>55701</v>
      </c>
      <c r="L45" s="130">
        <v>355</v>
      </c>
      <c r="M45" s="10"/>
      <c r="N45" s="10"/>
      <c r="O45" s="10"/>
      <c r="P45" s="10"/>
      <c r="Q45" s="10"/>
      <c r="R45" s="10"/>
      <c r="S45" s="10"/>
      <c r="T45" s="10"/>
      <c r="U45" s="10"/>
      <c r="V45" s="10"/>
      <c r="W45" s="10"/>
      <c r="X45" s="10"/>
      <c r="Y45" s="10"/>
    </row>
    <row r="46" spans="1:25" ht="15.75" thickBot="1">
      <c r="A46" s="10"/>
      <c r="B46" s="22" t="s">
        <v>689</v>
      </c>
      <c r="C46" s="22" t="s">
        <v>1177</v>
      </c>
      <c r="D46" s="352">
        <v>44013</v>
      </c>
      <c r="E46" s="352">
        <v>49857</v>
      </c>
      <c r="F46" s="126">
        <v>350</v>
      </c>
      <c r="G46" s="10"/>
      <c r="H46" s="22" t="s">
        <v>422</v>
      </c>
      <c r="I46" s="22" t="s">
        <v>1177</v>
      </c>
      <c r="J46" s="352">
        <v>44743</v>
      </c>
      <c r="K46" s="352">
        <v>53509</v>
      </c>
      <c r="L46" s="126">
        <v>54.984999999999999</v>
      </c>
      <c r="M46" s="10"/>
      <c r="N46" s="10"/>
      <c r="O46" s="10"/>
      <c r="P46" s="10"/>
      <c r="Q46" s="10"/>
      <c r="R46" s="10"/>
      <c r="S46" s="10"/>
      <c r="T46" s="10"/>
      <c r="U46" s="10"/>
      <c r="V46" s="10"/>
      <c r="W46" s="10"/>
      <c r="X46" s="10"/>
      <c r="Y46" s="10"/>
    </row>
    <row r="47" spans="1:25" ht="15.75" thickBot="1">
      <c r="A47" s="10"/>
      <c r="B47" s="22" t="s">
        <v>690</v>
      </c>
      <c r="C47" s="22" t="s">
        <v>1177</v>
      </c>
      <c r="D47" s="351">
        <v>44013</v>
      </c>
      <c r="E47" s="351">
        <v>49857</v>
      </c>
      <c r="F47" s="130">
        <v>350</v>
      </c>
      <c r="G47" s="10"/>
      <c r="H47" s="22" t="s">
        <v>425</v>
      </c>
      <c r="I47" s="22" t="s">
        <v>1177</v>
      </c>
      <c r="J47" s="351">
        <v>44743</v>
      </c>
      <c r="K47" s="351">
        <v>55335</v>
      </c>
      <c r="L47" s="130">
        <v>500</v>
      </c>
      <c r="M47" s="10"/>
      <c r="N47" s="10"/>
      <c r="O47" s="10"/>
      <c r="P47" s="10"/>
      <c r="Q47" s="10"/>
      <c r="R47" s="10"/>
      <c r="S47" s="10"/>
      <c r="T47" s="10"/>
      <c r="U47" s="10"/>
      <c r="V47" s="10"/>
      <c r="W47" s="10"/>
      <c r="X47" s="10"/>
      <c r="Y47" s="10"/>
    </row>
    <row r="48" spans="1:25" ht="15.75" thickBot="1">
      <c r="A48" s="10"/>
      <c r="B48" s="22" t="s">
        <v>691</v>
      </c>
      <c r="C48" s="22" t="s">
        <v>1177</v>
      </c>
      <c r="D48" s="352">
        <v>44013</v>
      </c>
      <c r="E48" s="352">
        <v>50222</v>
      </c>
      <c r="F48" s="126">
        <v>350</v>
      </c>
      <c r="G48" s="10"/>
      <c r="H48" s="22" t="s">
        <v>428</v>
      </c>
      <c r="I48" s="22" t="s">
        <v>400</v>
      </c>
      <c r="J48" s="352">
        <v>44743</v>
      </c>
      <c r="K48" s="352">
        <v>53144</v>
      </c>
      <c r="L48" s="126">
        <v>151.20000000000002</v>
      </c>
      <c r="M48" s="10"/>
      <c r="N48" s="10"/>
      <c r="O48" s="10"/>
      <c r="P48" s="10"/>
      <c r="Q48" s="10"/>
      <c r="R48" s="10"/>
      <c r="S48" s="10"/>
      <c r="T48" s="10"/>
      <c r="U48" s="10"/>
      <c r="V48" s="10"/>
      <c r="W48" s="10"/>
      <c r="X48" s="10"/>
      <c r="Y48" s="10"/>
    </row>
    <row r="49" spans="1:25" ht="15.75" thickBot="1">
      <c r="A49" s="10"/>
      <c r="B49" s="22" t="s">
        <v>730</v>
      </c>
      <c r="C49" s="22" t="s">
        <v>1177</v>
      </c>
      <c r="D49" s="351">
        <v>44013</v>
      </c>
      <c r="E49" s="351">
        <v>50222</v>
      </c>
      <c r="F49" s="130">
        <v>350</v>
      </c>
      <c r="G49" s="10"/>
      <c r="H49" s="22" t="s">
        <v>471</v>
      </c>
      <c r="I49" s="22" t="s">
        <v>400</v>
      </c>
      <c r="J49" s="351">
        <v>44743</v>
      </c>
      <c r="K49" s="351">
        <v>55701</v>
      </c>
      <c r="L49" s="130">
        <v>209</v>
      </c>
      <c r="M49" s="10"/>
      <c r="N49" s="10"/>
      <c r="O49" s="10"/>
      <c r="P49" s="10"/>
      <c r="Q49" s="10"/>
      <c r="R49" s="10"/>
      <c r="S49" s="10"/>
      <c r="T49" s="10"/>
      <c r="U49" s="10"/>
      <c r="V49" s="10"/>
      <c r="W49" s="10"/>
      <c r="X49" s="10"/>
      <c r="Y49" s="10"/>
    </row>
    <row r="50" spans="1:25" ht="15.75" thickBot="1">
      <c r="A50" s="10"/>
      <c r="B50" s="22" t="s">
        <v>692</v>
      </c>
      <c r="C50" s="22" t="s">
        <v>1177</v>
      </c>
      <c r="D50" s="352">
        <v>44013</v>
      </c>
      <c r="E50" s="352">
        <v>50222</v>
      </c>
      <c r="F50" s="126">
        <v>450</v>
      </c>
      <c r="G50" s="10"/>
      <c r="H50" s="22" t="s">
        <v>408</v>
      </c>
      <c r="I50" s="22" t="s">
        <v>399</v>
      </c>
      <c r="J50" s="352">
        <v>45717</v>
      </c>
      <c r="K50" s="352">
        <v>64101</v>
      </c>
      <c r="L50" s="126">
        <v>2040</v>
      </c>
      <c r="M50" s="10"/>
      <c r="N50" s="10"/>
      <c r="O50" s="10"/>
      <c r="P50" s="10"/>
      <c r="Q50" s="10"/>
      <c r="R50" s="10"/>
      <c r="S50" s="10"/>
      <c r="T50" s="10"/>
      <c r="U50" s="10"/>
      <c r="V50" s="10"/>
      <c r="W50" s="10"/>
      <c r="X50" s="10"/>
      <c r="Y50" s="10"/>
    </row>
    <row r="51" spans="1:25" ht="15.75" thickBot="1">
      <c r="A51" s="10"/>
      <c r="B51" s="22" t="s">
        <v>693</v>
      </c>
      <c r="C51" s="22" t="s">
        <v>400</v>
      </c>
      <c r="D51" s="351">
        <v>44013</v>
      </c>
      <c r="E51" s="351">
        <v>53874</v>
      </c>
      <c r="F51" s="130">
        <v>535</v>
      </c>
      <c r="G51" s="10"/>
      <c r="H51" s="10"/>
      <c r="I51" s="10"/>
      <c r="J51" s="10"/>
      <c r="K51" s="10"/>
      <c r="L51" s="10"/>
      <c r="M51" s="10"/>
      <c r="N51" s="10"/>
      <c r="O51" s="10"/>
      <c r="P51" s="10"/>
      <c r="Q51" s="10"/>
      <c r="R51" s="10"/>
      <c r="S51" s="10"/>
      <c r="T51" s="10"/>
      <c r="U51" s="10"/>
      <c r="V51" s="10"/>
      <c r="W51" s="10"/>
      <c r="X51" s="10"/>
      <c r="Y51" s="10"/>
    </row>
    <row r="52" spans="1:25" ht="15.75" thickBot="1">
      <c r="A52" s="10"/>
      <c r="B52" s="22" t="s">
        <v>694</v>
      </c>
      <c r="C52" s="22" t="s">
        <v>400</v>
      </c>
      <c r="D52" s="352">
        <v>44013</v>
      </c>
      <c r="E52" s="352">
        <v>53874</v>
      </c>
      <c r="F52" s="126">
        <v>535</v>
      </c>
      <c r="G52" s="10"/>
      <c r="H52" s="10"/>
      <c r="I52" s="10"/>
      <c r="J52" s="10"/>
      <c r="K52" s="10"/>
      <c r="L52" s="10"/>
      <c r="M52" s="10"/>
      <c r="N52" s="10"/>
      <c r="O52" s="10"/>
      <c r="P52" s="10"/>
      <c r="Q52" s="10"/>
      <c r="R52" s="10"/>
      <c r="S52" s="10"/>
      <c r="T52" s="10"/>
      <c r="U52" s="10"/>
      <c r="V52" s="10"/>
      <c r="W52" s="10"/>
      <c r="X52" s="10"/>
      <c r="Y52" s="10"/>
    </row>
    <row r="53" spans="1:25" ht="15.75" thickBot="1">
      <c r="A53" s="10"/>
      <c r="B53" s="22" t="s">
        <v>695</v>
      </c>
      <c r="C53" s="22" t="s">
        <v>400</v>
      </c>
      <c r="D53" s="351">
        <v>44013</v>
      </c>
      <c r="E53" s="351">
        <v>54240</v>
      </c>
      <c r="F53" s="130">
        <v>560</v>
      </c>
      <c r="G53" s="10"/>
      <c r="H53" s="10"/>
      <c r="I53" s="10"/>
      <c r="J53" s="10"/>
      <c r="K53" s="10"/>
      <c r="L53" s="10"/>
      <c r="M53" s="10"/>
      <c r="N53" s="10"/>
      <c r="O53" s="10"/>
      <c r="P53" s="10"/>
      <c r="Q53" s="10"/>
      <c r="R53" s="10"/>
      <c r="S53" s="10"/>
      <c r="T53" s="10"/>
      <c r="U53" s="10"/>
      <c r="V53" s="10"/>
      <c r="W53" s="10"/>
      <c r="X53" s="10"/>
      <c r="Y53" s="10"/>
    </row>
    <row r="54" spans="1:25" ht="15.75" thickBot="1">
      <c r="A54" s="10"/>
      <c r="B54" s="22" t="s">
        <v>696</v>
      </c>
      <c r="C54" s="22" t="s">
        <v>400</v>
      </c>
      <c r="D54" s="352">
        <v>44013</v>
      </c>
      <c r="E54" s="352">
        <v>54240</v>
      </c>
      <c r="F54" s="126">
        <v>545</v>
      </c>
      <c r="G54" s="10"/>
      <c r="H54" s="10"/>
      <c r="I54" s="10"/>
      <c r="J54" s="10"/>
      <c r="K54" s="10"/>
      <c r="L54" s="10"/>
      <c r="M54" s="10"/>
      <c r="N54" s="10"/>
      <c r="O54" s="10"/>
      <c r="P54" s="10"/>
      <c r="Q54" s="10"/>
      <c r="R54" s="10"/>
      <c r="S54" s="10"/>
      <c r="T54" s="10"/>
      <c r="U54" s="10"/>
      <c r="V54" s="10"/>
      <c r="W54" s="10"/>
      <c r="X54" s="10"/>
      <c r="Y54" s="10"/>
    </row>
    <row r="55" spans="1:25" ht="15.75" thickBot="1">
      <c r="A55" s="10"/>
      <c r="B55" s="22" t="s">
        <v>697</v>
      </c>
      <c r="C55" s="22" t="s">
        <v>400</v>
      </c>
      <c r="D55" s="351">
        <v>44013</v>
      </c>
      <c r="E55" s="351">
        <v>54240</v>
      </c>
      <c r="F55" s="130">
        <v>560</v>
      </c>
      <c r="G55" s="10"/>
      <c r="H55" s="10"/>
      <c r="I55" s="10"/>
      <c r="J55" s="10"/>
      <c r="K55" s="10"/>
      <c r="L55" s="10"/>
      <c r="M55" s="10"/>
      <c r="N55" s="10"/>
      <c r="O55" s="10"/>
      <c r="P55" s="10"/>
      <c r="Q55" s="10"/>
      <c r="R55" s="10"/>
      <c r="S55" s="10"/>
      <c r="T55" s="10"/>
      <c r="U55" s="10"/>
      <c r="V55" s="10"/>
      <c r="W55" s="10"/>
      <c r="X55" s="10"/>
      <c r="Y55" s="10"/>
    </row>
    <row r="56" spans="1:25" ht="15.75" thickBot="1">
      <c r="A56" s="10"/>
      <c r="B56" s="22" t="s">
        <v>698</v>
      </c>
      <c r="C56" s="22" t="s">
        <v>400</v>
      </c>
      <c r="D56" s="352">
        <v>44013</v>
      </c>
      <c r="E56" s="352">
        <v>54240</v>
      </c>
      <c r="F56" s="126">
        <v>560</v>
      </c>
      <c r="G56" s="10"/>
      <c r="H56" s="10"/>
      <c r="I56" s="10"/>
      <c r="J56" s="10"/>
      <c r="K56" s="10"/>
      <c r="L56" s="10"/>
      <c r="M56" s="10"/>
      <c r="N56" s="10"/>
      <c r="O56" s="10"/>
      <c r="P56" s="10"/>
      <c r="Q56" s="10"/>
      <c r="R56" s="10"/>
      <c r="S56" s="10"/>
      <c r="T56" s="10"/>
      <c r="U56" s="10"/>
      <c r="V56" s="10"/>
      <c r="W56" s="10"/>
      <c r="X56" s="10"/>
      <c r="Y56" s="10"/>
    </row>
    <row r="57" spans="1:25" ht="15.75" thickBot="1">
      <c r="A57" s="10"/>
      <c r="B57" s="22" t="s">
        <v>700</v>
      </c>
      <c r="C57" s="22" t="s">
        <v>400</v>
      </c>
      <c r="D57" s="351">
        <v>44013</v>
      </c>
      <c r="E57" s="351">
        <v>47300</v>
      </c>
      <c r="F57" s="130">
        <v>350</v>
      </c>
      <c r="G57" s="10"/>
      <c r="H57" s="10"/>
      <c r="I57" s="10"/>
      <c r="J57" s="10"/>
      <c r="K57" s="10"/>
      <c r="L57" s="10"/>
      <c r="M57" s="10"/>
      <c r="N57" s="10"/>
      <c r="O57" s="10"/>
      <c r="P57" s="10"/>
      <c r="Q57" s="10"/>
      <c r="R57" s="10"/>
      <c r="S57" s="10"/>
      <c r="T57" s="10"/>
      <c r="U57" s="10"/>
      <c r="V57" s="10"/>
      <c r="W57" s="10"/>
      <c r="X57" s="10"/>
      <c r="Y57" s="10"/>
    </row>
    <row r="58" spans="1:25" ht="15.75" thickBot="1">
      <c r="A58" s="10"/>
      <c r="B58" s="22" t="s">
        <v>701</v>
      </c>
      <c r="C58" s="22" t="s">
        <v>400</v>
      </c>
      <c r="D58" s="352">
        <v>44013</v>
      </c>
      <c r="E58" s="352">
        <v>47665</v>
      </c>
      <c r="F58" s="126">
        <v>350</v>
      </c>
      <c r="G58" s="10"/>
      <c r="H58" s="10"/>
      <c r="I58" s="10"/>
      <c r="J58" s="10"/>
      <c r="K58" s="10"/>
      <c r="L58" s="10"/>
      <c r="M58" s="10"/>
      <c r="N58" s="10"/>
      <c r="O58" s="10"/>
      <c r="P58" s="10"/>
      <c r="Q58" s="10"/>
      <c r="R58" s="10"/>
      <c r="S58" s="10"/>
      <c r="T58" s="10"/>
      <c r="U58" s="10"/>
      <c r="V58" s="10"/>
      <c r="W58" s="10"/>
      <c r="X58" s="10"/>
      <c r="Y58" s="10"/>
    </row>
    <row r="59" spans="1:25" ht="15.75" thickBot="1">
      <c r="A59" s="10"/>
      <c r="B59" s="22" t="s">
        <v>702</v>
      </c>
      <c r="C59" s="22" t="s">
        <v>400</v>
      </c>
      <c r="D59" s="351">
        <v>44013</v>
      </c>
      <c r="E59" s="351">
        <v>48030</v>
      </c>
      <c r="F59" s="130">
        <v>375</v>
      </c>
      <c r="G59" s="10"/>
      <c r="H59" s="10"/>
      <c r="I59" s="10"/>
      <c r="J59" s="10"/>
      <c r="K59" s="10"/>
      <c r="L59" s="10"/>
      <c r="M59" s="10"/>
      <c r="N59" s="10"/>
      <c r="O59" s="10"/>
      <c r="P59" s="10"/>
      <c r="Q59" s="10"/>
      <c r="R59" s="10"/>
      <c r="S59" s="10"/>
      <c r="T59" s="10"/>
      <c r="U59" s="10"/>
      <c r="V59" s="10"/>
      <c r="W59" s="10"/>
      <c r="X59" s="10"/>
      <c r="Y59" s="10"/>
    </row>
    <row r="60" spans="1:25" ht="15.75" thickBot="1">
      <c r="A60" s="10"/>
      <c r="B60" s="22" t="s">
        <v>703</v>
      </c>
      <c r="C60" s="22" t="s">
        <v>400</v>
      </c>
      <c r="D60" s="352">
        <v>44013</v>
      </c>
      <c r="E60" s="352">
        <v>48396</v>
      </c>
      <c r="F60" s="126">
        <v>375</v>
      </c>
      <c r="G60" s="10"/>
      <c r="H60" s="10"/>
      <c r="I60" s="10"/>
      <c r="J60" s="10"/>
      <c r="K60" s="10"/>
      <c r="L60" s="10"/>
      <c r="M60" s="10"/>
      <c r="N60" s="10"/>
      <c r="O60" s="10"/>
      <c r="P60" s="10"/>
      <c r="Q60" s="10"/>
      <c r="R60" s="10"/>
      <c r="S60" s="10"/>
      <c r="T60" s="10"/>
      <c r="U60" s="10"/>
      <c r="V60" s="10"/>
      <c r="W60" s="10"/>
      <c r="X60" s="10"/>
      <c r="Y60" s="10"/>
    </row>
    <row r="61" spans="1:25" ht="15.75" thickBot="1">
      <c r="A61" s="10"/>
      <c r="B61" s="22" t="s">
        <v>738</v>
      </c>
      <c r="C61" s="22" t="s">
        <v>402</v>
      </c>
      <c r="D61" s="351">
        <v>44013</v>
      </c>
      <c r="E61" s="351">
        <v>56066</v>
      </c>
      <c r="F61" s="130">
        <v>29</v>
      </c>
      <c r="G61" s="10"/>
      <c r="H61" s="10"/>
      <c r="I61" s="10"/>
      <c r="J61" s="10"/>
      <c r="K61" s="10"/>
      <c r="L61" s="10"/>
      <c r="M61" s="10"/>
      <c r="N61" s="10"/>
      <c r="O61" s="10"/>
      <c r="P61" s="10"/>
      <c r="Q61" s="10"/>
      <c r="R61" s="10"/>
      <c r="S61" s="10"/>
      <c r="T61" s="10"/>
      <c r="U61" s="10"/>
      <c r="V61" s="10"/>
      <c r="W61" s="10"/>
      <c r="X61" s="10"/>
      <c r="Y61" s="10"/>
    </row>
    <row r="62" spans="1:25" ht="15.75" thickBot="1">
      <c r="A62" s="10"/>
      <c r="B62" s="22" t="s">
        <v>739</v>
      </c>
      <c r="C62" s="22" t="s">
        <v>402</v>
      </c>
      <c r="D62" s="352">
        <v>44013</v>
      </c>
      <c r="E62" s="352">
        <v>56431</v>
      </c>
      <c r="F62" s="126">
        <v>29</v>
      </c>
      <c r="G62" s="10"/>
      <c r="H62" s="10"/>
      <c r="I62" s="10"/>
      <c r="J62" s="10"/>
      <c r="K62" s="10"/>
      <c r="L62" s="10"/>
      <c r="M62" s="10"/>
      <c r="N62" s="10"/>
      <c r="O62" s="10"/>
      <c r="P62" s="10"/>
      <c r="Q62" s="10"/>
      <c r="R62" s="10"/>
      <c r="S62" s="10"/>
      <c r="T62" s="10"/>
      <c r="U62" s="10"/>
      <c r="V62" s="10"/>
      <c r="W62" s="10"/>
      <c r="X62" s="10"/>
      <c r="Y62" s="10"/>
    </row>
    <row r="63" spans="1:25" ht="15.75" thickBot="1">
      <c r="A63" s="10"/>
      <c r="B63" s="22" t="s">
        <v>740</v>
      </c>
      <c r="C63" s="22" t="s">
        <v>402</v>
      </c>
      <c r="D63" s="351">
        <v>44013</v>
      </c>
      <c r="E63" s="351">
        <v>56431</v>
      </c>
      <c r="F63" s="130">
        <v>29</v>
      </c>
      <c r="G63" s="10"/>
      <c r="H63" s="10"/>
      <c r="I63" s="10"/>
      <c r="J63" s="10"/>
      <c r="K63" s="10"/>
      <c r="L63" s="10"/>
      <c r="M63" s="10"/>
      <c r="N63" s="10"/>
      <c r="O63" s="10"/>
      <c r="P63" s="10"/>
      <c r="Q63" s="10"/>
      <c r="R63" s="10"/>
      <c r="S63" s="10"/>
      <c r="T63" s="10"/>
      <c r="U63" s="10"/>
      <c r="V63" s="10"/>
      <c r="W63" s="10"/>
      <c r="X63" s="10"/>
      <c r="Y63" s="10"/>
    </row>
    <row r="64" spans="1:25" ht="15.75" thickBot="1">
      <c r="A64" s="10"/>
      <c r="B64" s="22" t="s">
        <v>741</v>
      </c>
      <c r="C64" s="22" t="s">
        <v>402</v>
      </c>
      <c r="D64" s="352">
        <v>44013</v>
      </c>
      <c r="E64" s="352">
        <v>56796</v>
      </c>
      <c r="F64" s="126">
        <v>29</v>
      </c>
      <c r="G64" s="10"/>
      <c r="H64" s="10"/>
      <c r="I64" s="10"/>
      <c r="J64" s="10"/>
      <c r="K64" s="10"/>
      <c r="L64" s="10"/>
      <c r="M64" s="10"/>
      <c r="N64" s="10"/>
      <c r="O64" s="10"/>
      <c r="P64" s="10"/>
      <c r="Q64" s="10"/>
      <c r="R64" s="10"/>
      <c r="S64" s="10"/>
      <c r="T64" s="10"/>
      <c r="U64" s="10"/>
      <c r="V64" s="10"/>
      <c r="W64" s="10"/>
      <c r="X64" s="10"/>
      <c r="Y64" s="10"/>
    </row>
    <row r="65" spans="1:25" ht="15.75" thickBot="1">
      <c r="A65" s="10"/>
      <c r="B65" s="22" t="s">
        <v>742</v>
      </c>
      <c r="C65" s="22" t="s">
        <v>402</v>
      </c>
      <c r="D65" s="351">
        <v>44013</v>
      </c>
      <c r="E65" s="351">
        <v>52779</v>
      </c>
      <c r="F65" s="130">
        <v>128</v>
      </c>
      <c r="G65" s="10"/>
      <c r="H65" s="10"/>
      <c r="I65" s="10"/>
      <c r="J65" s="10"/>
      <c r="K65" s="10"/>
      <c r="L65" s="10"/>
      <c r="M65" s="10"/>
      <c r="N65" s="10"/>
      <c r="O65" s="10"/>
      <c r="P65" s="10"/>
      <c r="Q65" s="10"/>
      <c r="R65" s="10"/>
      <c r="S65" s="10"/>
      <c r="T65" s="10"/>
      <c r="U65" s="10"/>
      <c r="V65" s="10"/>
      <c r="W65" s="10"/>
      <c r="X65" s="10"/>
      <c r="Y65" s="10"/>
    </row>
    <row r="66" spans="1:25" ht="15.75" thickBot="1">
      <c r="A66" s="10"/>
      <c r="B66" s="22" t="s">
        <v>735</v>
      </c>
      <c r="C66" s="22" t="s">
        <v>1177</v>
      </c>
      <c r="D66" s="352">
        <v>44013</v>
      </c>
      <c r="E66" s="352">
        <v>48761</v>
      </c>
      <c r="F66" s="126">
        <v>146</v>
      </c>
      <c r="G66" s="10"/>
      <c r="H66" s="10"/>
      <c r="I66" s="10"/>
      <c r="J66" s="10"/>
      <c r="K66" s="10"/>
      <c r="L66" s="10"/>
      <c r="M66" s="10"/>
      <c r="N66" s="10"/>
      <c r="O66" s="10"/>
      <c r="P66" s="10"/>
      <c r="Q66" s="10"/>
      <c r="R66" s="10"/>
      <c r="S66" s="10"/>
      <c r="T66" s="10"/>
      <c r="U66" s="10"/>
      <c r="V66" s="10"/>
      <c r="W66" s="10"/>
      <c r="X66" s="10"/>
      <c r="Y66" s="10"/>
    </row>
    <row r="67" spans="1:25" ht="15.75" thickBot="1">
      <c r="A67" s="10"/>
      <c r="B67" s="22" t="s">
        <v>736</v>
      </c>
      <c r="C67" s="22" t="s">
        <v>1177</v>
      </c>
      <c r="D67" s="351">
        <v>44013</v>
      </c>
      <c r="E67" s="351">
        <v>48761</v>
      </c>
      <c r="F67" s="130">
        <v>146</v>
      </c>
      <c r="G67" s="10"/>
      <c r="H67" s="10"/>
      <c r="I67" s="10"/>
      <c r="J67" s="10"/>
      <c r="K67" s="10"/>
      <c r="L67" s="10"/>
      <c r="M67" s="10"/>
      <c r="N67" s="10"/>
      <c r="O67" s="10"/>
      <c r="P67" s="10"/>
      <c r="Q67" s="10"/>
      <c r="R67" s="10"/>
      <c r="S67" s="10"/>
      <c r="T67" s="10"/>
      <c r="U67" s="10"/>
      <c r="V67" s="10"/>
      <c r="W67" s="10"/>
      <c r="X67" s="10"/>
      <c r="Y67" s="10"/>
    </row>
    <row r="68" spans="1:25" ht="15.75" thickBot="1">
      <c r="A68" s="10"/>
      <c r="B68" s="22" t="s">
        <v>737</v>
      </c>
      <c r="C68" s="22" t="s">
        <v>1177</v>
      </c>
      <c r="D68" s="352">
        <v>44013</v>
      </c>
      <c r="E68" s="352">
        <v>52779</v>
      </c>
      <c r="F68" s="126">
        <v>132</v>
      </c>
      <c r="G68" s="10"/>
      <c r="H68" s="10"/>
      <c r="I68" s="10"/>
      <c r="J68" s="10"/>
      <c r="K68" s="10"/>
      <c r="L68" s="10"/>
      <c r="M68" s="10"/>
      <c r="N68" s="10"/>
      <c r="O68" s="10"/>
      <c r="P68" s="10"/>
      <c r="Q68" s="10"/>
      <c r="R68" s="10"/>
      <c r="S68" s="10"/>
      <c r="T68" s="10"/>
      <c r="U68" s="10"/>
      <c r="V68" s="10"/>
      <c r="W68" s="10"/>
      <c r="X68" s="10"/>
      <c r="Y68" s="10"/>
    </row>
    <row r="69" spans="1:25" ht="15.75" thickBot="1">
      <c r="A69" s="10"/>
      <c r="B69" s="22" t="s">
        <v>449</v>
      </c>
      <c r="C69" s="22" t="s">
        <v>399</v>
      </c>
      <c r="D69" s="351">
        <v>44013</v>
      </c>
      <c r="E69" s="351">
        <v>52779</v>
      </c>
      <c r="F69" s="130">
        <v>185</v>
      </c>
      <c r="G69" s="10"/>
      <c r="H69" s="10"/>
      <c r="I69" s="10"/>
      <c r="J69" s="10"/>
      <c r="K69" s="10"/>
      <c r="L69" s="10"/>
      <c r="M69" s="10"/>
      <c r="N69" s="10"/>
      <c r="O69" s="10"/>
      <c r="P69" s="10"/>
      <c r="Q69" s="10"/>
      <c r="R69" s="10"/>
      <c r="S69" s="10"/>
      <c r="T69" s="10"/>
      <c r="U69" s="10"/>
      <c r="V69" s="10"/>
      <c r="W69" s="10"/>
      <c r="X69" s="10"/>
      <c r="Y69" s="10"/>
    </row>
    <row r="70" spans="1:25" ht="15.75" thickBot="1">
      <c r="A70" s="10"/>
      <c r="B70" s="22" t="s">
        <v>451</v>
      </c>
      <c r="C70" s="22" t="s">
        <v>399</v>
      </c>
      <c r="D70" s="352">
        <v>44013</v>
      </c>
      <c r="E70" s="352">
        <v>52413</v>
      </c>
      <c r="F70" s="126">
        <v>440</v>
      </c>
      <c r="G70" s="10"/>
      <c r="H70" s="10"/>
      <c r="I70" s="10"/>
      <c r="J70" s="10"/>
      <c r="K70" s="10"/>
      <c r="L70" s="10"/>
      <c r="M70" s="10"/>
      <c r="N70" s="10"/>
      <c r="O70" s="10"/>
      <c r="P70" s="10"/>
      <c r="Q70" s="10"/>
      <c r="R70" s="10"/>
      <c r="S70" s="10"/>
      <c r="T70" s="10"/>
      <c r="U70" s="10"/>
      <c r="V70" s="10"/>
      <c r="W70" s="10"/>
      <c r="X70" s="10"/>
      <c r="Y70" s="10"/>
    </row>
    <row r="71" spans="1:25" ht="15.75" thickBot="1">
      <c r="A71" s="10"/>
      <c r="B71" s="22" t="s">
        <v>453</v>
      </c>
      <c r="C71" s="22" t="s">
        <v>1177</v>
      </c>
      <c r="D71" s="351">
        <v>44013</v>
      </c>
      <c r="E71" s="351">
        <v>50952</v>
      </c>
      <c r="F71" s="130">
        <v>143.4</v>
      </c>
      <c r="G71" s="10"/>
      <c r="H71" s="10"/>
      <c r="I71" s="10"/>
      <c r="J71" s="10"/>
      <c r="K71" s="10"/>
      <c r="L71" s="10"/>
      <c r="M71" s="10"/>
      <c r="N71" s="10"/>
      <c r="O71" s="10"/>
      <c r="P71" s="10"/>
      <c r="Q71" s="10"/>
      <c r="R71" s="10"/>
      <c r="S71" s="10"/>
      <c r="T71" s="10"/>
      <c r="U71" s="10"/>
      <c r="V71" s="10"/>
      <c r="W71" s="10"/>
      <c r="X71" s="10"/>
      <c r="Y71" s="10"/>
    </row>
    <row r="72" spans="1:25" ht="15.75" thickBot="1">
      <c r="A72" s="10"/>
      <c r="B72" s="22" t="s">
        <v>145</v>
      </c>
      <c r="C72" s="22" t="s">
        <v>1177</v>
      </c>
      <c r="D72" s="352">
        <v>44013</v>
      </c>
      <c r="E72" s="352">
        <v>53144</v>
      </c>
      <c r="F72" s="126">
        <v>644.5</v>
      </c>
      <c r="G72" s="10"/>
      <c r="H72" s="10"/>
      <c r="I72" s="10"/>
      <c r="J72" s="10"/>
      <c r="K72" s="10"/>
      <c r="L72" s="10"/>
      <c r="M72" s="10"/>
      <c r="N72" s="10"/>
      <c r="O72" s="10"/>
      <c r="P72" s="10"/>
      <c r="Q72" s="10"/>
      <c r="R72" s="10"/>
      <c r="S72" s="10"/>
      <c r="T72" s="10"/>
      <c r="U72" s="10"/>
      <c r="V72" s="10"/>
      <c r="W72" s="10"/>
      <c r="X72" s="10"/>
      <c r="Y72" s="10"/>
    </row>
    <row r="73" spans="1:25" ht="15.75" thickBot="1">
      <c r="A73" s="10"/>
      <c r="B73" s="22" t="s">
        <v>456</v>
      </c>
      <c r="C73" s="22" t="s">
        <v>1177</v>
      </c>
      <c r="D73" s="351">
        <v>44013</v>
      </c>
      <c r="E73" s="351">
        <v>49857</v>
      </c>
      <c r="F73" s="130">
        <v>385</v>
      </c>
      <c r="G73" s="10"/>
      <c r="H73" s="10"/>
      <c r="I73" s="10"/>
      <c r="J73" s="10"/>
      <c r="K73" s="10"/>
      <c r="L73" s="10"/>
      <c r="M73" s="10"/>
      <c r="N73" s="10"/>
      <c r="O73" s="10"/>
      <c r="P73" s="10"/>
      <c r="Q73" s="10"/>
      <c r="R73" s="10"/>
      <c r="S73" s="10"/>
      <c r="T73" s="10"/>
      <c r="U73" s="10"/>
      <c r="V73" s="10"/>
      <c r="W73" s="10"/>
      <c r="X73" s="10"/>
      <c r="Y73" s="10"/>
    </row>
    <row r="74" spans="1:25" ht="15.75" thickBot="1">
      <c r="A74" s="10"/>
      <c r="B74" s="22" t="s">
        <v>458</v>
      </c>
      <c r="C74" s="22" t="s">
        <v>1177</v>
      </c>
      <c r="D74" s="352">
        <v>44013</v>
      </c>
      <c r="E74" s="352">
        <v>53509</v>
      </c>
      <c r="F74" s="126">
        <v>160</v>
      </c>
      <c r="G74" s="10"/>
      <c r="H74" s="10"/>
      <c r="I74" s="10"/>
      <c r="J74" s="10"/>
      <c r="K74" s="10"/>
      <c r="L74" s="10"/>
      <c r="M74" s="10"/>
      <c r="N74" s="10"/>
      <c r="O74" s="10"/>
      <c r="P74" s="10"/>
      <c r="Q74" s="10"/>
      <c r="R74" s="10"/>
      <c r="S74" s="10"/>
      <c r="T74" s="10"/>
      <c r="U74" s="10"/>
      <c r="V74" s="10"/>
      <c r="W74" s="10"/>
      <c r="X74" s="10"/>
      <c r="Y74" s="10"/>
    </row>
    <row r="75" spans="1:25" ht="15.75" thickBot="1">
      <c r="A75" s="10"/>
      <c r="B75" s="22" t="s">
        <v>1104</v>
      </c>
      <c r="C75" s="22" t="s">
        <v>1177</v>
      </c>
      <c r="D75" s="351">
        <v>44013</v>
      </c>
      <c r="E75" s="351">
        <v>53509</v>
      </c>
      <c r="F75" s="130">
        <v>84</v>
      </c>
      <c r="G75" s="10"/>
      <c r="H75" s="10"/>
      <c r="I75" s="10"/>
      <c r="J75" s="10"/>
      <c r="K75" s="10"/>
      <c r="L75" s="10"/>
      <c r="M75" s="10"/>
      <c r="N75" s="10"/>
      <c r="O75" s="10"/>
      <c r="P75" s="10"/>
      <c r="Q75" s="10"/>
      <c r="R75" s="10"/>
      <c r="S75" s="10"/>
      <c r="T75" s="10"/>
      <c r="U75" s="10"/>
      <c r="V75" s="10"/>
      <c r="W75" s="10"/>
      <c r="X75" s="10"/>
      <c r="Y75" s="10"/>
    </row>
    <row r="76" spans="1:25" ht="15.75" thickBot="1">
      <c r="A76" s="10"/>
      <c r="B76" s="22" t="s">
        <v>462</v>
      </c>
      <c r="C76" s="22" t="s">
        <v>1177</v>
      </c>
      <c r="D76" s="352">
        <v>44013</v>
      </c>
      <c r="E76" s="352">
        <v>54970</v>
      </c>
      <c r="F76" s="126">
        <v>180</v>
      </c>
      <c r="G76" s="10"/>
      <c r="H76" s="10"/>
      <c r="I76" s="10"/>
      <c r="J76" s="10"/>
      <c r="K76" s="10"/>
      <c r="L76" s="10"/>
      <c r="M76" s="10"/>
      <c r="N76" s="10"/>
      <c r="O76" s="10"/>
      <c r="P76" s="10"/>
      <c r="Q76" s="10"/>
      <c r="R76" s="10"/>
      <c r="S76" s="10"/>
      <c r="T76" s="10"/>
      <c r="U76" s="10"/>
      <c r="V76" s="10"/>
      <c r="W76" s="10"/>
      <c r="X76" s="10"/>
      <c r="Y76" s="10"/>
    </row>
    <row r="77" spans="1:25" ht="15.75" thickBot="1">
      <c r="A77" s="10"/>
      <c r="B77" s="22" t="s">
        <v>464</v>
      </c>
      <c r="C77" s="22" t="s">
        <v>402</v>
      </c>
      <c r="D77" s="351">
        <v>44013</v>
      </c>
      <c r="E77" s="351">
        <v>45108</v>
      </c>
      <c r="F77" s="130">
        <v>180</v>
      </c>
      <c r="G77" s="10"/>
      <c r="H77" s="10"/>
      <c r="I77" s="10"/>
      <c r="J77" s="10"/>
      <c r="K77" s="10"/>
      <c r="L77" s="10"/>
      <c r="M77" s="10"/>
      <c r="N77" s="10"/>
      <c r="O77" s="10"/>
      <c r="P77" s="10"/>
      <c r="Q77" s="10"/>
      <c r="R77" s="10"/>
      <c r="S77" s="10"/>
      <c r="T77" s="10"/>
      <c r="U77" s="10"/>
      <c r="V77" s="10"/>
      <c r="W77" s="10"/>
      <c r="X77" s="10"/>
      <c r="Y77" s="10"/>
    </row>
    <row r="78" spans="1:25" ht="15.75" thickBot="1">
      <c r="A78" s="10"/>
      <c r="B78" s="22" t="s">
        <v>466</v>
      </c>
      <c r="C78" s="22" t="s">
        <v>402</v>
      </c>
      <c r="D78" s="352">
        <v>44013</v>
      </c>
      <c r="E78" s="352">
        <v>50222</v>
      </c>
      <c r="F78" s="126">
        <v>529</v>
      </c>
      <c r="G78" s="10"/>
      <c r="H78" s="10"/>
      <c r="I78" s="10"/>
      <c r="J78" s="10"/>
      <c r="K78" s="10"/>
      <c r="L78" s="10"/>
      <c r="M78" s="10"/>
      <c r="N78" s="10"/>
      <c r="O78" s="10"/>
      <c r="P78" s="10"/>
      <c r="Q78" s="10"/>
      <c r="R78" s="10"/>
      <c r="S78" s="10"/>
      <c r="T78" s="10"/>
      <c r="U78" s="10"/>
      <c r="V78" s="10"/>
      <c r="W78" s="10"/>
      <c r="X78" s="10"/>
      <c r="Y78" s="10"/>
    </row>
    <row r="79" spans="1:25" ht="15.75" thickBot="1">
      <c r="A79" s="10"/>
      <c r="B79" s="22" t="s">
        <v>468</v>
      </c>
      <c r="C79" s="22" t="s">
        <v>401</v>
      </c>
      <c r="D79" s="351">
        <v>44013</v>
      </c>
      <c r="E79" s="351">
        <v>54970</v>
      </c>
      <c r="F79" s="130">
        <v>208</v>
      </c>
      <c r="G79" s="10"/>
      <c r="H79" s="10"/>
      <c r="I79" s="10"/>
      <c r="J79" s="10"/>
      <c r="K79" s="10"/>
      <c r="L79" s="10"/>
      <c r="M79" s="10"/>
      <c r="N79" s="10"/>
      <c r="O79" s="10"/>
      <c r="P79" s="10"/>
      <c r="Q79" s="10"/>
      <c r="R79" s="10"/>
      <c r="S79" s="10"/>
      <c r="T79" s="10"/>
      <c r="U79" s="10"/>
      <c r="V79" s="10"/>
      <c r="W79" s="10"/>
      <c r="X79" s="10"/>
      <c r="Y79" s="10"/>
    </row>
    <row r="80" spans="1:25" ht="15.75" thickBot="1">
      <c r="A80" s="10"/>
      <c r="B80" s="22" t="s">
        <v>470</v>
      </c>
      <c r="C80" s="22" t="s">
        <v>399</v>
      </c>
      <c r="D80" s="352">
        <v>44013</v>
      </c>
      <c r="E80" s="352">
        <v>62275</v>
      </c>
      <c r="F80" s="126">
        <v>724</v>
      </c>
      <c r="G80" s="10"/>
      <c r="H80" s="10"/>
      <c r="I80" s="10"/>
      <c r="J80" s="10"/>
      <c r="K80" s="10"/>
      <c r="L80" s="10"/>
      <c r="M80" s="10"/>
      <c r="N80" s="10"/>
      <c r="O80" s="10"/>
      <c r="P80" s="10"/>
      <c r="Q80" s="10"/>
      <c r="R80" s="10"/>
      <c r="S80" s="10"/>
      <c r="T80" s="10"/>
      <c r="U80" s="10"/>
      <c r="V80" s="10"/>
      <c r="W80" s="10"/>
      <c r="X80" s="10"/>
      <c r="Y80" s="10"/>
    </row>
    <row r="81" spans="1:25" ht="15.75" thickBot="1">
      <c r="A81" s="10"/>
      <c r="B81" s="22" t="s">
        <v>472</v>
      </c>
      <c r="C81" s="22" t="s">
        <v>399</v>
      </c>
      <c r="D81" s="351">
        <v>44013</v>
      </c>
      <c r="E81" s="351">
        <v>49491</v>
      </c>
      <c r="F81" s="130">
        <v>50</v>
      </c>
      <c r="G81" s="10"/>
      <c r="H81" s="10"/>
      <c r="I81" s="10"/>
      <c r="J81" s="10"/>
      <c r="K81" s="10"/>
      <c r="L81" s="10"/>
      <c r="M81" s="10"/>
      <c r="N81" s="10"/>
      <c r="O81" s="10"/>
      <c r="P81" s="10"/>
      <c r="Q81" s="10"/>
      <c r="R81" s="10"/>
      <c r="S81" s="10"/>
      <c r="T81" s="10"/>
      <c r="U81" s="10"/>
      <c r="V81" s="10"/>
      <c r="W81" s="10"/>
      <c r="X81" s="10"/>
      <c r="Y81" s="10"/>
    </row>
    <row r="82" spans="1:25" ht="15.75" thickBot="1">
      <c r="A82" s="10"/>
      <c r="B82" s="22" t="s">
        <v>474</v>
      </c>
      <c r="C82" s="22" t="s">
        <v>399</v>
      </c>
      <c r="D82" s="352">
        <v>44013</v>
      </c>
      <c r="E82" s="352">
        <v>52779</v>
      </c>
      <c r="F82" s="126">
        <v>664</v>
      </c>
      <c r="G82" s="10"/>
      <c r="H82" s="10"/>
      <c r="I82" s="10"/>
      <c r="J82" s="10"/>
      <c r="K82" s="10"/>
      <c r="L82" s="10"/>
      <c r="M82" s="10"/>
      <c r="N82" s="10"/>
      <c r="O82" s="10"/>
      <c r="P82" s="10"/>
      <c r="Q82" s="10"/>
      <c r="R82" s="10"/>
      <c r="S82" s="10"/>
      <c r="T82" s="10"/>
      <c r="U82" s="10"/>
      <c r="V82" s="10"/>
      <c r="W82" s="10"/>
      <c r="X82" s="10"/>
      <c r="Y82" s="10"/>
    </row>
    <row r="83" spans="1:25" ht="15.75" thickBot="1">
      <c r="A83" s="10"/>
      <c r="B83" s="22" t="s">
        <v>475</v>
      </c>
      <c r="C83" s="22" t="s">
        <v>1177</v>
      </c>
      <c r="D83" s="351">
        <v>44013</v>
      </c>
      <c r="E83" s="351">
        <v>49126</v>
      </c>
      <c r="F83" s="130">
        <v>37</v>
      </c>
      <c r="G83" s="10"/>
      <c r="H83" s="10"/>
      <c r="I83" s="10"/>
      <c r="J83" s="10"/>
      <c r="K83" s="10"/>
      <c r="L83" s="10"/>
      <c r="M83" s="10"/>
      <c r="N83" s="10"/>
      <c r="O83" s="10"/>
      <c r="P83" s="10"/>
      <c r="Q83" s="10"/>
      <c r="R83" s="10"/>
      <c r="S83" s="10"/>
      <c r="T83" s="10"/>
      <c r="U83" s="10"/>
      <c r="V83" s="10"/>
      <c r="W83" s="10"/>
      <c r="X83" s="10"/>
      <c r="Y83" s="10"/>
    </row>
    <row r="84" spans="1:25" ht="15.75" thickBot="1">
      <c r="A84" s="10"/>
      <c r="B84" s="22" t="s">
        <v>476</v>
      </c>
      <c r="C84" s="22" t="s">
        <v>1177</v>
      </c>
      <c r="D84" s="352">
        <v>44013</v>
      </c>
      <c r="E84" s="352">
        <v>53509</v>
      </c>
      <c r="F84" s="126">
        <v>504</v>
      </c>
      <c r="G84" s="10"/>
      <c r="H84" s="10"/>
      <c r="I84" s="10"/>
      <c r="J84" s="10"/>
      <c r="K84" s="10"/>
      <c r="L84" s="10"/>
      <c r="M84" s="10"/>
      <c r="N84" s="10"/>
      <c r="O84" s="10"/>
      <c r="P84" s="10"/>
      <c r="Q84" s="10"/>
      <c r="R84" s="10"/>
      <c r="S84" s="10"/>
      <c r="T84" s="10"/>
      <c r="U84" s="10"/>
      <c r="V84" s="10"/>
      <c r="W84" s="10"/>
      <c r="X84" s="10"/>
      <c r="Y84" s="10"/>
    </row>
    <row r="85" spans="1:25" ht="15.75" thickBot="1">
      <c r="A85" s="10"/>
      <c r="B85" s="22" t="s">
        <v>477</v>
      </c>
      <c r="C85" s="22" t="s">
        <v>1177</v>
      </c>
      <c r="D85" s="351">
        <v>44013</v>
      </c>
      <c r="E85" s="351">
        <v>54605</v>
      </c>
      <c r="F85" s="130">
        <v>519</v>
      </c>
      <c r="G85" s="10"/>
      <c r="H85" s="10"/>
      <c r="I85" s="10"/>
      <c r="J85" s="10"/>
      <c r="K85" s="10"/>
      <c r="L85" s="10"/>
      <c r="M85" s="10"/>
      <c r="N85" s="10"/>
      <c r="O85" s="10"/>
      <c r="P85" s="10"/>
      <c r="Q85" s="10"/>
      <c r="R85" s="10"/>
      <c r="S85" s="10"/>
      <c r="T85" s="10"/>
      <c r="U85" s="10"/>
      <c r="V85" s="10"/>
      <c r="W85" s="10"/>
      <c r="X85" s="10"/>
      <c r="Y85" s="10"/>
    </row>
    <row r="86" spans="1:25" ht="15.75" thickBot="1">
      <c r="A86" s="10"/>
      <c r="B86" s="22" t="s">
        <v>478</v>
      </c>
      <c r="C86" s="22" t="s">
        <v>1177</v>
      </c>
      <c r="D86" s="352">
        <v>44013</v>
      </c>
      <c r="E86" s="352">
        <v>44378</v>
      </c>
      <c r="F86" s="126">
        <v>34</v>
      </c>
      <c r="G86" s="10"/>
      <c r="H86" s="10"/>
      <c r="I86" s="10"/>
      <c r="J86" s="10"/>
      <c r="K86" s="10"/>
      <c r="L86" s="10"/>
      <c r="M86" s="10"/>
      <c r="N86" s="10"/>
      <c r="O86" s="10"/>
      <c r="P86" s="10"/>
      <c r="Q86" s="10"/>
      <c r="R86" s="10"/>
      <c r="S86" s="10"/>
      <c r="T86" s="10"/>
      <c r="U86" s="10"/>
      <c r="V86" s="10"/>
      <c r="W86" s="10"/>
      <c r="X86" s="10"/>
      <c r="Y86" s="10"/>
    </row>
    <row r="87" spans="1:25" ht="15.75" thickBot="1">
      <c r="A87" s="10"/>
      <c r="B87" s="22" t="s">
        <v>480</v>
      </c>
      <c r="C87" s="22" t="s">
        <v>1177</v>
      </c>
      <c r="D87" s="351">
        <v>44013</v>
      </c>
      <c r="E87" s="351">
        <v>54970</v>
      </c>
      <c r="F87" s="130">
        <v>346</v>
      </c>
      <c r="G87" s="10"/>
      <c r="H87" s="10"/>
      <c r="I87" s="10"/>
      <c r="J87" s="10"/>
      <c r="K87" s="10"/>
      <c r="L87" s="10"/>
      <c r="M87" s="10"/>
      <c r="N87" s="10"/>
      <c r="O87" s="10"/>
      <c r="P87" s="10"/>
      <c r="Q87" s="10"/>
      <c r="R87" s="10"/>
      <c r="S87" s="10"/>
      <c r="T87" s="10"/>
      <c r="U87" s="10"/>
      <c r="V87" s="10"/>
      <c r="W87" s="10"/>
      <c r="X87" s="10"/>
      <c r="Y87" s="10"/>
    </row>
    <row r="88" spans="1:25" ht="15.75" thickBot="1">
      <c r="A88" s="10"/>
      <c r="B88" s="22" t="s">
        <v>481</v>
      </c>
      <c r="C88" s="22" t="s">
        <v>1177</v>
      </c>
      <c r="D88" s="352">
        <v>44013</v>
      </c>
      <c r="E88" s="352">
        <v>49126</v>
      </c>
      <c r="F88" s="126">
        <v>80</v>
      </c>
      <c r="G88" s="10"/>
      <c r="H88" s="10"/>
      <c r="I88" s="10"/>
      <c r="J88" s="10"/>
      <c r="K88" s="10"/>
      <c r="L88" s="10"/>
      <c r="M88" s="10"/>
      <c r="N88" s="10"/>
      <c r="O88" s="10"/>
      <c r="P88" s="10"/>
      <c r="Q88" s="10"/>
      <c r="R88" s="10"/>
      <c r="S88" s="10"/>
      <c r="T88" s="10"/>
      <c r="U88" s="10"/>
      <c r="V88" s="10"/>
      <c r="W88" s="10"/>
      <c r="X88" s="10"/>
      <c r="Y88" s="10"/>
    </row>
    <row r="89" spans="1:25" ht="15.75" thickBot="1">
      <c r="A89" s="10"/>
      <c r="B89" s="22" t="s">
        <v>482</v>
      </c>
      <c r="C89" s="22" t="s">
        <v>402</v>
      </c>
      <c r="D89" s="351">
        <v>44013</v>
      </c>
      <c r="E89" s="351">
        <v>47665</v>
      </c>
      <c r="F89" s="130">
        <v>73.5</v>
      </c>
      <c r="G89" s="10"/>
      <c r="H89" s="10"/>
      <c r="I89" s="10"/>
      <c r="J89" s="10"/>
      <c r="K89" s="10"/>
      <c r="L89" s="10"/>
      <c r="M89" s="10"/>
      <c r="N89" s="10"/>
      <c r="O89" s="10"/>
      <c r="P89" s="10"/>
      <c r="Q89" s="10"/>
      <c r="R89" s="10"/>
      <c r="S89" s="10"/>
      <c r="T89" s="10"/>
      <c r="U89" s="10"/>
      <c r="V89" s="10"/>
      <c r="W89" s="10"/>
      <c r="X89" s="10"/>
      <c r="Y89" s="10"/>
    </row>
    <row r="90" spans="1:25" ht="15.75" thickBot="1">
      <c r="A90" s="10"/>
      <c r="B90" s="22" t="s">
        <v>483</v>
      </c>
      <c r="C90" s="22" t="s">
        <v>402</v>
      </c>
      <c r="D90" s="352">
        <v>44013</v>
      </c>
      <c r="E90" s="352">
        <v>47665</v>
      </c>
      <c r="F90" s="126">
        <v>63</v>
      </c>
      <c r="G90" s="10"/>
      <c r="H90" s="10"/>
      <c r="I90" s="10"/>
      <c r="J90" s="10"/>
      <c r="K90" s="10"/>
      <c r="L90" s="10"/>
      <c r="M90" s="10"/>
      <c r="N90" s="10"/>
      <c r="O90" s="10"/>
      <c r="P90" s="10"/>
      <c r="Q90" s="10"/>
      <c r="R90" s="10"/>
      <c r="S90" s="10"/>
      <c r="T90" s="10"/>
      <c r="U90" s="10"/>
      <c r="V90" s="10"/>
      <c r="W90" s="10"/>
      <c r="X90" s="10"/>
      <c r="Y90" s="10"/>
    </row>
    <row r="91" spans="1:25" ht="15.75" thickBot="1">
      <c r="A91" s="10"/>
      <c r="B91" s="22" t="s">
        <v>484</v>
      </c>
      <c r="C91" s="22" t="s">
        <v>402</v>
      </c>
      <c r="D91" s="351">
        <v>44013</v>
      </c>
      <c r="E91" s="351">
        <v>47665</v>
      </c>
      <c r="F91" s="130">
        <v>156</v>
      </c>
      <c r="G91" s="10"/>
      <c r="H91" s="10"/>
      <c r="I91" s="10"/>
      <c r="J91" s="10"/>
      <c r="K91" s="10"/>
      <c r="L91" s="10"/>
      <c r="M91" s="10"/>
      <c r="N91" s="10"/>
      <c r="O91" s="10"/>
      <c r="P91" s="10"/>
      <c r="Q91" s="10"/>
      <c r="R91" s="10"/>
      <c r="S91" s="10"/>
      <c r="T91" s="10"/>
      <c r="U91" s="10"/>
      <c r="V91" s="10"/>
      <c r="W91" s="10"/>
      <c r="X91" s="10"/>
      <c r="Y91" s="10"/>
    </row>
    <row r="92" spans="1:25" ht="15.75" thickBot="1">
      <c r="A92" s="10"/>
      <c r="B92" s="22" t="s">
        <v>485</v>
      </c>
      <c r="C92" s="22" t="s">
        <v>402</v>
      </c>
      <c r="D92" s="352">
        <v>44013</v>
      </c>
      <c r="E92" s="352">
        <v>48396</v>
      </c>
      <c r="F92" s="126">
        <v>269.33999999999997</v>
      </c>
      <c r="G92" s="10"/>
      <c r="H92" s="10"/>
      <c r="I92" s="10"/>
      <c r="J92" s="10"/>
      <c r="K92" s="10"/>
      <c r="L92" s="10"/>
      <c r="M92" s="10"/>
      <c r="N92" s="10"/>
      <c r="O92" s="10"/>
      <c r="P92" s="10"/>
      <c r="Q92" s="10"/>
      <c r="R92" s="10"/>
      <c r="S92" s="10"/>
      <c r="T92" s="10"/>
      <c r="U92" s="10"/>
      <c r="V92" s="10"/>
      <c r="W92" s="10"/>
      <c r="X92" s="10"/>
      <c r="Y92" s="10"/>
    </row>
    <row r="93" spans="1:25" ht="15.75" thickBot="1">
      <c r="A93" s="10"/>
      <c r="B93" s="22" t="s">
        <v>486</v>
      </c>
      <c r="C93" s="22" t="s">
        <v>402</v>
      </c>
      <c r="D93" s="351">
        <v>44013</v>
      </c>
      <c r="E93" s="351">
        <v>49491</v>
      </c>
      <c r="F93" s="130">
        <v>80</v>
      </c>
      <c r="G93" s="10"/>
      <c r="H93" s="10"/>
      <c r="I93" s="10"/>
      <c r="J93" s="10"/>
      <c r="K93" s="10"/>
      <c r="L93" s="10"/>
      <c r="M93" s="10"/>
      <c r="N93" s="10"/>
      <c r="O93" s="10"/>
      <c r="P93" s="10"/>
      <c r="Q93" s="10"/>
      <c r="R93" s="10"/>
      <c r="S93" s="10"/>
      <c r="T93" s="10"/>
      <c r="U93" s="10"/>
      <c r="V93" s="10"/>
      <c r="W93" s="10"/>
      <c r="X93" s="10"/>
      <c r="Y93" s="10"/>
    </row>
    <row r="94" spans="1:25" ht="15.75" thickBot="1">
      <c r="A94" s="10"/>
      <c r="B94" s="22" t="s">
        <v>487</v>
      </c>
      <c r="C94" s="22" t="s">
        <v>402</v>
      </c>
      <c r="D94" s="352">
        <v>44013</v>
      </c>
      <c r="E94" s="352">
        <v>47665</v>
      </c>
      <c r="F94" s="126">
        <v>90</v>
      </c>
      <c r="G94" s="10"/>
      <c r="H94" s="10"/>
      <c r="I94" s="10"/>
      <c r="J94" s="10"/>
      <c r="K94" s="10"/>
      <c r="L94" s="10"/>
      <c r="M94" s="10"/>
      <c r="N94" s="10"/>
      <c r="O94" s="10"/>
      <c r="P94" s="10"/>
      <c r="Q94" s="10"/>
      <c r="R94" s="10"/>
      <c r="S94" s="10"/>
      <c r="T94" s="10"/>
      <c r="U94" s="10"/>
      <c r="V94" s="10"/>
      <c r="W94" s="10"/>
      <c r="X94" s="10"/>
      <c r="Y94" s="10"/>
    </row>
    <row r="95" spans="1:25" ht="15.75" thickBot="1">
      <c r="A95" s="10"/>
      <c r="B95" s="22" t="s">
        <v>489</v>
      </c>
      <c r="C95" s="22" t="s">
        <v>402</v>
      </c>
      <c r="D95" s="351">
        <v>44013</v>
      </c>
      <c r="E95" s="351" t="s">
        <v>403</v>
      </c>
      <c r="F95" s="130">
        <v>123.2</v>
      </c>
      <c r="G95" s="10"/>
      <c r="H95" s="10"/>
      <c r="I95" s="10"/>
      <c r="J95" s="10"/>
      <c r="K95" s="10"/>
      <c r="L95" s="10"/>
      <c r="M95" s="10"/>
      <c r="N95" s="10"/>
      <c r="O95" s="10"/>
      <c r="P95" s="10"/>
      <c r="Q95" s="10"/>
      <c r="R95" s="10"/>
      <c r="S95" s="10"/>
      <c r="T95" s="10"/>
      <c r="U95" s="10"/>
      <c r="V95" s="10"/>
      <c r="W95" s="10"/>
      <c r="X95" s="10"/>
      <c r="Y95" s="10"/>
    </row>
    <row r="96" spans="1:25" ht="15.75" thickBot="1">
      <c r="A96" s="10"/>
      <c r="B96" s="22" t="s">
        <v>490</v>
      </c>
      <c r="C96" s="22" t="s">
        <v>401</v>
      </c>
      <c r="D96" s="352">
        <v>44013</v>
      </c>
      <c r="E96" s="352">
        <v>51318</v>
      </c>
      <c r="F96" s="126">
        <v>120</v>
      </c>
      <c r="G96" s="10"/>
      <c r="H96" s="10"/>
      <c r="I96" s="10"/>
      <c r="J96" s="10"/>
      <c r="K96" s="10"/>
      <c r="L96" s="10"/>
      <c r="M96" s="10"/>
      <c r="N96" s="10"/>
      <c r="O96" s="10"/>
      <c r="P96" s="10"/>
      <c r="Q96" s="10"/>
      <c r="R96" s="10"/>
      <c r="S96" s="10"/>
      <c r="T96" s="10"/>
      <c r="U96" s="10"/>
      <c r="V96" s="10"/>
      <c r="W96" s="10"/>
      <c r="X96" s="10"/>
      <c r="Y96" s="10"/>
    </row>
    <row r="97" spans="1:25" ht="15.75" thickBot="1">
      <c r="A97" s="10"/>
      <c r="B97" s="22" t="s">
        <v>491</v>
      </c>
      <c r="C97" s="22" t="s">
        <v>401</v>
      </c>
      <c r="D97" s="351">
        <v>44013</v>
      </c>
      <c r="E97" s="351">
        <v>54970</v>
      </c>
      <c r="F97" s="130">
        <v>58</v>
      </c>
      <c r="G97" s="10"/>
      <c r="H97" s="10"/>
      <c r="I97" s="10"/>
      <c r="J97" s="10"/>
      <c r="K97" s="10"/>
      <c r="L97" s="10"/>
      <c r="M97" s="10"/>
      <c r="N97" s="10"/>
      <c r="O97" s="10"/>
      <c r="P97" s="10"/>
      <c r="Q97" s="10"/>
      <c r="R97" s="10"/>
      <c r="S97" s="10"/>
      <c r="T97" s="10"/>
      <c r="U97" s="10"/>
      <c r="V97" s="10"/>
      <c r="W97" s="10"/>
      <c r="X97" s="10"/>
      <c r="Y97" s="10"/>
    </row>
    <row r="98" spans="1:25" ht="15.75" thickBot="1">
      <c r="A98" s="10"/>
      <c r="B98" s="22" t="s">
        <v>492</v>
      </c>
      <c r="C98" s="22" t="s">
        <v>400</v>
      </c>
      <c r="D98" s="352">
        <v>44013</v>
      </c>
      <c r="E98" s="352">
        <v>48761</v>
      </c>
      <c r="F98" s="126">
        <v>170</v>
      </c>
      <c r="G98" s="10"/>
      <c r="H98" s="10"/>
      <c r="I98" s="10"/>
      <c r="J98" s="10"/>
      <c r="K98" s="10"/>
      <c r="L98" s="10"/>
      <c r="M98" s="10"/>
      <c r="N98" s="10"/>
      <c r="O98" s="10"/>
      <c r="P98" s="10"/>
      <c r="Q98" s="10"/>
      <c r="R98" s="10"/>
      <c r="S98" s="10"/>
      <c r="T98" s="10"/>
      <c r="U98" s="10"/>
      <c r="V98" s="10"/>
      <c r="W98" s="10"/>
      <c r="X98" s="10"/>
      <c r="Y98" s="10"/>
    </row>
    <row r="99" spans="1:25" ht="15.75" thickBot="1">
      <c r="A99" s="10"/>
      <c r="B99" s="22" t="s">
        <v>493</v>
      </c>
      <c r="C99" s="22" t="s">
        <v>400</v>
      </c>
      <c r="D99" s="351">
        <v>44013</v>
      </c>
      <c r="E99" s="351">
        <v>52048</v>
      </c>
      <c r="F99" s="130">
        <v>94</v>
      </c>
      <c r="G99" s="10"/>
      <c r="H99" s="10"/>
      <c r="I99" s="10"/>
      <c r="J99" s="10"/>
      <c r="K99" s="10"/>
      <c r="L99" s="10"/>
      <c r="M99" s="10"/>
      <c r="N99" s="10"/>
      <c r="O99" s="10"/>
      <c r="P99" s="10"/>
      <c r="Q99" s="10"/>
      <c r="R99" s="10"/>
      <c r="S99" s="10"/>
      <c r="T99" s="10"/>
      <c r="U99" s="10"/>
      <c r="V99" s="10"/>
      <c r="W99" s="10"/>
      <c r="X99" s="10"/>
      <c r="Y99" s="10"/>
    </row>
    <row r="100" spans="1:25" ht="15.75" thickBot="1">
      <c r="A100" s="10"/>
      <c r="B100" s="22" t="s">
        <v>494</v>
      </c>
      <c r="C100" s="22" t="s">
        <v>400</v>
      </c>
      <c r="D100" s="352">
        <v>44013</v>
      </c>
      <c r="E100" s="352">
        <v>50952</v>
      </c>
      <c r="F100" s="126">
        <v>212</v>
      </c>
      <c r="G100" s="10"/>
      <c r="H100" s="10"/>
      <c r="I100" s="10"/>
      <c r="J100" s="10"/>
      <c r="K100" s="10"/>
      <c r="L100" s="10"/>
      <c r="M100" s="10"/>
      <c r="N100" s="10"/>
      <c r="O100" s="10"/>
      <c r="P100" s="10"/>
      <c r="Q100" s="10"/>
      <c r="R100" s="10"/>
      <c r="S100" s="10"/>
      <c r="T100" s="10"/>
      <c r="U100" s="10"/>
      <c r="V100" s="10"/>
      <c r="W100" s="10"/>
      <c r="X100" s="10"/>
      <c r="Y100" s="10"/>
    </row>
    <row r="101" spans="1:25" ht="15.75" thickBot="1">
      <c r="A101" s="10"/>
      <c r="B101" s="22" t="s">
        <v>495</v>
      </c>
      <c r="C101" s="22" t="s">
        <v>400</v>
      </c>
      <c r="D101" s="351">
        <v>44013</v>
      </c>
      <c r="E101" s="351">
        <v>50952</v>
      </c>
      <c r="F101" s="130">
        <v>228</v>
      </c>
      <c r="G101" s="10"/>
      <c r="H101" s="10"/>
      <c r="I101" s="10"/>
      <c r="J101" s="10"/>
      <c r="K101" s="10"/>
      <c r="L101" s="10"/>
      <c r="M101" s="10"/>
      <c r="N101" s="10"/>
      <c r="O101" s="10"/>
      <c r="P101" s="10"/>
      <c r="Q101" s="10"/>
      <c r="R101" s="10"/>
      <c r="S101" s="10"/>
      <c r="T101" s="10"/>
      <c r="U101" s="10"/>
      <c r="V101" s="10"/>
      <c r="W101" s="10"/>
      <c r="X101" s="10"/>
      <c r="Y101" s="10"/>
    </row>
    <row r="102" spans="1:25" ht="15.75" thickBot="1">
      <c r="A102" s="10"/>
      <c r="B102" s="22" t="s">
        <v>496</v>
      </c>
      <c r="C102" s="22" t="s">
        <v>400</v>
      </c>
      <c r="D102" s="352">
        <v>44013</v>
      </c>
      <c r="E102" s="352">
        <v>62275</v>
      </c>
      <c r="F102" s="126">
        <v>312</v>
      </c>
      <c r="G102" s="10"/>
      <c r="H102" s="10"/>
      <c r="I102" s="10"/>
      <c r="J102" s="10"/>
      <c r="K102" s="10"/>
      <c r="L102" s="10"/>
      <c r="M102" s="10"/>
      <c r="N102" s="10"/>
      <c r="O102" s="10"/>
      <c r="P102" s="10"/>
      <c r="Q102" s="10"/>
      <c r="R102" s="10"/>
      <c r="S102" s="10"/>
      <c r="T102" s="10"/>
      <c r="U102" s="10"/>
      <c r="V102" s="10"/>
      <c r="W102" s="10"/>
      <c r="X102" s="10"/>
      <c r="Y102" s="10"/>
    </row>
    <row r="103" spans="1:25" ht="15.75" thickBot="1">
      <c r="A103" s="10"/>
      <c r="B103" s="22" t="s">
        <v>497</v>
      </c>
      <c r="C103" s="22" t="s">
        <v>400</v>
      </c>
      <c r="D103" s="351">
        <v>44013</v>
      </c>
      <c r="E103" s="351">
        <v>53874</v>
      </c>
      <c r="F103" s="130">
        <v>584</v>
      </c>
      <c r="G103" s="10"/>
      <c r="H103" s="10"/>
      <c r="I103" s="10"/>
      <c r="J103" s="10"/>
      <c r="K103" s="10"/>
      <c r="L103" s="10"/>
      <c r="M103" s="10"/>
      <c r="N103" s="10"/>
      <c r="O103" s="10"/>
      <c r="P103" s="10"/>
      <c r="Q103" s="10"/>
      <c r="R103" s="10"/>
      <c r="S103" s="10"/>
      <c r="T103" s="10"/>
      <c r="U103" s="10"/>
      <c r="V103" s="10"/>
      <c r="W103" s="10"/>
      <c r="X103" s="10"/>
      <c r="Y103" s="10"/>
    </row>
    <row r="104" spans="1:25" ht="15.75" thickBot="1">
      <c r="A104" s="10"/>
      <c r="B104" s="22" t="s">
        <v>498</v>
      </c>
      <c r="C104" s="22" t="s">
        <v>400</v>
      </c>
      <c r="D104" s="352">
        <v>44013</v>
      </c>
      <c r="E104" s="352">
        <v>62275</v>
      </c>
      <c r="F104" s="126">
        <v>300</v>
      </c>
      <c r="G104" s="10"/>
      <c r="H104" s="10"/>
      <c r="I104" s="10"/>
      <c r="J104" s="10"/>
      <c r="K104" s="10"/>
      <c r="L104" s="10"/>
      <c r="M104" s="10"/>
      <c r="N104" s="10"/>
      <c r="O104" s="10"/>
      <c r="P104" s="10"/>
      <c r="Q104" s="10"/>
      <c r="R104" s="10"/>
      <c r="S104" s="10"/>
      <c r="T104" s="10"/>
      <c r="U104" s="10"/>
      <c r="V104" s="10"/>
      <c r="W104" s="10"/>
      <c r="X104" s="10"/>
      <c r="Y104" s="10"/>
    </row>
    <row r="105" spans="1:25" ht="15.75" thickBot="1">
      <c r="A105" s="10"/>
      <c r="B105" s="22" t="s">
        <v>499</v>
      </c>
      <c r="C105" s="22" t="s">
        <v>402</v>
      </c>
      <c r="D105" s="351">
        <v>44013</v>
      </c>
      <c r="E105" s="351">
        <v>44378</v>
      </c>
      <c r="F105" s="130">
        <v>240</v>
      </c>
      <c r="G105" s="10"/>
      <c r="H105" s="10"/>
      <c r="I105" s="10"/>
      <c r="J105" s="10"/>
      <c r="K105" s="10"/>
      <c r="L105" s="10"/>
      <c r="M105" s="10"/>
      <c r="N105" s="10"/>
      <c r="O105" s="10"/>
      <c r="P105" s="10"/>
      <c r="Q105" s="10"/>
      <c r="R105" s="10"/>
      <c r="S105" s="10"/>
      <c r="T105" s="10"/>
      <c r="U105" s="10"/>
      <c r="V105" s="10"/>
      <c r="W105" s="10"/>
      <c r="X105" s="10"/>
      <c r="Y105" s="10"/>
    </row>
    <row r="106" spans="1:25" ht="15.75" thickBot="1">
      <c r="A106" s="10"/>
      <c r="B106" s="22" t="s">
        <v>500</v>
      </c>
      <c r="C106" s="22" t="s">
        <v>402</v>
      </c>
      <c r="D106" s="352">
        <v>44013</v>
      </c>
      <c r="E106" s="352">
        <v>49491</v>
      </c>
      <c r="F106" s="126">
        <v>800</v>
      </c>
      <c r="G106" s="10"/>
      <c r="H106" s="10"/>
      <c r="I106" s="10"/>
      <c r="J106" s="10"/>
      <c r="K106" s="10"/>
      <c r="L106" s="10"/>
      <c r="M106" s="10"/>
      <c r="N106" s="10"/>
      <c r="O106" s="10"/>
      <c r="P106" s="10"/>
      <c r="Q106" s="10"/>
      <c r="R106" s="10"/>
      <c r="S106" s="10"/>
      <c r="T106" s="10"/>
      <c r="U106" s="10"/>
      <c r="V106" s="10"/>
      <c r="W106" s="10"/>
      <c r="X106" s="10"/>
      <c r="Y106" s="10"/>
    </row>
    <row r="107" spans="1:25" ht="15.75" thickBot="1">
      <c r="A107" s="10"/>
      <c r="B107" s="22" t="s">
        <v>501</v>
      </c>
      <c r="C107" s="22" t="s">
        <v>400</v>
      </c>
      <c r="D107" s="351">
        <v>44013</v>
      </c>
      <c r="E107" s="351">
        <v>50952</v>
      </c>
      <c r="F107" s="130">
        <v>500</v>
      </c>
      <c r="G107" s="10"/>
      <c r="H107" s="10"/>
      <c r="I107" s="10"/>
      <c r="J107" s="10"/>
      <c r="K107" s="10"/>
      <c r="L107" s="10"/>
      <c r="M107" s="10"/>
      <c r="N107" s="10"/>
      <c r="O107" s="10"/>
      <c r="P107" s="10"/>
      <c r="Q107" s="10"/>
      <c r="R107" s="10"/>
      <c r="S107" s="10"/>
      <c r="T107" s="10"/>
      <c r="U107" s="10"/>
      <c r="V107" s="10"/>
      <c r="W107" s="10"/>
      <c r="X107" s="10"/>
      <c r="Y107" s="10"/>
    </row>
    <row r="108" spans="1:25" ht="15.75" thickBot="1">
      <c r="A108" s="10"/>
      <c r="B108" s="22" t="s">
        <v>502</v>
      </c>
      <c r="C108" s="22" t="s">
        <v>402</v>
      </c>
      <c r="D108" s="352">
        <v>44013</v>
      </c>
      <c r="E108" s="352">
        <v>62275</v>
      </c>
      <c r="F108" s="126">
        <v>49.8</v>
      </c>
      <c r="G108" s="10"/>
      <c r="H108" s="10"/>
      <c r="I108" s="10"/>
      <c r="J108" s="10"/>
      <c r="K108" s="10"/>
      <c r="L108" s="10"/>
      <c r="M108" s="10"/>
      <c r="N108" s="10"/>
      <c r="O108" s="10"/>
      <c r="P108" s="10"/>
      <c r="Q108" s="10"/>
      <c r="R108" s="10"/>
      <c r="S108" s="10"/>
      <c r="T108" s="10"/>
      <c r="U108" s="10"/>
      <c r="V108" s="10"/>
      <c r="W108" s="10"/>
      <c r="X108" s="10"/>
      <c r="Y108" s="10"/>
    </row>
    <row r="109" spans="1:25" ht="15.75" thickBot="1">
      <c r="A109" s="10"/>
      <c r="B109" s="22" t="s">
        <v>503</v>
      </c>
      <c r="C109" s="22" t="s">
        <v>402</v>
      </c>
      <c r="D109" s="351">
        <v>44013</v>
      </c>
      <c r="E109" s="351">
        <v>52779</v>
      </c>
      <c r="F109" s="130">
        <v>210</v>
      </c>
      <c r="G109" s="10"/>
      <c r="H109" s="10"/>
      <c r="I109" s="10"/>
      <c r="J109" s="10"/>
      <c r="K109" s="10"/>
      <c r="L109" s="10"/>
      <c r="M109" s="10"/>
      <c r="N109" s="10"/>
      <c r="O109" s="10"/>
      <c r="P109" s="10"/>
      <c r="Q109" s="10"/>
      <c r="R109" s="10"/>
      <c r="S109" s="10"/>
      <c r="T109" s="10"/>
      <c r="U109" s="10"/>
      <c r="V109" s="10"/>
      <c r="W109" s="10"/>
      <c r="X109" s="10"/>
      <c r="Y109" s="10"/>
    </row>
    <row r="110" spans="1:25" ht="15.75" thickBot="1">
      <c r="A110" s="10"/>
      <c r="B110" s="22" t="s">
        <v>504</v>
      </c>
      <c r="C110" s="22" t="s">
        <v>402</v>
      </c>
      <c r="D110" s="352">
        <v>44013</v>
      </c>
      <c r="E110" s="352">
        <v>62275</v>
      </c>
      <c r="F110" s="126">
        <v>20.7</v>
      </c>
      <c r="G110" s="10"/>
      <c r="H110" s="10"/>
      <c r="I110" s="10"/>
      <c r="J110" s="10"/>
      <c r="K110" s="10"/>
      <c r="L110" s="10"/>
      <c r="M110" s="10"/>
      <c r="N110" s="10"/>
      <c r="O110" s="10"/>
      <c r="P110" s="10"/>
      <c r="Q110" s="10"/>
      <c r="R110" s="10"/>
      <c r="S110" s="10"/>
      <c r="T110" s="10"/>
      <c r="U110" s="10"/>
      <c r="V110" s="10"/>
      <c r="W110" s="10"/>
      <c r="X110" s="10"/>
      <c r="Y110" s="10"/>
    </row>
    <row r="111" spans="1:25" ht="15.75" thickBot="1">
      <c r="A111" s="10"/>
      <c r="B111" s="22" t="s">
        <v>505</v>
      </c>
      <c r="C111" s="22" t="s">
        <v>402</v>
      </c>
      <c r="D111" s="351">
        <v>44013</v>
      </c>
      <c r="E111" s="351">
        <v>62275</v>
      </c>
      <c r="F111" s="130">
        <v>57.6</v>
      </c>
      <c r="G111" s="10"/>
      <c r="H111" s="10"/>
      <c r="I111" s="10"/>
      <c r="J111" s="10"/>
      <c r="K111" s="10"/>
      <c r="L111" s="10"/>
      <c r="M111" s="10"/>
      <c r="N111" s="10"/>
      <c r="O111" s="10"/>
      <c r="P111" s="10"/>
      <c r="Q111" s="10"/>
      <c r="R111" s="10"/>
      <c r="S111" s="10"/>
      <c r="T111" s="10"/>
      <c r="U111" s="10"/>
      <c r="V111" s="10"/>
      <c r="W111" s="10"/>
      <c r="X111" s="10"/>
      <c r="Y111" s="10"/>
    </row>
    <row r="112" spans="1:25" ht="15.75" thickBot="1">
      <c r="A112" s="10"/>
      <c r="B112" s="22" t="s">
        <v>506</v>
      </c>
      <c r="C112" s="22" t="s">
        <v>399</v>
      </c>
      <c r="D112" s="352">
        <v>44013</v>
      </c>
      <c r="E112" s="352">
        <v>62275</v>
      </c>
      <c r="F112" s="126">
        <v>80</v>
      </c>
      <c r="G112" s="10"/>
      <c r="H112" s="10"/>
      <c r="I112" s="10"/>
      <c r="J112" s="10"/>
      <c r="K112" s="10"/>
      <c r="L112" s="10"/>
      <c r="M112" s="10"/>
      <c r="N112" s="10"/>
      <c r="O112" s="10"/>
      <c r="P112" s="10"/>
      <c r="Q112" s="10"/>
      <c r="R112" s="10"/>
      <c r="S112" s="10"/>
      <c r="T112" s="10"/>
      <c r="U112" s="10"/>
      <c r="V112" s="10"/>
      <c r="W112" s="10"/>
      <c r="X112" s="10"/>
      <c r="Y112" s="10"/>
    </row>
    <row r="113" spans="1:25" ht="15.75" thickBot="1">
      <c r="A113" s="10"/>
      <c r="B113" s="22" t="s">
        <v>507</v>
      </c>
      <c r="C113" s="22" t="s">
        <v>399</v>
      </c>
      <c r="D113" s="351">
        <v>44013</v>
      </c>
      <c r="E113" s="351">
        <v>62275</v>
      </c>
      <c r="F113" s="130">
        <v>60</v>
      </c>
      <c r="G113" s="10"/>
      <c r="H113" s="10"/>
      <c r="I113" s="10"/>
      <c r="J113" s="10"/>
      <c r="K113" s="10"/>
      <c r="L113" s="10"/>
      <c r="M113" s="10"/>
      <c r="N113" s="10"/>
      <c r="O113" s="10"/>
      <c r="P113" s="10"/>
      <c r="Q113" s="10"/>
      <c r="R113" s="10"/>
      <c r="S113" s="10"/>
      <c r="T113" s="10"/>
      <c r="U113" s="10"/>
      <c r="V113" s="10"/>
      <c r="W113" s="10"/>
      <c r="X113" s="10"/>
      <c r="Y113" s="10"/>
    </row>
    <row r="114" spans="1:25" ht="15.75" thickBot="1">
      <c r="A114" s="10"/>
      <c r="B114" s="22" t="s">
        <v>508</v>
      </c>
      <c r="C114" s="22" t="s">
        <v>399</v>
      </c>
      <c r="D114" s="352">
        <v>44013</v>
      </c>
      <c r="E114" s="352">
        <v>57527</v>
      </c>
      <c r="F114" s="126">
        <v>29</v>
      </c>
      <c r="G114" s="10"/>
      <c r="H114" s="10"/>
      <c r="I114" s="10"/>
      <c r="J114" s="10"/>
      <c r="K114" s="10"/>
      <c r="L114" s="10"/>
      <c r="M114" s="10"/>
      <c r="N114" s="10"/>
      <c r="O114" s="10"/>
      <c r="P114" s="10"/>
      <c r="Q114" s="10"/>
      <c r="R114" s="10"/>
      <c r="S114" s="10"/>
      <c r="T114" s="10"/>
      <c r="U114" s="10"/>
      <c r="V114" s="10"/>
      <c r="W114" s="10"/>
      <c r="X114" s="10"/>
      <c r="Y114" s="10"/>
    </row>
    <row r="115" spans="1:25" ht="15.75" thickBot="1">
      <c r="A115" s="10"/>
      <c r="B115" s="22" t="s">
        <v>522</v>
      </c>
      <c r="C115" s="22" t="s">
        <v>400</v>
      </c>
      <c r="D115" s="351">
        <v>44013</v>
      </c>
      <c r="E115" s="351">
        <v>57527</v>
      </c>
      <c r="F115" s="130">
        <v>29</v>
      </c>
      <c r="G115" s="10"/>
      <c r="H115" s="10"/>
      <c r="I115" s="10"/>
      <c r="J115" s="10"/>
      <c r="K115" s="10"/>
      <c r="L115" s="10"/>
      <c r="M115" s="10"/>
      <c r="N115" s="10"/>
      <c r="O115" s="10"/>
      <c r="P115" s="10"/>
      <c r="Q115" s="10"/>
      <c r="R115" s="10"/>
      <c r="S115" s="10"/>
      <c r="T115" s="10"/>
      <c r="U115" s="10"/>
      <c r="V115" s="10"/>
      <c r="W115" s="10"/>
      <c r="X115" s="10"/>
      <c r="Y115" s="10"/>
    </row>
    <row r="116" spans="1:25" ht="15.75" thickBot="1">
      <c r="A116" s="10"/>
      <c r="B116" s="22" t="s">
        <v>1127</v>
      </c>
      <c r="C116" s="22" t="s">
        <v>399</v>
      </c>
      <c r="D116" s="352">
        <v>44013</v>
      </c>
      <c r="E116" s="352">
        <v>73232</v>
      </c>
      <c r="F116" s="126">
        <v>160</v>
      </c>
      <c r="G116" s="10"/>
      <c r="H116" s="10"/>
      <c r="I116" s="10"/>
      <c r="J116" s="10"/>
      <c r="K116" s="10"/>
      <c r="L116" s="10"/>
      <c r="M116" s="10"/>
      <c r="N116" s="10"/>
      <c r="O116" s="10"/>
      <c r="P116" s="10"/>
      <c r="Q116" s="10"/>
      <c r="R116" s="10"/>
      <c r="S116" s="10"/>
      <c r="T116" s="10"/>
      <c r="U116" s="10"/>
      <c r="V116" s="10"/>
      <c r="W116" s="10"/>
      <c r="X116" s="10"/>
      <c r="Y116" s="10"/>
    </row>
    <row r="117" spans="1:25" ht="15.75" thickBot="1">
      <c r="A117" s="10"/>
      <c r="B117" s="22" t="s">
        <v>1128</v>
      </c>
      <c r="C117" s="22" t="s">
        <v>399</v>
      </c>
      <c r="D117" s="351">
        <v>44013</v>
      </c>
      <c r="E117" s="351">
        <v>73232</v>
      </c>
      <c r="F117" s="130">
        <v>80</v>
      </c>
      <c r="G117" s="10"/>
      <c r="H117" s="10"/>
      <c r="I117" s="10"/>
      <c r="J117" s="10"/>
      <c r="K117" s="10"/>
      <c r="L117" s="10"/>
      <c r="M117" s="10"/>
      <c r="N117" s="10"/>
      <c r="O117" s="10"/>
      <c r="P117" s="10"/>
      <c r="Q117" s="10"/>
      <c r="R117" s="10"/>
      <c r="S117" s="10"/>
      <c r="T117" s="10"/>
      <c r="U117" s="10"/>
      <c r="V117" s="10"/>
      <c r="W117" s="10"/>
      <c r="X117" s="10"/>
      <c r="Y117" s="10"/>
    </row>
    <row r="118" spans="1:25" ht="15.75" thickBot="1">
      <c r="A118" s="10"/>
      <c r="B118" s="22" t="s">
        <v>1129</v>
      </c>
      <c r="C118" s="22" t="s">
        <v>399</v>
      </c>
      <c r="D118" s="352">
        <v>44013</v>
      </c>
      <c r="E118" s="352">
        <v>73232</v>
      </c>
      <c r="F118" s="126">
        <v>160</v>
      </c>
      <c r="G118" s="10"/>
      <c r="H118" s="10"/>
      <c r="I118" s="10"/>
      <c r="J118" s="10"/>
      <c r="K118" s="10"/>
      <c r="L118" s="10"/>
      <c r="M118" s="10"/>
      <c r="N118" s="10"/>
      <c r="O118" s="10"/>
      <c r="P118" s="10"/>
      <c r="Q118" s="10"/>
      <c r="R118" s="10"/>
      <c r="S118" s="10"/>
      <c r="T118" s="10"/>
      <c r="U118" s="10"/>
      <c r="V118" s="10"/>
      <c r="W118" s="10"/>
      <c r="X118" s="10"/>
      <c r="Y118" s="10"/>
    </row>
    <row r="119" spans="1:25" ht="15.75" thickBot="1">
      <c r="A119" s="10"/>
      <c r="B119" s="22" t="s">
        <v>1130</v>
      </c>
      <c r="C119" s="22" t="s">
        <v>399</v>
      </c>
      <c r="D119" s="351">
        <v>44013</v>
      </c>
      <c r="E119" s="351">
        <v>73232</v>
      </c>
      <c r="F119" s="130">
        <v>80</v>
      </c>
      <c r="G119" s="10"/>
      <c r="H119" s="10"/>
      <c r="I119" s="10"/>
      <c r="J119" s="10"/>
      <c r="K119" s="10"/>
      <c r="L119" s="10"/>
      <c r="M119" s="10"/>
      <c r="N119" s="10"/>
      <c r="O119" s="10"/>
      <c r="P119" s="10"/>
      <c r="Q119" s="10"/>
      <c r="R119" s="10"/>
      <c r="S119" s="10"/>
      <c r="T119" s="10"/>
      <c r="U119" s="10"/>
      <c r="V119" s="10"/>
      <c r="W119" s="10"/>
      <c r="X119" s="10"/>
      <c r="Y119" s="10"/>
    </row>
    <row r="120" spans="1:25" ht="15.75" thickBot="1">
      <c r="A120" s="10"/>
      <c r="B120" s="22" t="s">
        <v>1105</v>
      </c>
      <c r="C120" s="22" t="s">
        <v>399</v>
      </c>
      <c r="D120" s="352">
        <v>44013</v>
      </c>
      <c r="E120" s="352">
        <v>73232</v>
      </c>
      <c r="F120" s="126">
        <v>328</v>
      </c>
      <c r="G120" s="10"/>
      <c r="H120" s="10"/>
      <c r="I120" s="10"/>
      <c r="J120" s="10"/>
      <c r="K120" s="10"/>
      <c r="L120" s="10"/>
      <c r="M120" s="10"/>
      <c r="N120" s="10"/>
      <c r="O120" s="10"/>
      <c r="P120" s="10"/>
      <c r="Q120" s="10"/>
      <c r="R120" s="10"/>
      <c r="S120" s="10"/>
      <c r="T120" s="10"/>
      <c r="U120" s="10"/>
      <c r="V120" s="10"/>
      <c r="W120" s="10"/>
      <c r="X120" s="10"/>
      <c r="Y120" s="10"/>
    </row>
    <row r="121" spans="1:25" ht="15.75" thickBot="1">
      <c r="A121" s="10"/>
      <c r="B121" s="22" t="s">
        <v>1106</v>
      </c>
      <c r="C121" s="22" t="s">
        <v>399</v>
      </c>
      <c r="D121" s="351">
        <v>44013</v>
      </c>
      <c r="E121" s="351">
        <v>73232</v>
      </c>
      <c r="F121" s="130">
        <v>288</v>
      </c>
      <c r="G121" s="10"/>
      <c r="H121" s="10"/>
      <c r="I121" s="10"/>
      <c r="J121" s="10"/>
      <c r="K121" s="10"/>
      <c r="L121" s="10"/>
      <c r="M121" s="10"/>
      <c r="N121" s="10"/>
      <c r="O121" s="10"/>
      <c r="P121" s="10"/>
      <c r="Q121" s="10"/>
      <c r="R121" s="10"/>
      <c r="S121" s="10"/>
      <c r="T121" s="10"/>
      <c r="U121" s="10"/>
      <c r="V121" s="10"/>
      <c r="W121" s="10"/>
      <c r="X121" s="10"/>
      <c r="Y121" s="10"/>
    </row>
    <row r="122" spans="1:25" ht="15.75" thickBot="1">
      <c r="A122" s="10"/>
      <c r="B122" s="22" t="s">
        <v>510</v>
      </c>
      <c r="C122" s="22" t="s">
        <v>399</v>
      </c>
      <c r="D122" s="352">
        <v>44013</v>
      </c>
      <c r="E122" s="352">
        <v>73232</v>
      </c>
      <c r="F122" s="126">
        <v>1800</v>
      </c>
      <c r="G122" s="10"/>
      <c r="H122" s="10"/>
      <c r="I122" s="10"/>
      <c r="J122" s="10"/>
      <c r="K122" s="10"/>
      <c r="L122" s="10"/>
      <c r="M122" s="10"/>
      <c r="N122" s="10"/>
      <c r="O122" s="10"/>
      <c r="P122" s="10"/>
      <c r="Q122" s="10"/>
      <c r="R122" s="10"/>
      <c r="S122" s="10"/>
      <c r="T122" s="10"/>
      <c r="U122" s="10"/>
      <c r="V122" s="10"/>
      <c r="W122" s="10"/>
      <c r="X122" s="10"/>
      <c r="Y122" s="10"/>
    </row>
    <row r="123" spans="1:25" ht="15.75" thickBot="1">
      <c r="A123" s="10"/>
      <c r="B123" s="22" t="s">
        <v>1131</v>
      </c>
      <c r="C123" s="22" t="s">
        <v>399</v>
      </c>
      <c r="D123" s="351">
        <v>44013</v>
      </c>
      <c r="E123" s="351">
        <v>73232</v>
      </c>
      <c r="F123" s="130">
        <v>600</v>
      </c>
      <c r="G123" s="10"/>
      <c r="H123" s="10"/>
      <c r="I123" s="10"/>
      <c r="J123" s="10"/>
      <c r="K123" s="10"/>
      <c r="L123" s="10"/>
      <c r="M123" s="10"/>
      <c r="N123" s="10"/>
      <c r="O123" s="10"/>
      <c r="P123" s="10"/>
      <c r="Q123" s="10"/>
      <c r="R123" s="10"/>
      <c r="S123" s="10"/>
      <c r="T123" s="10"/>
      <c r="U123" s="10"/>
      <c r="V123" s="10"/>
      <c r="W123" s="10"/>
      <c r="X123" s="10"/>
      <c r="Y123" s="10"/>
    </row>
    <row r="124" spans="1:25" ht="15.75" thickBot="1">
      <c r="A124" s="10"/>
      <c r="B124" s="22" t="s">
        <v>511</v>
      </c>
      <c r="C124" s="22" t="s">
        <v>1177</v>
      </c>
      <c r="D124" s="352">
        <v>44013</v>
      </c>
      <c r="E124" s="352">
        <v>52048</v>
      </c>
      <c r="F124" s="126">
        <v>66</v>
      </c>
      <c r="G124" s="10"/>
      <c r="H124" s="10"/>
      <c r="I124" s="10"/>
      <c r="J124" s="10"/>
      <c r="K124" s="10"/>
      <c r="L124" s="10"/>
      <c r="M124" s="10"/>
      <c r="N124" s="10"/>
      <c r="O124" s="10"/>
      <c r="P124" s="10"/>
      <c r="Q124" s="10"/>
      <c r="R124" s="10"/>
      <c r="S124" s="10"/>
      <c r="T124" s="10"/>
      <c r="U124" s="10"/>
      <c r="V124" s="10"/>
      <c r="W124" s="10"/>
      <c r="X124" s="10"/>
      <c r="Y124" s="10"/>
    </row>
    <row r="125" spans="1:25" ht="15.75" thickBot="1">
      <c r="A125" s="10"/>
      <c r="B125" s="22" t="s">
        <v>512</v>
      </c>
      <c r="C125" s="22" t="s">
        <v>1177</v>
      </c>
      <c r="D125" s="351">
        <v>44013</v>
      </c>
      <c r="E125" s="351">
        <v>50222</v>
      </c>
      <c r="F125" s="130">
        <v>86.4</v>
      </c>
      <c r="G125" s="10"/>
      <c r="H125" s="10"/>
      <c r="I125" s="10"/>
      <c r="J125" s="10"/>
      <c r="K125" s="10"/>
      <c r="L125" s="10"/>
      <c r="M125" s="10"/>
      <c r="N125" s="10"/>
      <c r="O125" s="10"/>
      <c r="P125" s="10"/>
      <c r="Q125" s="10"/>
      <c r="R125" s="10"/>
      <c r="S125" s="10"/>
      <c r="T125" s="10"/>
      <c r="U125" s="10"/>
      <c r="V125" s="10"/>
      <c r="W125" s="10"/>
      <c r="X125" s="10"/>
      <c r="Y125" s="10"/>
    </row>
    <row r="126" spans="1:25" ht="15.75" thickBot="1">
      <c r="A126" s="10"/>
      <c r="B126" s="22" t="s">
        <v>1132</v>
      </c>
      <c r="C126" s="22" t="s">
        <v>1177</v>
      </c>
      <c r="D126" s="352">
        <v>44013</v>
      </c>
      <c r="E126" s="352">
        <v>67389</v>
      </c>
      <c r="F126" s="126">
        <v>570</v>
      </c>
      <c r="G126" s="10"/>
      <c r="H126" s="10"/>
      <c r="I126" s="10"/>
      <c r="J126" s="10"/>
      <c r="K126" s="10"/>
      <c r="L126" s="10"/>
      <c r="M126" s="10"/>
      <c r="N126" s="10"/>
      <c r="O126" s="10"/>
      <c r="P126" s="10"/>
      <c r="Q126" s="10"/>
      <c r="R126" s="10"/>
      <c r="S126" s="10"/>
      <c r="T126" s="10"/>
      <c r="U126" s="10"/>
      <c r="V126" s="10"/>
      <c r="W126" s="10"/>
      <c r="X126" s="10"/>
      <c r="Y126" s="10"/>
    </row>
    <row r="127" spans="1:25" ht="15.75" thickBot="1">
      <c r="A127" s="10"/>
      <c r="B127" s="22" t="s">
        <v>1133</v>
      </c>
      <c r="C127" s="22" t="s">
        <v>1177</v>
      </c>
      <c r="D127" s="351">
        <v>44013</v>
      </c>
      <c r="E127" s="351">
        <v>67389</v>
      </c>
      <c r="F127" s="130">
        <v>490</v>
      </c>
      <c r="G127" s="10"/>
      <c r="H127" s="10"/>
      <c r="I127" s="10"/>
      <c r="J127" s="10"/>
      <c r="K127" s="10"/>
      <c r="L127" s="10"/>
      <c r="M127" s="10"/>
      <c r="N127" s="10"/>
      <c r="O127" s="10"/>
      <c r="P127" s="10"/>
      <c r="Q127" s="10"/>
      <c r="R127" s="10"/>
      <c r="S127" s="10"/>
      <c r="T127" s="10"/>
      <c r="U127" s="10"/>
      <c r="V127" s="10"/>
      <c r="W127" s="10"/>
      <c r="X127" s="10"/>
      <c r="Y127" s="10"/>
    </row>
    <row r="128" spans="1:25" ht="15.75" thickBot="1">
      <c r="A128" s="10"/>
      <c r="B128" s="22" t="s">
        <v>1163</v>
      </c>
      <c r="C128" s="22" t="s">
        <v>401</v>
      </c>
      <c r="D128" s="352">
        <v>44013</v>
      </c>
      <c r="E128" s="352">
        <v>73232</v>
      </c>
      <c r="F128" s="126">
        <v>144</v>
      </c>
      <c r="G128" s="10"/>
      <c r="H128" s="10"/>
      <c r="I128" s="10"/>
      <c r="J128" s="10"/>
      <c r="K128" s="10"/>
      <c r="L128" s="10"/>
      <c r="M128" s="10"/>
      <c r="N128" s="10"/>
      <c r="O128" s="10"/>
      <c r="P128" s="10"/>
      <c r="Q128" s="10"/>
      <c r="R128" s="10"/>
      <c r="S128" s="10"/>
      <c r="T128" s="10"/>
      <c r="U128" s="10"/>
      <c r="V128" s="10"/>
      <c r="W128" s="10"/>
      <c r="X128" s="10"/>
      <c r="Y128" s="10"/>
    </row>
    <row r="129" spans="1:25" ht="15.75" thickBot="1">
      <c r="A129" s="10"/>
      <c r="B129" s="22" t="s">
        <v>1164</v>
      </c>
      <c r="C129" s="22" t="s">
        <v>401</v>
      </c>
      <c r="D129" s="351">
        <v>44013</v>
      </c>
      <c r="E129" s="351">
        <v>73232</v>
      </c>
      <c r="F129" s="130">
        <v>288</v>
      </c>
      <c r="G129" s="10"/>
      <c r="H129" s="10"/>
      <c r="I129" s="10"/>
      <c r="J129" s="10"/>
      <c r="K129" s="10"/>
      <c r="L129" s="10"/>
      <c r="M129" s="10"/>
      <c r="N129" s="10"/>
      <c r="O129" s="10"/>
      <c r="P129" s="10"/>
      <c r="Q129" s="10"/>
      <c r="R129" s="10"/>
      <c r="S129" s="10"/>
      <c r="T129" s="10"/>
      <c r="U129" s="10"/>
      <c r="V129" s="10"/>
      <c r="W129" s="10"/>
      <c r="X129" s="10"/>
      <c r="Y129" s="10"/>
    </row>
    <row r="130" spans="1:25" ht="15.75" thickBot="1">
      <c r="A130" s="10"/>
      <c r="B130" s="22" t="s">
        <v>515</v>
      </c>
      <c r="C130" s="22" t="s">
        <v>401</v>
      </c>
      <c r="D130" s="352">
        <v>44013</v>
      </c>
      <c r="E130" s="352" t="s">
        <v>403</v>
      </c>
      <c r="F130" s="126">
        <v>155.4</v>
      </c>
      <c r="G130" s="10"/>
      <c r="H130" s="10"/>
      <c r="I130" s="10"/>
      <c r="J130" s="10"/>
      <c r="K130" s="10"/>
      <c r="L130" s="10"/>
      <c r="M130" s="10"/>
      <c r="N130" s="10"/>
      <c r="O130" s="10"/>
      <c r="P130" s="10"/>
      <c r="Q130" s="10"/>
      <c r="R130" s="10"/>
      <c r="S130" s="10"/>
      <c r="T130" s="10"/>
      <c r="U130" s="10"/>
      <c r="V130" s="10"/>
      <c r="W130" s="10"/>
      <c r="X130" s="10"/>
      <c r="Y130" s="10"/>
    </row>
    <row r="131" spans="1:25" ht="15.75" thickBot="1">
      <c r="A131" s="10"/>
      <c r="B131" s="22" t="s">
        <v>516</v>
      </c>
      <c r="C131" s="22" t="s">
        <v>401</v>
      </c>
      <c r="D131" s="351">
        <v>44013</v>
      </c>
      <c r="E131" s="351">
        <v>73232</v>
      </c>
      <c r="F131" s="130">
        <v>342</v>
      </c>
      <c r="G131" s="10"/>
      <c r="H131" s="10"/>
      <c r="I131" s="10"/>
      <c r="J131" s="10"/>
      <c r="K131" s="10"/>
      <c r="L131" s="10"/>
      <c r="M131" s="10"/>
      <c r="N131" s="10"/>
      <c r="O131" s="10"/>
      <c r="P131" s="10"/>
      <c r="Q131" s="10"/>
      <c r="R131" s="10"/>
      <c r="S131" s="10"/>
      <c r="T131" s="10"/>
      <c r="U131" s="10"/>
      <c r="V131" s="10"/>
      <c r="W131" s="10"/>
      <c r="X131" s="10"/>
      <c r="Y131" s="10"/>
    </row>
    <row r="132" spans="1:25" ht="15.75" thickBot="1">
      <c r="A132" s="10"/>
      <c r="B132" s="22" t="s">
        <v>517</v>
      </c>
      <c r="C132" s="22" t="s">
        <v>401</v>
      </c>
      <c r="D132" s="352">
        <v>44013</v>
      </c>
      <c r="E132" s="352" t="s">
        <v>403</v>
      </c>
      <c r="F132" s="126">
        <v>87.5</v>
      </c>
      <c r="G132" s="10"/>
      <c r="H132" s="10"/>
      <c r="I132" s="10"/>
      <c r="J132" s="10"/>
      <c r="K132" s="10"/>
      <c r="L132" s="10"/>
      <c r="M132" s="10"/>
      <c r="N132" s="10"/>
      <c r="O132" s="10"/>
      <c r="P132" s="10"/>
      <c r="Q132" s="10"/>
      <c r="R132" s="10"/>
      <c r="S132" s="10"/>
      <c r="T132" s="10"/>
      <c r="U132" s="10"/>
      <c r="V132" s="10"/>
      <c r="W132" s="10"/>
      <c r="X132" s="10"/>
      <c r="Y132" s="10"/>
    </row>
    <row r="133" spans="1:25" ht="15.75" thickBot="1">
      <c r="A133" s="10"/>
      <c r="B133" s="22" t="s">
        <v>518</v>
      </c>
      <c r="C133" s="22" t="s">
        <v>401</v>
      </c>
      <c r="D133" s="351">
        <v>44013</v>
      </c>
      <c r="E133" s="351">
        <v>73232</v>
      </c>
      <c r="F133" s="130">
        <v>103</v>
      </c>
      <c r="G133" s="10"/>
      <c r="H133" s="10"/>
      <c r="I133" s="10"/>
      <c r="J133" s="10"/>
      <c r="K133" s="10"/>
      <c r="L133" s="10"/>
      <c r="M133" s="10"/>
      <c r="N133" s="10"/>
      <c r="O133" s="10"/>
      <c r="P133" s="10"/>
      <c r="Q133" s="10"/>
      <c r="R133" s="10"/>
      <c r="S133" s="10"/>
      <c r="T133" s="10"/>
      <c r="U133" s="10"/>
      <c r="V133" s="10"/>
      <c r="W133" s="10"/>
      <c r="X133" s="10"/>
      <c r="Y133" s="10"/>
    </row>
    <row r="134" spans="1:25" ht="15.75" thickBot="1">
      <c r="A134" s="10"/>
      <c r="B134" s="22" t="s">
        <v>519</v>
      </c>
      <c r="C134" s="22" t="s">
        <v>401</v>
      </c>
      <c r="D134" s="352">
        <v>44013</v>
      </c>
      <c r="E134" s="352">
        <v>73232</v>
      </c>
      <c r="F134" s="126">
        <v>174</v>
      </c>
      <c r="G134" s="10"/>
      <c r="H134" s="10"/>
      <c r="I134" s="10"/>
      <c r="J134" s="10"/>
      <c r="K134" s="10"/>
      <c r="L134" s="10"/>
      <c r="M134" s="10"/>
      <c r="N134" s="10"/>
      <c r="O134" s="10"/>
      <c r="P134" s="10"/>
      <c r="Q134" s="10"/>
      <c r="R134" s="10"/>
      <c r="S134" s="10"/>
      <c r="T134" s="10"/>
      <c r="U134" s="10"/>
      <c r="V134" s="10"/>
      <c r="W134" s="10"/>
      <c r="X134" s="10"/>
      <c r="Y134" s="10"/>
    </row>
    <row r="135" spans="1:25" ht="15.75" thickBot="1">
      <c r="A135" s="10"/>
      <c r="B135" s="22" t="s">
        <v>1136</v>
      </c>
      <c r="C135" s="22" t="s">
        <v>400</v>
      </c>
      <c r="D135" s="351">
        <v>44013</v>
      </c>
      <c r="E135" s="351">
        <v>57527</v>
      </c>
      <c r="F135" s="130">
        <v>150</v>
      </c>
      <c r="G135" s="10"/>
      <c r="H135" s="10"/>
      <c r="I135" s="10"/>
      <c r="J135" s="10"/>
      <c r="K135" s="10"/>
      <c r="L135" s="10"/>
      <c r="M135" s="10"/>
      <c r="N135" s="10"/>
      <c r="O135" s="10"/>
      <c r="P135" s="10"/>
      <c r="Q135" s="10"/>
      <c r="R135" s="10"/>
      <c r="S135" s="10"/>
      <c r="T135" s="10"/>
      <c r="U135" s="10"/>
      <c r="V135" s="10"/>
      <c r="W135" s="10"/>
      <c r="X135" s="10"/>
      <c r="Y135" s="10"/>
    </row>
    <row r="136" spans="1:25" ht="15.75" thickBot="1">
      <c r="A136" s="10"/>
      <c r="B136" s="22" t="s">
        <v>1137</v>
      </c>
      <c r="C136" s="22" t="s">
        <v>400</v>
      </c>
      <c r="D136" s="352">
        <v>44013</v>
      </c>
      <c r="E136" s="352">
        <v>57527</v>
      </c>
      <c r="F136" s="126">
        <v>150</v>
      </c>
      <c r="G136" s="10"/>
      <c r="H136" s="10"/>
      <c r="I136" s="10"/>
      <c r="J136" s="10"/>
      <c r="K136" s="10"/>
      <c r="L136" s="10"/>
      <c r="M136" s="10"/>
      <c r="N136" s="10"/>
      <c r="O136" s="10"/>
      <c r="P136" s="10"/>
      <c r="Q136" s="10"/>
      <c r="R136" s="10"/>
      <c r="S136" s="10"/>
      <c r="T136" s="10"/>
      <c r="U136" s="10"/>
      <c r="V136" s="10"/>
      <c r="W136" s="10"/>
      <c r="X136" s="10"/>
      <c r="Y136" s="10"/>
    </row>
    <row r="137" spans="1:25" ht="15.75" thickBot="1">
      <c r="A137" s="10"/>
      <c r="B137" s="22" t="s">
        <v>520</v>
      </c>
      <c r="C137" s="22" t="s">
        <v>400</v>
      </c>
      <c r="D137" s="351">
        <v>44013</v>
      </c>
      <c r="E137" s="351">
        <v>57527</v>
      </c>
      <c r="F137" s="130">
        <v>185</v>
      </c>
      <c r="G137" s="10"/>
      <c r="H137" s="10"/>
      <c r="I137" s="10"/>
      <c r="J137" s="10"/>
      <c r="K137" s="10"/>
      <c r="L137" s="10"/>
      <c r="M137" s="10"/>
      <c r="N137" s="10"/>
      <c r="O137" s="10"/>
      <c r="P137" s="10"/>
      <c r="Q137" s="10"/>
      <c r="R137" s="10"/>
      <c r="S137" s="10"/>
      <c r="T137" s="10"/>
      <c r="U137" s="10"/>
      <c r="V137" s="10"/>
      <c r="W137" s="10"/>
      <c r="X137" s="10"/>
      <c r="Y137" s="10"/>
    </row>
    <row r="138" spans="1:25" ht="15.75" thickBot="1">
      <c r="A138" s="10"/>
      <c r="B138" s="22" t="s">
        <v>521</v>
      </c>
      <c r="C138" s="22" t="s">
        <v>400</v>
      </c>
      <c r="D138" s="352">
        <v>44013</v>
      </c>
      <c r="E138" s="352">
        <v>57527</v>
      </c>
      <c r="F138" s="126">
        <v>135</v>
      </c>
      <c r="G138" s="10"/>
      <c r="H138" s="10"/>
      <c r="I138" s="10"/>
      <c r="J138" s="10"/>
      <c r="K138" s="10"/>
      <c r="L138" s="10"/>
      <c r="M138" s="10"/>
      <c r="N138" s="10"/>
      <c r="O138" s="10"/>
      <c r="P138" s="10"/>
      <c r="Q138" s="10"/>
      <c r="R138" s="10"/>
      <c r="S138" s="10"/>
      <c r="T138" s="10"/>
      <c r="U138" s="10"/>
      <c r="V138" s="10"/>
      <c r="W138" s="10"/>
      <c r="X138" s="10"/>
      <c r="Y138" s="10"/>
    </row>
    <row r="139" spans="1:25" ht="15.75" thickBot="1">
      <c r="A139" s="10"/>
      <c r="B139" s="22" t="s">
        <v>523</v>
      </c>
      <c r="C139" s="22" t="s">
        <v>400</v>
      </c>
      <c r="D139" s="351">
        <v>44013</v>
      </c>
      <c r="E139" s="351">
        <v>62275</v>
      </c>
      <c r="F139" s="130">
        <v>950</v>
      </c>
      <c r="G139" s="10"/>
      <c r="H139" s="10"/>
      <c r="I139" s="10"/>
      <c r="J139" s="10"/>
      <c r="K139" s="10"/>
      <c r="L139" s="10"/>
      <c r="M139" s="10"/>
      <c r="N139" s="10"/>
      <c r="O139" s="10"/>
      <c r="P139" s="10"/>
      <c r="Q139" s="10"/>
      <c r="R139" s="10"/>
      <c r="S139" s="10"/>
      <c r="T139" s="10"/>
      <c r="U139" s="10"/>
      <c r="V139" s="10"/>
      <c r="W139" s="10"/>
      <c r="X139" s="10"/>
      <c r="Y139" s="10"/>
    </row>
    <row r="140" spans="1:25" ht="15.75" thickBot="1">
      <c r="A140" s="10"/>
      <c r="B140" s="22" t="s">
        <v>524</v>
      </c>
      <c r="C140" s="22" t="s">
        <v>400</v>
      </c>
      <c r="D140" s="352">
        <v>44013</v>
      </c>
      <c r="E140" s="352">
        <v>62275</v>
      </c>
      <c r="F140" s="126">
        <v>552</v>
      </c>
      <c r="G140" s="10"/>
      <c r="H140" s="10"/>
      <c r="I140" s="10"/>
      <c r="J140" s="10"/>
      <c r="K140" s="10"/>
      <c r="L140" s="10"/>
      <c r="M140" s="10"/>
      <c r="N140" s="10"/>
      <c r="O140" s="10"/>
      <c r="P140" s="10"/>
      <c r="Q140" s="10"/>
      <c r="R140" s="10"/>
      <c r="S140" s="10"/>
      <c r="T140" s="10"/>
      <c r="U140" s="10"/>
      <c r="V140" s="10"/>
      <c r="W140" s="10"/>
      <c r="X140" s="10"/>
      <c r="Y140" s="10"/>
    </row>
    <row r="141" spans="1:25" ht="15.75" thickBot="1">
      <c r="A141" s="10"/>
      <c r="B141" s="22" t="s">
        <v>525</v>
      </c>
      <c r="C141" s="22" t="s">
        <v>400</v>
      </c>
      <c r="D141" s="351">
        <v>44013</v>
      </c>
      <c r="E141" s="351">
        <v>57527</v>
      </c>
      <c r="F141" s="130">
        <v>68</v>
      </c>
      <c r="G141" s="10"/>
      <c r="H141" s="10"/>
      <c r="I141" s="10"/>
      <c r="J141" s="10"/>
      <c r="K141" s="10"/>
      <c r="L141" s="10"/>
      <c r="M141" s="10"/>
      <c r="N141" s="10"/>
      <c r="O141" s="10"/>
      <c r="P141" s="10"/>
      <c r="Q141" s="10"/>
      <c r="R141" s="10"/>
      <c r="S141" s="10"/>
      <c r="T141" s="10"/>
      <c r="U141" s="10"/>
      <c r="V141" s="10"/>
      <c r="W141" s="10"/>
      <c r="X141" s="10"/>
      <c r="Y141" s="10"/>
    </row>
    <row r="142" spans="1:25" ht="15.75" thickBot="1">
      <c r="A142" s="10"/>
      <c r="B142" s="22" t="s">
        <v>1175</v>
      </c>
      <c r="C142" s="22" t="s">
        <v>401</v>
      </c>
      <c r="D142" s="352">
        <v>44013</v>
      </c>
      <c r="E142" s="352" t="s">
        <v>403</v>
      </c>
      <c r="F142" s="126">
        <v>413</v>
      </c>
      <c r="G142" s="10"/>
      <c r="H142" s="10"/>
      <c r="I142" s="10"/>
      <c r="J142" s="10"/>
      <c r="K142" s="10"/>
      <c r="L142" s="10"/>
      <c r="M142" s="10"/>
      <c r="N142" s="10"/>
      <c r="O142" s="10"/>
      <c r="P142" s="10"/>
      <c r="Q142" s="10"/>
      <c r="R142" s="10"/>
      <c r="S142" s="10"/>
      <c r="T142" s="10"/>
      <c r="U142" s="10"/>
      <c r="V142" s="10"/>
      <c r="W142" s="10"/>
      <c r="X142" s="10"/>
      <c r="Y142" s="10"/>
    </row>
    <row r="143" spans="1:25" ht="15.75" thickBot="1">
      <c r="A143" s="10"/>
      <c r="B143" s="22" t="s">
        <v>1176</v>
      </c>
      <c r="C143" s="22" t="s">
        <v>401</v>
      </c>
      <c r="D143" s="351">
        <v>44013</v>
      </c>
      <c r="E143" s="351" t="s">
        <v>403</v>
      </c>
      <c r="F143" s="130">
        <v>87</v>
      </c>
      <c r="G143" s="10"/>
      <c r="H143" s="10"/>
      <c r="I143" s="10"/>
      <c r="J143" s="10"/>
      <c r="K143" s="10"/>
      <c r="L143" s="10"/>
      <c r="M143" s="10"/>
      <c r="N143" s="10"/>
      <c r="O143" s="10"/>
      <c r="P143" s="10"/>
      <c r="Q143" s="10"/>
      <c r="R143" s="10"/>
      <c r="S143" s="10"/>
      <c r="T143" s="10"/>
      <c r="U143" s="10"/>
      <c r="V143" s="10"/>
      <c r="W143" s="10"/>
      <c r="X143" s="10"/>
      <c r="Y143" s="10"/>
    </row>
    <row r="144" spans="1:25" ht="15.75" thickBot="1">
      <c r="A144" s="10"/>
      <c r="B144" s="22" t="s">
        <v>1140</v>
      </c>
      <c r="C144" s="22" t="s">
        <v>401</v>
      </c>
      <c r="D144" s="352">
        <v>44013</v>
      </c>
      <c r="E144" s="352" t="s">
        <v>403</v>
      </c>
      <c r="F144" s="126">
        <v>164.5</v>
      </c>
      <c r="G144" s="10"/>
      <c r="H144" s="10"/>
      <c r="I144" s="10"/>
      <c r="J144" s="10"/>
      <c r="K144" s="10"/>
      <c r="L144" s="10"/>
      <c r="M144" s="10"/>
      <c r="N144" s="10"/>
      <c r="O144" s="10"/>
      <c r="P144" s="10"/>
      <c r="Q144" s="10"/>
      <c r="R144" s="10"/>
      <c r="S144" s="10"/>
      <c r="T144" s="10"/>
      <c r="U144" s="10"/>
      <c r="V144" s="10"/>
      <c r="W144" s="10"/>
      <c r="X144" s="10"/>
      <c r="Y144" s="10"/>
    </row>
    <row r="145" spans="1:25" ht="15.75" thickBot="1">
      <c r="A145" s="10"/>
      <c r="B145" s="22" t="s">
        <v>1141</v>
      </c>
      <c r="C145" s="22" t="s">
        <v>401</v>
      </c>
      <c r="D145" s="351">
        <v>44013</v>
      </c>
      <c r="E145" s="351" t="s">
        <v>403</v>
      </c>
      <c r="F145" s="130">
        <v>62</v>
      </c>
      <c r="G145" s="10"/>
      <c r="H145" s="10"/>
      <c r="I145" s="10"/>
      <c r="J145" s="10"/>
      <c r="K145" s="10"/>
      <c r="L145" s="10"/>
      <c r="M145" s="10"/>
      <c r="N145" s="10"/>
      <c r="O145" s="10"/>
      <c r="P145" s="10"/>
      <c r="Q145" s="10"/>
      <c r="R145" s="10"/>
      <c r="S145" s="10"/>
      <c r="T145" s="10"/>
      <c r="U145" s="10"/>
      <c r="V145" s="10"/>
      <c r="W145" s="10"/>
      <c r="X145" s="10"/>
      <c r="Y145" s="10"/>
    </row>
    <row r="146" spans="1:25" ht="15.75" thickBot="1">
      <c r="A146" s="10"/>
      <c r="B146" s="22" t="s">
        <v>1142</v>
      </c>
      <c r="C146" s="22" t="s">
        <v>401</v>
      </c>
      <c r="D146" s="352">
        <v>44013</v>
      </c>
      <c r="E146" s="352" t="s">
        <v>403</v>
      </c>
      <c r="F146" s="126">
        <v>53.8</v>
      </c>
      <c r="G146" s="10"/>
      <c r="H146" s="10"/>
      <c r="I146" s="10"/>
      <c r="J146" s="10"/>
      <c r="K146" s="10"/>
      <c r="L146" s="10"/>
      <c r="M146" s="10"/>
      <c r="N146" s="10"/>
      <c r="O146" s="10"/>
      <c r="P146" s="10"/>
      <c r="Q146" s="10"/>
      <c r="R146" s="10"/>
      <c r="S146" s="10"/>
      <c r="T146" s="10"/>
      <c r="U146" s="10"/>
      <c r="V146" s="10"/>
      <c r="W146" s="10"/>
      <c r="X146" s="10"/>
      <c r="Y146" s="10"/>
    </row>
    <row r="147" spans="1:25" ht="15.75" thickBot="1">
      <c r="A147" s="10"/>
      <c r="B147" s="22" t="s">
        <v>1143</v>
      </c>
      <c r="C147" s="22" t="s">
        <v>401</v>
      </c>
      <c r="D147" s="351">
        <v>44013</v>
      </c>
      <c r="E147" s="351" t="s">
        <v>403</v>
      </c>
      <c r="F147" s="130">
        <v>56.7</v>
      </c>
      <c r="G147" s="10"/>
      <c r="H147" s="10"/>
      <c r="I147" s="10"/>
      <c r="J147" s="10"/>
      <c r="K147" s="10"/>
      <c r="L147" s="10"/>
      <c r="M147" s="10"/>
      <c r="N147" s="10"/>
      <c r="O147" s="10"/>
      <c r="P147" s="10"/>
      <c r="Q147" s="10"/>
      <c r="R147" s="10"/>
      <c r="S147" s="10"/>
      <c r="T147" s="10"/>
      <c r="U147" s="10"/>
      <c r="V147" s="10"/>
      <c r="W147" s="10"/>
      <c r="X147" s="10"/>
      <c r="Y147" s="10"/>
    </row>
    <row r="148" spans="1:25" ht="15.75" thickBot="1">
      <c r="A148" s="10"/>
      <c r="B148" s="22" t="s">
        <v>1144</v>
      </c>
      <c r="C148" s="22" t="s">
        <v>401</v>
      </c>
      <c r="D148" s="352">
        <v>44013</v>
      </c>
      <c r="E148" s="352" t="s">
        <v>403</v>
      </c>
      <c r="F148" s="126">
        <v>278</v>
      </c>
      <c r="G148" s="10"/>
      <c r="H148" s="10"/>
      <c r="I148" s="10"/>
      <c r="J148" s="10"/>
      <c r="K148" s="10"/>
      <c r="L148" s="10"/>
      <c r="M148" s="10"/>
      <c r="N148" s="10"/>
      <c r="O148" s="10"/>
      <c r="P148" s="10"/>
      <c r="Q148" s="10"/>
      <c r="R148" s="10"/>
      <c r="S148" s="10"/>
      <c r="T148" s="10"/>
      <c r="U148" s="10"/>
      <c r="V148" s="10"/>
      <c r="W148" s="10"/>
      <c r="X148" s="10"/>
      <c r="Y148" s="10"/>
    </row>
    <row r="149" spans="1:25" ht="15.75" thickBot="1">
      <c r="A149" s="10"/>
      <c r="B149" s="22" t="s">
        <v>526</v>
      </c>
      <c r="C149" s="22" t="s">
        <v>399</v>
      </c>
      <c r="D149" s="351">
        <v>44013</v>
      </c>
      <c r="E149" s="351">
        <v>54605</v>
      </c>
      <c r="F149" s="130">
        <v>98.399999999999991</v>
      </c>
      <c r="G149" s="10"/>
      <c r="H149" s="10"/>
      <c r="I149" s="10"/>
      <c r="J149" s="10"/>
      <c r="K149" s="10"/>
      <c r="L149" s="10"/>
      <c r="M149" s="10"/>
      <c r="N149" s="10"/>
      <c r="O149" s="10"/>
      <c r="P149" s="10"/>
      <c r="Q149" s="10"/>
      <c r="R149" s="10"/>
      <c r="S149" s="10"/>
      <c r="T149" s="10"/>
      <c r="U149" s="10"/>
      <c r="V149" s="10"/>
      <c r="W149" s="10"/>
      <c r="X149" s="10"/>
      <c r="Y149" s="10"/>
    </row>
    <row r="150" spans="1:25" ht="15.75" thickBot="1">
      <c r="A150" s="10"/>
      <c r="B150" s="22" t="s">
        <v>527</v>
      </c>
      <c r="C150" s="22" t="s">
        <v>399</v>
      </c>
      <c r="D150" s="352">
        <v>44013</v>
      </c>
      <c r="E150" s="352">
        <v>54970</v>
      </c>
      <c r="F150" s="126">
        <v>121</v>
      </c>
      <c r="G150" s="10"/>
      <c r="H150" s="10"/>
      <c r="I150" s="10"/>
      <c r="J150" s="10"/>
      <c r="K150" s="10"/>
      <c r="L150" s="10"/>
      <c r="M150" s="10"/>
      <c r="N150" s="10"/>
      <c r="O150" s="10"/>
      <c r="P150" s="10"/>
      <c r="Q150" s="10"/>
      <c r="R150" s="10"/>
      <c r="S150" s="10"/>
      <c r="T150" s="10"/>
      <c r="U150" s="10"/>
      <c r="V150" s="10"/>
      <c r="W150" s="10"/>
      <c r="X150" s="10"/>
      <c r="Y150" s="10"/>
    </row>
    <row r="151" spans="1:25" ht="15.75" thickBot="1">
      <c r="A151" s="10"/>
      <c r="B151" s="22" t="s">
        <v>528</v>
      </c>
      <c r="C151" s="22" t="s">
        <v>399</v>
      </c>
      <c r="D151" s="351">
        <v>44013</v>
      </c>
      <c r="E151" s="351">
        <v>52413</v>
      </c>
      <c r="F151" s="130">
        <v>53</v>
      </c>
      <c r="G151" s="10"/>
      <c r="H151" s="10"/>
      <c r="I151" s="10"/>
      <c r="J151" s="10"/>
      <c r="K151" s="10"/>
      <c r="L151" s="10"/>
      <c r="M151" s="10"/>
      <c r="N151" s="10"/>
      <c r="O151" s="10"/>
      <c r="P151" s="10"/>
      <c r="Q151" s="10"/>
      <c r="R151" s="10"/>
      <c r="S151" s="10"/>
      <c r="T151" s="10"/>
      <c r="U151" s="10"/>
      <c r="V151" s="10"/>
      <c r="W151" s="10"/>
      <c r="X151" s="10"/>
      <c r="Y151" s="10"/>
    </row>
    <row r="152" spans="1:25" ht="15.75" thickBot="1">
      <c r="A152" s="10"/>
      <c r="B152" s="22" t="s">
        <v>529</v>
      </c>
      <c r="C152" s="22" t="s">
        <v>399</v>
      </c>
      <c r="D152" s="352">
        <v>44013</v>
      </c>
      <c r="E152" s="352">
        <v>50587</v>
      </c>
      <c r="F152" s="126">
        <v>150.29999999999998</v>
      </c>
      <c r="G152" s="10"/>
      <c r="H152" s="10"/>
      <c r="I152" s="10"/>
      <c r="J152" s="10"/>
      <c r="K152" s="10"/>
      <c r="L152" s="10"/>
      <c r="M152" s="10"/>
      <c r="N152" s="10"/>
      <c r="O152" s="10"/>
      <c r="P152" s="10"/>
      <c r="Q152" s="10"/>
      <c r="R152" s="10"/>
      <c r="S152" s="10"/>
      <c r="T152" s="10"/>
      <c r="U152" s="10"/>
      <c r="V152" s="10"/>
      <c r="W152" s="10"/>
      <c r="X152" s="10"/>
      <c r="Y152" s="10"/>
    </row>
    <row r="153" spans="1:25" ht="15.75" thickBot="1">
      <c r="A153" s="10"/>
      <c r="B153" s="22" t="s">
        <v>530</v>
      </c>
      <c r="C153" s="22" t="s">
        <v>399</v>
      </c>
      <c r="D153" s="351">
        <v>44013</v>
      </c>
      <c r="E153" s="351">
        <v>56796</v>
      </c>
      <c r="F153" s="130">
        <v>274.96799999999996</v>
      </c>
      <c r="G153" s="10"/>
      <c r="H153" s="10"/>
      <c r="I153" s="10"/>
      <c r="J153" s="10"/>
      <c r="K153" s="10"/>
      <c r="L153" s="10"/>
      <c r="M153" s="10"/>
      <c r="N153" s="10"/>
      <c r="O153" s="10"/>
      <c r="P153" s="10"/>
      <c r="Q153" s="10"/>
      <c r="R153" s="10"/>
      <c r="S153" s="10"/>
      <c r="T153" s="10"/>
      <c r="U153" s="10"/>
      <c r="V153" s="10"/>
      <c r="W153" s="10"/>
      <c r="X153" s="10"/>
      <c r="Y153" s="10"/>
    </row>
    <row r="154" spans="1:25" ht="15.75" thickBot="1">
      <c r="A154" s="10"/>
      <c r="B154" s="22" t="s">
        <v>531</v>
      </c>
      <c r="C154" s="22" t="s">
        <v>399</v>
      </c>
      <c r="D154" s="352">
        <v>44013</v>
      </c>
      <c r="E154" s="352">
        <v>54605</v>
      </c>
      <c r="F154" s="126">
        <v>162.35999999999999</v>
      </c>
      <c r="G154" s="10"/>
      <c r="H154" s="10"/>
      <c r="I154" s="10"/>
      <c r="J154" s="10"/>
      <c r="K154" s="10"/>
      <c r="L154" s="10"/>
      <c r="M154" s="10"/>
      <c r="N154" s="10"/>
      <c r="O154" s="10"/>
      <c r="P154" s="10"/>
      <c r="Q154" s="10"/>
      <c r="R154" s="10"/>
      <c r="S154" s="10"/>
      <c r="T154" s="10"/>
      <c r="U154" s="10"/>
      <c r="V154" s="10"/>
      <c r="W154" s="10"/>
      <c r="X154" s="10"/>
      <c r="Y154" s="10"/>
    </row>
    <row r="155" spans="1:25" ht="15.75" thickBot="1">
      <c r="A155" s="10"/>
      <c r="B155" s="22" t="s">
        <v>532</v>
      </c>
      <c r="C155" s="22" t="s">
        <v>399</v>
      </c>
      <c r="D155" s="351">
        <v>44013</v>
      </c>
      <c r="E155" s="351">
        <v>54970</v>
      </c>
      <c r="F155" s="130">
        <v>69.75</v>
      </c>
      <c r="G155" s="10"/>
      <c r="H155" s="10"/>
      <c r="I155" s="10"/>
      <c r="J155" s="10"/>
      <c r="K155" s="10"/>
      <c r="L155" s="10"/>
      <c r="M155" s="10"/>
      <c r="N155" s="10"/>
      <c r="O155" s="10"/>
      <c r="P155" s="10"/>
      <c r="Q155" s="10"/>
      <c r="R155" s="10"/>
      <c r="S155" s="10"/>
      <c r="T155" s="10"/>
      <c r="U155" s="10"/>
      <c r="V155" s="10"/>
      <c r="W155" s="10"/>
      <c r="X155" s="10"/>
      <c r="Y155" s="10"/>
    </row>
    <row r="156" spans="1:25" ht="15.75" thickBot="1">
      <c r="A156" s="10"/>
      <c r="B156" s="22" t="s">
        <v>533</v>
      </c>
      <c r="C156" s="22" t="s">
        <v>399</v>
      </c>
      <c r="D156" s="352">
        <v>44013</v>
      </c>
      <c r="E156" s="352">
        <v>73232</v>
      </c>
      <c r="F156" s="126">
        <v>10</v>
      </c>
      <c r="G156" s="10"/>
      <c r="H156" s="10"/>
      <c r="I156" s="10"/>
      <c r="J156" s="10"/>
      <c r="K156" s="10"/>
      <c r="L156" s="10"/>
      <c r="M156" s="10"/>
      <c r="N156" s="10"/>
      <c r="O156" s="10"/>
      <c r="P156" s="10"/>
      <c r="Q156" s="10"/>
      <c r="R156" s="10"/>
      <c r="S156" s="10"/>
      <c r="T156" s="10"/>
      <c r="U156" s="10"/>
      <c r="V156" s="10"/>
      <c r="W156" s="10"/>
      <c r="X156" s="10"/>
      <c r="Y156" s="10"/>
    </row>
    <row r="157" spans="1:25" ht="15.75" thickBot="1">
      <c r="A157" s="10"/>
      <c r="B157" s="22" t="s">
        <v>534</v>
      </c>
      <c r="C157" s="22" t="s">
        <v>399</v>
      </c>
      <c r="D157" s="351">
        <v>44013</v>
      </c>
      <c r="E157" s="351">
        <v>54970</v>
      </c>
      <c r="F157" s="130">
        <v>28.979999999999997</v>
      </c>
      <c r="G157" s="10"/>
      <c r="H157" s="10"/>
      <c r="I157" s="10"/>
      <c r="J157" s="10"/>
      <c r="K157" s="10"/>
      <c r="L157" s="10"/>
      <c r="M157" s="10"/>
      <c r="N157" s="10"/>
      <c r="O157" s="10"/>
      <c r="P157" s="10"/>
      <c r="Q157" s="10"/>
      <c r="R157" s="10"/>
      <c r="S157" s="10"/>
      <c r="T157" s="10"/>
      <c r="U157" s="10"/>
      <c r="V157" s="10"/>
      <c r="W157" s="10"/>
      <c r="X157" s="10"/>
      <c r="Y157" s="10"/>
    </row>
    <row r="158" spans="1:25" ht="15.75" thickBot="1">
      <c r="A158" s="10"/>
      <c r="B158" s="22" t="s">
        <v>535</v>
      </c>
      <c r="C158" s="22" t="s">
        <v>399</v>
      </c>
      <c r="D158" s="352">
        <v>44013</v>
      </c>
      <c r="E158" s="352">
        <v>54240</v>
      </c>
      <c r="F158" s="126">
        <v>50</v>
      </c>
      <c r="G158" s="10"/>
      <c r="H158" s="10"/>
      <c r="I158" s="10"/>
      <c r="J158" s="10"/>
      <c r="K158" s="10"/>
      <c r="L158" s="10"/>
      <c r="M158" s="10"/>
      <c r="N158" s="10"/>
      <c r="O158" s="10"/>
      <c r="P158" s="10"/>
      <c r="Q158" s="10"/>
      <c r="R158" s="10"/>
      <c r="S158" s="10"/>
      <c r="T158" s="10"/>
      <c r="U158" s="10"/>
      <c r="V158" s="10"/>
      <c r="W158" s="10"/>
      <c r="X158" s="10"/>
      <c r="Y158" s="10"/>
    </row>
    <row r="159" spans="1:25" ht="15.75" thickBot="1">
      <c r="A159" s="10"/>
      <c r="B159" s="22" t="s">
        <v>536</v>
      </c>
      <c r="C159" s="22" t="s">
        <v>399</v>
      </c>
      <c r="D159" s="351">
        <v>44013</v>
      </c>
      <c r="E159" s="351">
        <v>53509</v>
      </c>
      <c r="F159" s="130">
        <v>56</v>
      </c>
      <c r="G159" s="10"/>
      <c r="H159" s="10"/>
      <c r="I159" s="10"/>
      <c r="J159" s="10"/>
      <c r="K159" s="10"/>
      <c r="L159" s="10"/>
      <c r="M159" s="10"/>
      <c r="N159" s="10"/>
      <c r="O159" s="10"/>
      <c r="P159" s="10"/>
      <c r="Q159" s="10"/>
      <c r="R159" s="10"/>
      <c r="S159" s="10"/>
      <c r="T159" s="10"/>
      <c r="U159" s="10"/>
      <c r="V159" s="10"/>
      <c r="W159" s="10"/>
      <c r="X159" s="10"/>
      <c r="Y159" s="10"/>
    </row>
    <row r="160" spans="1:25" ht="15.75" thickBot="1">
      <c r="A160" s="10"/>
      <c r="B160" s="22" t="s">
        <v>537</v>
      </c>
      <c r="C160" s="22" t="s">
        <v>399</v>
      </c>
      <c r="D160" s="352">
        <v>44013</v>
      </c>
      <c r="E160" s="352">
        <v>54605</v>
      </c>
      <c r="F160" s="126">
        <v>132</v>
      </c>
      <c r="G160" s="10"/>
      <c r="H160" s="10"/>
      <c r="I160" s="10"/>
      <c r="J160" s="10"/>
      <c r="K160" s="10"/>
      <c r="L160" s="10"/>
      <c r="M160" s="10"/>
      <c r="N160" s="10"/>
      <c r="O160" s="10"/>
      <c r="P160" s="10"/>
      <c r="Q160" s="10"/>
      <c r="R160" s="10"/>
      <c r="S160" s="10"/>
      <c r="T160" s="10"/>
      <c r="U160" s="10"/>
      <c r="V160" s="10"/>
      <c r="W160" s="10"/>
      <c r="X160" s="10"/>
      <c r="Y160" s="10"/>
    </row>
    <row r="161" spans="1:25" ht="15.75" thickBot="1">
      <c r="A161" s="10"/>
      <c r="B161" s="22" t="s">
        <v>538</v>
      </c>
      <c r="C161" s="22" t="s">
        <v>399</v>
      </c>
      <c r="D161" s="351">
        <v>44013</v>
      </c>
      <c r="E161" s="351">
        <v>52048</v>
      </c>
      <c r="F161" s="130">
        <v>102.02499999999999</v>
      </c>
      <c r="G161" s="10"/>
      <c r="H161" s="10"/>
      <c r="I161" s="10"/>
      <c r="J161" s="10"/>
      <c r="K161" s="10"/>
      <c r="L161" s="10"/>
      <c r="M161" s="10"/>
      <c r="N161" s="10"/>
      <c r="O161" s="10"/>
      <c r="P161" s="10"/>
      <c r="Q161" s="10"/>
      <c r="R161" s="10"/>
      <c r="S161" s="10"/>
      <c r="T161" s="10"/>
      <c r="U161" s="10"/>
      <c r="V161" s="10"/>
      <c r="W161" s="10"/>
      <c r="X161" s="10"/>
      <c r="Y161" s="10"/>
    </row>
    <row r="162" spans="1:25" ht="15.75" thickBot="1">
      <c r="A162" s="10"/>
      <c r="B162" s="22" t="s">
        <v>539</v>
      </c>
      <c r="C162" s="22" t="s">
        <v>399</v>
      </c>
      <c r="D162" s="352">
        <v>44013</v>
      </c>
      <c r="E162" s="352">
        <v>57892</v>
      </c>
      <c r="F162" s="126">
        <v>50.5</v>
      </c>
      <c r="G162" s="10"/>
      <c r="H162" s="10"/>
      <c r="I162" s="10"/>
      <c r="J162" s="10"/>
      <c r="K162" s="10"/>
      <c r="L162" s="10"/>
      <c r="M162" s="10"/>
      <c r="N162" s="10"/>
      <c r="O162" s="10"/>
      <c r="P162" s="10"/>
      <c r="Q162" s="10"/>
      <c r="R162" s="10"/>
      <c r="S162" s="10"/>
      <c r="T162" s="10"/>
      <c r="U162" s="10"/>
      <c r="V162" s="10"/>
      <c r="W162" s="10"/>
      <c r="X162" s="10"/>
      <c r="Y162" s="10"/>
    </row>
    <row r="163" spans="1:25" ht="15.75" thickBot="1">
      <c r="A163" s="10"/>
      <c r="B163" s="22" t="s">
        <v>540</v>
      </c>
      <c r="C163" s="22" t="s">
        <v>399</v>
      </c>
      <c r="D163" s="351">
        <v>44013</v>
      </c>
      <c r="E163" s="351">
        <v>52413</v>
      </c>
      <c r="F163" s="130">
        <v>20</v>
      </c>
      <c r="G163" s="10"/>
      <c r="H163" s="10"/>
      <c r="I163" s="10"/>
      <c r="J163" s="10"/>
      <c r="K163" s="10"/>
      <c r="L163" s="10"/>
      <c r="M163" s="10"/>
      <c r="N163" s="10"/>
      <c r="O163" s="10"/>
      <c r="P163" s="10"/>
      <c r="Q163" s="10"/>
      <c r="R163" s="10"/>
      <c r="S163" s="10"/>
      <c r="T163" s="10"/>
      <c r="U163" s="10"/>
      <c r="V163" s="10"/>
      <c r="W163" s="10"/>
      <c r="X163" s="10"/>
      <c r="Y163" s="10"/>
    </row>
    <row r="164" spans="1:25" ht="15.75" thickBot="1">
      <c r="A164" s="10"/>
      <c r="B164" s="22" t="s">
        <v>541</v>
      </c>
      <c r="C164" s="22" t="s">
        <v>1177</v>
      </c>
      <c r="D164" s="352">
        <v>44013</v>
      </c>
      <c r="E164" s="352">
        <v>54605</v>
      </c>
      <c r="F164" s="126">
        <v>55.87</v>
      </c>
      <c r="G164" s="10"/>
      <c r="H164" s="10"/>
      <c r="I164" s="10"/>
      <c r="J164" s="10"/>
      <c r="K164" s="10"/>
      <c r="L164" s="10"/>
      <c r="M164" s="10"/>
      <c r="N164" s="10"/>
      <c r="O164" s="10"/>
      <c r="P164" s="10"/>
      <c r="Q164" s="10"/>
      <c r="R164" s="10"/>
      <c r="S164" s="10"/>
      <c r="T164" s="10"/>
      <c r="U164" s="10"/>
      <c r="V164" s="10"/>
      <c r="W164" s="10"/>
      <c r="X164" s="10"/>
      <c r="Y164" s="10"/>
    </row>
    <row r="165" spans="1:25" ht="15.75" thickBot="1">
      <c r="A165" s="10"/>
      <c r="B165" s="22" t="s">
        <v>542</v>
      </c>
      <c r="C165" s="22" t="s">
        <v>1177</v>
      </c>
      <c r="D165" s="351">
        <v>44013</v>
      </c>
      <c r="E165" s="351">
        <v>53874</v>
      </c>
      <c r="F165" s="130">
        <v>110.4</v>
      </c>
      <c r="G165" s="10"/>
      <c r="H165" s="10"/>
      <c r="I165" s="10"/>
      <c r="J165" s="10"/>
      <c r="K165" s="10"/>
      <c r="L165" s="10"/>
      <c r="M165" s="10"/>
      <c r="N165" s="10"/>
      <c r="O165" s="10"/>
      <c r="P165" s="10"/>
      <c r="Q165" s="10"/>
      <c r="R165" s="10"/>
      <c r="S165" s="10"/>
      <c r="T165" s="10"/>
      <c r="U165" s="10"/>
      <c r="V165" s="10"/>
      <c r="W165" s="10"/>
      <c r="X165" s="10"/>
      <c r="Y165" s="10"/>
    </row>
    <row r="166" spans="1:25" ht="15.75" thickBot="1">
      <c r="A166" s="10"/>
      <c r="B166" s="22" t="s">
        <v>543</v>
      </c>
      <c r="C166" s="22" t="s">
        <v>1177</v>
      </c>
      <c r="D166" s="352">
        <v>44013</v>
      </c>
      <c r="E166" s="352">
        <v>54605</v>
      </c>
      <c r="F166" s="126">
        <v>92.5</v>
      </c>
      <c r="G166" s="10"/>
      <c r="H166" s="10"/>
      <c r="I166" s="10"/>
      <c r="J166" s="10"/>
      <c r="K166" s="10"/>
      <c r="L166" s="10"/>
      <c r="M166" s="10"/>
      <c r="N166" s="10"/>
      <c r="O166" s="10"/>
      <c r="P166" s="10"/>
      <c r="Q166" s="10"/>
      <c r="R166" s="10"/>
      <c r="S166" s="10"/>
      <c r="T166" s="10"/>
      <c r="U166" s="10"/>
      <c r="V166" s="10"/>
      <c r="W166" s="10"/>
      <c r="X166" s="10"/>
      <c r="Y166" s="10"/>
    </row>
    <row r="167" spans="1:25" ht="15.75" thickBot="1">
      <c r="A167" s="10"/>
      <c r="B167" s="22" t="s">
        <v>544</v>
      </c>
      <c r="C167" s="22" t="s">
        <v>1177</v>
      </c>
      <c r="D167" s="351">
        <v>44013</v>
      </c>
      <c r="E167" s="351">
        <v>52779</v>
      </c>
      <c r="F167" s="130">
        <v>42.5</v>
      </c>
      <c r="G167" s="10"/>
      <c r="H167" s="10"/>
      <c r="I167" s="10"/>
      <c r="J167" s="10"/>
      <c r="K167" s="10"/>
      <c r="L167" s="10"/>
      <c r="M167" s="10"/>
      <c r="N167" s="10"/>
      <c r="O167" s="10"/>
      <c r="P167" s="10"/>
      <c r="Q167" s="10"/>
      <c r="R167" s="10"/>
      <c r="S167" s="10"/>
      <c r="T167" s="10"/>
      <c r="U167" s="10"/>
      <c r="V167" s="10"/>
      <c r="W167" s="10"/>
      <c r="X167" s="10"/>
      <c r="Y167" s="10"/>
    </row>
    <row r="168" spans="1:25" ht="15.75" thickBot="1">
      <c r="A168" s="10"/>
      <c r="B168" s="22" t="s">
        <v>545</v>
      </c>
      <c r="C168" s="22" t="s">
        <v>1177</v>
      </c>
      <c r="D168" s="352">
        <v>44013</v>
      </c>
      <c r="E168" s="352">
        <v>49857</v>
      </c>
      <c r="F168" s="126">
        <v>121</v>
      </c>
      <c r="G168" s="10"/>
      <c r="H168" s="10"/>
      <c r="I168" s="10"/>
      <c r="J168" s="10"/>
      <c r="K168" s="10"/>
      <c r="L168" s="10"/>
      <c r="M168" s="10"/>
      <c r="N168" s="10"/>
      <c r="O168" s="10"/>
      <c r="P168" s="10"/>
      <c r="Q168" s="10"/>
      <c r="R168" s="10"/>
      <c r="S168" s="10"/>
      <c r="T168" s="10"/>
      <c r="U168" s="10"/>
      <c r="V168" s="10"/>
      <c r="W168" s="10"/>
      <c r="X168" s="10"/>
      <c r="Y168" s="10"/>
    </row>
    <row r="169" spans="1:25" ht="15.75" thickBot="1">
      <c r="A169" s="10"/>
      <c r="B169" s="22" t="s">
        <v>546</v>
      </c>
      <c r="C169" s="22" t="s">
        <v>1177</v>
      </c>
      <c r="D169" s="351">
        <v>44013</v>
      </c>
      <c r="E169" s="351">
        <v>54240</v>
      </c>
      <c r="F169" s="130">
        <v>167.75</v>
      </c>
      <c r="G169" s="10"/>
      <c r="H169" s="10"/>
      <c r="I169" s="10"/>
      <c r="J169" s="10"/>
      <c r="K169" s="10"/>
      <c r="L169" s="10"/>
      <c r="M169" s="10"/>
      <c r="N169" s="10"/>
      <c r="O169" s="10"/>
      <c r="P169" s="10"/>
      <c r="Q169" s="10"/>
      <c r="R169" s="10"/>
      <c r="S169" s="10"/>
      <c r="T169" s="10"/>
      <c r="U169" s="10"/>
      <c r="V169" s="10"/>
      <c r="W169" s="10"/>
      <c r="X169" s="10"/>
      <c r="Y169" s="10"/>
    </row>
    <row r="170" spans="1:25" ht="15.75" thickBot="1">
      <c r="A170" s="10"/>
      <c r="B170" s="22" t="s">
        <v>547</v>
      </c>
      <c r="C170" s="22" t="s">
        <v>1177</v>
      </c>
      <c r="D170" s="352">
        <v>44013</v>
      </c>
      <c r="E170" s="352">
        <v>54240</v>
      </c>
      <c r="F170" s="126">
        <v>72</v>
      </c>
      <c r="G170" s="10"/>
      <c r="H170" s="10"/>
      <c r="I170" s="10"/>
      <c r="J170" s="10"/>
      <c r="K170" s="10"/>
      <c r="L170" s="10"/>
      <c r="M170" s="10"/>
      <c r="N170" s="10"/>
      <c r="O170" s="10"/>
      <c r="P170" s="10"/>
      <c r="Q170" s="10"/>
      <c r="R170" s="10"/>
      <c r="S170" s="10"/>
      <c r="T170" s="10"/>
      <c r="U170" s="10"/>
      <c r="V170" s="10"/>
      <c r="W170" s="10"/>
      <c r="X170" s="10"/>
      <c r="Y170" s="10"/>
    </row>
    <row r="171" spans="1:25" ht="15.75" thickBot="1">
      <c r="A171" s="10"/>
      <c r="B171" s="22" t="s">
        <v>548</v>
      </c>
      <c r="C171" s="22" t="s">
        <v>1177</v>
      </c>
      <c r="D171" s="351">
        <v>44013</v>
      </c>
      <c r="E171" s="351">
        <v>54240</v>
      </c>
      <c r="F171" s="130">
        <v>57.5</v>
      </c>
      <c r="G171" s="10"/>
      <c r="H171" s="10"/>
      <c r="I171" s="10"/>
      <c r="J171" s="10"/>
      <c r="K171" s="10"/>
      <c r="L171" s="10"/>
      <c r="M171" s="10"/>
      <c r="N171" s="10"/>
      <c r="O171" s="10"/>
      <c r="P171" s="10"/>
      <c r="Q171" s="10"/>
      <c r="R171" s="10"/>
      <c r="S171" s="10"/>
      <c r="T171" s="10"/>
      <c r="U171" s="10"/>
      <c r="V171" s="10"/>
      <c r="W171" s="10"/>
      <c r="X171" s="10"/>
      <c r="Y171" s="10"/>
    </row>
    <row r="172" spans="1:25" ht="15.75" thickBot="1">
      <c r="A172" s="10"/>
      <c r="B172" s="22" t="s">
        <v>549</v>
      </c>
      <c r="C172" s="22" t="s">
        <v>1177</v>
      </c>
      <c r="D172" s="352">
        <v>44013</v>
      </c>
      <c r="E172" s="352">
        <v>54605</v>
      </c>
      <c r="F172" s="126">
        <v>132.59700000000001</v>
      </c>
      <c r="G172" s="10"/>
      <c r="H172" s="10"/>
      <c r="I172" s="10"/>
      <c r="J172" s="10"/>
      <c r="K172" s="10"/>
      <c r="L172" s="10"/>
      <c r="M172" s="10"/>
      <c r="N172" s="10"/>
      <c r="O172" s="10"/>
      <c r="P172" s="10"/>
      <c r="Q172" s="10"/>
      <c r="R172" s="10"/>
      <c r="S172" s="10"/>
      <c r="T172" s="10"/>
      <c r="U172" s="10"/>
      <c r="V172" s="10"/>
      <c r="W172" s="10"/>
      <c r="X172" s="10"/>
      <c r="Y172" s="10"/>
    </row>
    <row r="173" spans="1:25" ht="15.75" thickBot="1">
      <c r="A173" s="10"/>
      <c r="B173" s="22" t="s">
        <v>550</v>
      </c>
      <c r="C173" s="22" t="s">
        <v>1177</v>
      </c>
      <c r="D173" s="351">
        <v>44013</v>
      </c>
      <c r="E173" s="351">
        <v>54240</v>
      </c>
      <c r="F173" s="130">
        <v>57.75</v>
      </c>
      <c r="G173" s="10"/>
      <c r="H173" s="10"/>
      <c r="I173" s="10"/>
      <c r="J173" s="10"/>
      <c r="K173" s="10"/>
      <c r="L173" s="10"/>
      <c r="M173" s="10"/>
      <c r="N173" s="10"/>
      <c r="O173" s="10"/>
      <c r="P173" s="10"/>
      <c r="Q173" s="10"/>
      <c r="R173" s="10"/>
      <c r="S173" s="10"/>
      <c r="T173" s="10"/>
      <c r="U173" s="10"/>
      <c r="V173" s="10"/>
      <c r="W173" s="10"/>
      <c r="X173" s="10"/>
      <c r="Y173" s="10"/>
    </row>
    <row r="174" spans="1:25" ht="15.75" thickBot="1">
      <c r="A174" s="10"/>
      <c r="B174" s="22" t="s">
        <v>551</v>
      </c>
      <c r="C174" s="22" t="s">
        <v>1177</v>
      </c>
      <c r="D174" s="352">
        <v>44013</v>
      </c>
      <c r="E174" s="352">
        <v>54605</v>
      </c>
      <c r="F174" s="126">
        <v>18</v>
      </c>
      <c r="G174" s="10"/>
      <c r="H174" s="10"/>
      <c r="I174" s="10"/>
      <c r="J174" s="10"/>
      <c r="K174" s="10"/>
      <c r="L174" s="10"/>
      <c r="M174" s="10"/>
      <c r="N174" s="10"/>
      <c r="O174" s="10"/>
      <c r="P174" s="10"/>
      <c r="Q174" s="10"/>
      <c r="R174" s="10"/>
      <c r="S174" s="10"/>
      <c r="T174" s="10"/>
      <c r="U174" s="10"/>
      <c r="V174" s="10"/>
      <c r="W174" s="10"/>
      <c r="X174" s="10"/>
      <c r="Y174" s="10"/>
    </row>
    <row r="175" spans="1:25" ht="15.75" thickBot="1">
      <c r="A175" s="10"/>
      <c r="B175" s="22" t="s">
        <v>552</v>
      </c>
      <c r="C175" s="22" t="s">
        <v>1177</v>
      </c>
      <c r="D175" s="351">
        <v>44013</v>
      </c>
      <c r="E175" s="351">
        <v>50222</v>
      </c>
      <c r="F175" s="130">
        <v>50</v>
      </c>
      <c r="G175" s="10"/>
      <c r="H175" s="10"/>
      <c r="I175" s="10"/>
      <c r="J175" s="10"/>
      <c r="K175" s="10"/>
      <c r="L175" s="10"/>
      <c r="M175" s="10"/>
      <c r="N175" s="10"/>
      <c r="O175" s="10"/>
      <c r="P175" s="10"/>
      <c r="Q175" s="10"/>
      <c r="R175" s="10"/>
      <c r="S175" s="10"/>
      <c r="T175" s="10"/>
      <c r="U175" s="10"/>
      <c r="V175" s="10"/>
      <c r="W175" s="10"/>
      <c r="X175" s="10"/>
      <c r="Y175" s="10"/>
    </row>
    <row r="176" spans="1:25" ht="15.75" thickBot="1">
      <c r="A176" s="10"/>
      <c r="B176" s="22" t="s">
        <v>553</v>
      </c>
      <c r="C176" s="22" t="s">
        <v>1177</v>
      </c>
      <c r="D176" s="352">
        <v>44013</v>
      </c>
      <c r="E176" s="352">
        <v>54240</v>
      </c>
      <c r="F176" s="126">
        <v>118.4</v>
      </c>
      <c r="G176" s="10"/>
      <c r="H176" s="10"/>
      <c r="I176" s="10"/>
      <c r="J176" s="10"/>
      <c r="K176" s="10"/>
      <c r="L176" s="10"/>
      <c r="M176" s="10"/>
      <c r="N176" s="10"/>
      <c r="O176" s="10"/>
      <c r="P176" s="10"/>
      <c r="Q176" s="10"/>
      <c r="R176" s="10"/>
      <c r="S176" s="10"/>
      <c r="T176" s="10"/>
      <c r="U176" s="10"/>
      <c r="V176" s="10"/>
      <c r="W176" s="10"/>
      <c r="X176" s="10"/>
      <c r="Y176" s="10"/>
    </row>
    <row r="177" spans="1:25" ht="15.75" thickBot="1">
      <c r="A177" s="10"/>
      <c r="B177" s="22" t="s">
        <v>554</v>
      </c>
      <c r="C177" s="22" t="s">
        <v>1177</v>
      </c>
      <c r="D177" s="351">
        <v>44013</v>
      </c>
      <c r="E177" s="351">
        <v>52413</v>
      </c>
      <c r="F177" s="130">
        <v>14</v>
      </c>
      <c r="G177" s="10"/>
      <c r="H177" s="10"/>
      <c r="I177" s="10"/>
      <c r="J177" s="10"/>
      <c r="K177" s="10"/>
      <c r="L177" s="10"/>
      <c r="M177" s="10"/>
      <c r="N177" s="10"/>
      <c r="O177" s="10"/>
      <c r="P177" s="10"/>
      <c r="Q177" s="10"/>
      <c r="R177" s="10"/>
      <c r="S177" s="10"/>
      <c r="T177" s="10"/>
      <c r="U177" s="10"/>
      <c r="V177" s="10"/>
      <c r="W177" s="10"/>
      <c r="X177" s="10"/>
      <c r="Y177" s="10"/>
    </row>
    <row r="178" spans="1:25" ht="15.75" thickBot="1">
      <c r="A178" s="10"/>
      <c r="B178" s="22" t="s">
        <v>555</v>
      </c>
      <c r="C178" s="22" t="s">
        <v>1177</v>
      </c>
      <c r="D178" s="352">
        <v>44013</v>
      </c>
      <c r="E178" s="352">
        <v>52413</v>
      </c>
      <c r="F178" s="126">
        <v>25</v>
      </c>
      <c r="G178" s="10"/>
      <c r="H178" s="10"/>
      <c r="I178" s="10"/>
      <c r="J178" s="10"/>
      <c r="K178" s="10"/>
      <c r="L178" s="10"/>
      <c r="M178" s="10"/>
      <c r="N178" s="10"/>
      <c r="O178" s="10"/>
      <c r="P178" s="10"/>
      <c r="Q178" s="10"/>
      <c r="R178" s="10"/>
      <c r="S178" s="10"/>
      <c r="T178" s="10"/>
      <c r="U178" s="10"/>
      <c r="V178" s="10"/>
      <c r="W178" s="10"/>
      <c r="X178" s="10"/>
      <c r="Y178" s="10"/>
    </row>
    <row r="179" spans="1:25" ht="15.75" thickBot="1">
      <c r="A179" s="10"/>
      <c r="B179" s="22" t="s">
        <v>556</v>
      </c>
      <c r="C179" s="22" t="s">
        <v>1177</v>
      </c>
      <c r="D179" s="351">
        <v>44013</v>
      </c>
      <c r="E179" s="351">
        <v>52779</v>
      </c>
      <c r="F179" s="130">
        <v>55.64</v>
      </c>
      <c r="G179" s="10"/>
      <c r="H179" s="10"/>
      <c r="I179" s="10"/>
      <c r="J179" s="10"/>
      <c r="K179" s="10"/>
      <c r="L179" s="10"/>
      <c r="M179" s="10"/>
      <c r="N179" s="10"/>
      <c r="O179" s="10"/>
      <c r="P179" s="10"/>
      <c r="Q179" s="10"/>
      <c r="R179" s="10"/>
      <c r="S179" s="10"/>
      <c r="T179" s="10"/>
      <c r="U179" s="10"/>
      <c r="V179" s="10"/>
      <c r="W179" s="10"/>
      <c r="X179" s="10"/>
      <c r="Y179" s="10"/>
    </row>
    <row r="180" spans="1:25" ht="15.75" thickBot="1">
      <c r="A180" s="10"/>
      <c r="B180" s="22" t="s">
        <v>557</v>
      </c>
      <c r="C180" s="22" t="s">
        <v>1177</v>
      </c>
      <c r="D180" s="352">
        <v>44013</v>
      </c>
      <c r="E180" s="352">
        <v>52413</v>
      </c>
      <c r="F180" s="126">
        <v>128</v>
      </c>
      <c r="G180" s="10"/>
      <c r="H180" s="10"/>
      <c r="I180" s="10"/>
      <c r="J180" s="10"/>
      <c r="K180" s="10"/>
      <c r="L180" s="10"/>
      <c r="M180" s="10"/>
      <c r="N180" s="10"/>
      <c r="O180" s="10"/>
      <c r="P180" s="10"/>
      <c r="Q180" s="10"/>
      <c r="R180" s="10"/>
      <c r="S180" s="10"/>
      <c r="T180" s="10"/>
      <c r="U180" s="10"/>
      <c r="V180" s="10"/>
      <c r="W180" s="10"/>
      <c r="X180" s="10"/>
      <c r="Y180" s="10"/>
    </row>
    <row r="181" spans="1:25" ht="15.75" thickBot="1">
      <c r="A181" s="10"/>
      <c r="B181" s="22" t="s">
        <v>558</v>
      </c>
      <c r="C181" s="22" t="s">
        <v>1177</v>
      </c>
      <c r="D181" s="351">
        <v>44013</v>
      </c>
      <c r="E181" s="351">
        <v>54605</v>
      </c>
      <c r="F181" s="130">
        <v>65</v>
      </c>
      <c r="G181" s="10"/>
      <c r="H181" s="10"/>
      <c r="I181" s="10"/>
      <c r="J181" s="10"/>
      <c r="K181" s="10"/>
      <c r="L181" s="10"/>
      <c r="M181" s="10"/>
      <c r="N181" s="10"/>
      <c r="O181" s="10"/>
      <c r="P181" s="10"/>
      <c r="Q181" s="10"/>
      <c r="R181" s="10"/>
      <c r="S181" s="10"/>
      <c r="T181" s="10"/>
      <c r="U181" s="10"/>
      <c r="V181" s="10"/>
      <c r="W181" s="10"/>
      <c r="X181" s="10"/>
      <c r="Y181" s="10"/>
    </row>
    <row r="182" spans="1:25" ht="15.75" thickBot="1">
      <c r="A182" s="10"/>
      <c r="B182" s="22" t="s">
        <v>559</v>
      </c>
      <c r="C182" s="22" t="s">
        <v>1177</v>
      </c>
      <c r="D182" s="352">
        <v>44013</v>
      </c>
      <c r="E182" s="352">
        <v>54605</v>
      </c>
      <c r="F182" s="126">
        <v>85.26</v>
      </c>
      <c r="G182" s="10"/>
      <c r="H182" s="10"/>
      <c r="I182" s="10"/>
      <c r="J182" s="10"/>
      <c r="K182" s="10"/>
      <c r="L182" s="10"/>
      <c r="M182" s="10"/>
      <c r="N182" s="10"/>
      <c r="O182" s="10"/>
      <c r="P182" s="10"/>
      <c r="Q182" s="10"/>
      <c r="R182" s="10"/>
      <c r="S182" s="10"/>
      <c r="T182" s="10"/>
      <c r="U182" s="10"/>
      <c r="V182" s="10"/>
      <c r="W182" s="10"/>
      <c r="X182" s="10"/>
      <c r="Y182" s="10"/>
    </row>
    <row r="183" spans="1:25" ht="15.75" thickBot="1">
      <c r="A183" s="10"/>
      <c r="B183" s="22" t="s">
        <v>560</v>
      </c>
      <c r="C183" s="22" t="s">
        <v>1177</v>
      </c>
      <c r="D183" s="351">
        <v>44013</v>
      </c>
      <c r="E183" s="351">
        <v>52048</v>
      </c>
      <c r="F183" s="130">
        <v>126.91999999999999</v>
      </c>
      <c r="G183" s="10"/>
      <c r="H183" s="10"/>
      <c r="I183" s="10"/>
      <c r="J183" s="10"/>
      <c r="K183" s="10"/>
      <c r="L183" s="10"/>
      <c r="M183" s="10"/>
      <c r="N183" s="10"/>
      <c r="O183" s="10"/>
      <c r="P183" s="10"/>
      <c r="Q183" s="10"/>
      <c r="R183" s="10"/>
      <c r="S183" s="10"/>
      <c r="T183" s="10"/>
      <c r="U183" s="10"/>
      <c r="V183" s="10"/>
      <c r="W183" s="10"/>
      <c r="X183" s="10"/>
      <c r="Y183" s="10"/>
    </row>
    <row r="184" spans="1:25" ht="15.75" thickBot="1">
      <c r="A184" s="10"/>
      <c r="B184" s="22" t="s">
        <v>561</v>
      </c>
      <c r="C184" s="22" t="s">
        <v>1177</v>
      </c>
      <c r="D184" s="352">
        <v>44013</v>
      </c>
      <c r="E184" s="352">
        <v>54240</v>
      </c>
      <c r="F184" s="126">
        <v>57.5</v>
      </c>
      <c r="G184" s="10"/>
      <c r="H184" s="10"/>
      <c r="I184" s="10"/>
      <c r="J184" s="10"/>
      <c r="K184" s="10"/>
      <c r="L184" s="10"/>
      <c r="M184" s="10"/>
      <c r="N184" s="10"/>
      <c r="O184" s="10"/>
      <c r="P184" s="10"/>
      <c r="Q184" s="10"/>
      <c r="R184" s="10"/>
      <c r="S184" s="10"/>
      <c r="T184" s="10"/>
      <c r="U184" s="10"/>
      <c r="V184" s="10"/>
      <c r="W184" s="10"/>
      <c r="X184" s="10"/>
      <c r="Y184" s="10"/>
    </row>
    <row r="185" spans="1:25" ht="15.75" thickBot="1">
      <c r="A185" s="10"/>
      <c r="B185" s="22" t="s">
        <v>562</v>
      </c>
      <c r="C185" s="22" t="s">
        <v>1177</v>
      </c>
      <c r="D185" s="351">
        <v>44013</v>
      </c>
      <c r="E185" s="351">
        <v>52779</v>
      </c>
      <c r="F185" s="130">
        <v>102.96</v>
      </c>
      <c r="G185" s="10"/>
      <c r="H185" s="10"/>
      <c r="I185" s="10"/>
      <c r="J185" s="10"/>
      <c r="K185" s="10"/>
      <c r="L185" s="10"/>
      <c r="M185" s="10"/>
      <c r="N185" s="10"/>
      <c r="O185" s="10"/>
      <c r="P185" s="10"/>
      <c r="Q185" s="10"/>
      <c r="R185" s="10"/>
      <c r="S185" s="10"/>
      <c r="T185" s="10"/>
      <c r="U185" s="10"/>
      <c r="V185" s="10"/>
      <c r="W185" s="10"/>
      <c r="X185" s="10"/>
      <c r="Y185" s="10"/>
    </row>
    <row r="186" spans="1:25" ht="15.75" thickBot="1">
      <c r="A186" s="10"/>
      <c r="B186" s="22" t="s">
        <v>563</v>
      </c>
      <c r="C186" s="22" t="s">
        <v>402</v>
      </c>
      <c r="D186" s="352">
        <v>44013</v>
      </c>
      <c r="E186" s="352">
        <v>52413</v>
      </c>
      <c r="F186" s="126">
        <v>135</v>
      </c>
      <c r="G186" s="10"/>
      <c r="H186" s="10"/>
      <c r="I186" s="10"/>
      <c r="J186" s="10"/>
      <c r="K186" s="10"/>
      <c r="L186" s="10"/>
      <c r="M186" s="10"/>
      <c r="N186" s="10"/>
      <c r="O186" s="10"/>
      <c r="P186" s="10"/>
      <c r="Q186" s="10"/>
      <c r="R186" s="10"/>
      <c r="S186" s="10"/>
      <c r="T186" s="10"/>
      <c r="U186" s="10"/>
      <c r="V186" s="10"/>
      <c r="W186" s="10"/>
      <c r="X186" s="10"/>
      <c r="Y186" s="10"/>
    </row>
    <row r="187" spans="1:25" ht="15.75" thickBot="1">
      <c r="A187" s="10"/>
      <c r="B187" s="22" t="s">
        <v>564</v>
      </c>
      <c r="C187" s="22" t="s">
        <v>402</v>
      </c>
      <c r="D187" s="351">
        <v>44013</v>
      </c>
      <c r="E187" s="351">
        <v>52779</v>
      </c>
      <c r="F187" s="130">
        <v>110</v>
      </c>
      <c r="G187" s="10"/>
      <c r="H187" s="10"/>
      <c r="I187" s="10"/>
      <c r="J187" s="10"/>
      <c r="K187" s="10"/>
      <c r="L187" s="10"/>
      <c r="M187" s="10"/>
      <c r="N187" s="10"/>
      <c r="O187" s="10"/>
      <c r="P187" s="10"/>
      <c r="Q187" s="10"/>
      <c r="R187" s="10"/>
      <c r="S187" s="10"/>
      <c r="T187" s="10"/>
      <c r="U187" s="10"/>
      <c r="V187" s="10"/>
      <c r="W187" s="10"/>
      <c r="X187" s="10"/>
      <c r="Y187" s="10"/>
    </row>
    <row r="188" spans="1:25" ht="15.75" thickBot="1">
      <c r="A188" s="10"/>
      <c r="B188" s="22" t="s">
        <v>565</v>
      </c>
      <c r="C188" s="22" t="s">
        <v>402</v>
      </c>
      <c r="D188" s="352">
        <v>44013</v>
      </c>
      <c r="E188" s="352">
        <v>54605</v>
      </c>
      <c r="F188" s="126">
        <v>108</v>
      </c>
      <c r="G188" s="10"/>
      <c r="H188" s="10"/>
      <c r="I188" s="10"/>
      <c r="J188" s="10"/>
      <c r="K188" s="10"/>
      <c r="L188" s="10"/>
      <c r="M188" s="10"/>
      <c r="N188" s="10"/>
      <c r="O188" s="10"/>
      <c r="P188" s="10"/>
      <c r="Q188" s="10"/>
      <c r="R188" s="10"/>
      <c r="S188" s="10"/>
      <c r="T188" s="10"/>
      <c r="U188" s="10"/>
      <c r="V188" s="10"/>
      <c r="W188" s="10"/>
      <c r="X188" s="10"/>
      <c r="Y188" s="10"/>
    </row>
    <row r="189" spans="1:25" ht="15.75" thickBot="1">
      <c r="A189" s="10"/>
      <c r="B189" s="22" t="s">
        <v>566</v>
      </c>
      <c r="C189" s="22" t="s">
        <v>400</v>
      </c>
      <c r="D189" s="351">
        <v>44013</v>
      </c>
      <c r="E189" s="351">
        <v>54605</v>
      </c>
      <c r="F189" s="130">
        <v>100</v>
      </c>
      <c r="G189" s="10"/>
      <c r="H189" s="10"/>
      <c r="I189" s="10"/>
      <c r="J189" s="10"/>
      <c r="K189" s="10"/>
      <c r="L189" s="10"/>
      <c r="M189" s="10"/>
      <c r="N189" s="10"/>
      <c r="O189" s="10"/>
      <c r="P189" s="10"/>
      <c r="Q189" s="10"/>
      <c r="R189" s="10"/>
      <c r="S189" s="10"/>
      <c r="T189" s="10"/>
      <c r="U189" s="10"/>
      <c r="V189" s="10"/>
      <c r="W189" s="10"/>
      <c r="X189" s="10"/>
      <c r="Y189" s="10"/>
    </row>
    <row r="190" spans="1:25" ht="15.75" thickBot="1">
      <c r="A190" s="10"/>
      <c r="B190" s="22" t="s">
        <v>567</v>
      </c>
      <c r="C190" s="22" t="s">
        <v>400</v>
      </c>
      <c r="D190" s="352">
        <v>44013</v>
      </c>
      <c r="E190" s="352">
        <v>54240</v>
      </c>
      <c r="F190" s="126">
        <v>55</v>
      </c>
      <c r="G190" s="10"/>
      <c r="H190" s="10"/>
      <c r="I190" s="10"/>
      <c r="J190" s="10"/>
      <c r="K190" s="10"/>
      <c r="L190" s="10"/>
      <c r="M190" s="10"/>
      <c r="N190" s="10"/>
      <c r="O190" s="10"/>
      <c r="P190" s="10"/>
      <c r="Q190" s="10"/>
      <c r="R190" s="10"/>
      <c r="S190" s="10"/>
      <c r="T190" s="10"/>
      <c r="U190" s="10"/>
      <c r="V190" s="10"/>
      <c r="W190" s="10"/>
      <c r="X190" s="10"/>
      <c r="Y190" s="10"/>
    </row>
    <row r="191" spans="1:25" ht="15.75" thickBot="1">
      <c r="A191" s="10"/>
      <c r="B191" s="22" t="s">
        <v>568</v>
      </c>
      <c r="C191" s="22" t="s">
        <v>400</v>
      </c>
      <c r="D191" s="351">
        <v>44013</v>
      </c>
      <c r="E191" s="351">
        <v>54240</v>
      </c>
      <c r="F191" s="130">
        <v>96.899999999999991</v>
      </c>
      <c r="G191" s="10"/>
      <c r="H191" s="10"/>
      <c r="I191" s="10"/>
      <c r="J191" s="10"/>
      <c r="K191" s="10"/>
      <c r="L191" s="10"/>
      <c r="M191" s="10"/>
      <c r="N191" s="10"/>
      <c r="O191" s="10"/>
      <c r="P191" s="10"/>
      <c r="Q191" s="10"/>
      <c r="R191" s="10"/>
      <c r="S191" s="10"/>
      <c r="T191" s="10"/>
      <c r="U191" s="10"/>
      <c r="V191" s="10"/>
      <c r="W191" s="10"/>
      <c r="X191" s="10"/>
      <c r="Y191" s="10"/>
    </row>
    <row r="192" spans="1:25" ht="15.75" thickBot="1">
      <c r="A192" s="10"/>
      <c r="B192" s="22" t="s">
        <v>569</v>
      </c>
      <c r="C192" s="22" t="s">
        <v>400</v>
      </c>
      <c r="D192" s="352">
        <v>44013</v>
      </c>
      <c r="E192" s="352">
        <v>54605</v>
      </c>
      <c r="F192" s="126">
        <v>199.95</v>
      </c>
      <c r="G192" s="10"/>
      <c r="H192" s="10"/>
      <c r="I192" s="10"/>
      <c r="J192" s="10"/>
      <c r="K192" s="10"/>
      <c r="L192" s="10"/>
      <c r="M192" s="10"/>
      <c r="N192" s="10"/>
      <c r="O192" s="10"/>
      <c r="P192" s="10"/>
      <c r="Q192" s="10"/>
      <c r="R192" s="10"/>
      <c r="S192" s="10"/>
      <c r="T192" s="10"/>
      <c r="U192" s="10"/>
      <c r="V192" s="10"/>
      <c r="W192" s="10"/>
      <c r="X192" s="10"/>
      <c r="Y192" s="10"/>
    </row>
    <row r="193" spans="1:25" ht="15.75" thickBot="1">
      <c r="A193" s="10"/>
      <c r="B193" s="22" t="s">
        <v>570</v>
      </c>
      <c r="C193" s="22" t="s">
        <v>400</v>
      </c>
      <c r="D193" s="351">
        <v>44013</v>
      </c>
      <c r="E193" s="351">
        <v>52779</v>
      </c>
      <c r="F193" s="130">
        <v>107.51999999999998</v>
      </c>
      <c r="G193" s="10"/>
      <c r="H193" s="10"/>
      <c r="I193" s="10"/>
      <c r="J193" s="10"/>
      <c r="K193" s="10"/>
      <c r="L193" s="10"/>
      <c r="M193" s="10"/>
      <c r="N193" s="10"/>
      <c r="O193" s="10"/>
      <c r="P193" s="10"/>
      <c r="Q193" s="10"/>
      <c r="R193" s="10"/>
      <c r="S193" s="10"/>
      <c r="T193" s="10"/>
      <c r="U193" s="10"/>
      <c r="V193" s="10"/>
      <c r="W193" s="10"/>
      <c r="X193" s="10"/>
      <c r="Y193" s="10"/>
    </row>
    <row r="194" spans="1:25" ht="15.75" thickBot="1">
      <c r="A194" s="10"/>
      <c r="B194" s="22" t="s">
        <v>571</v>
      </c>
      <c r="C194" s="22" t="s">
        <v>400</v>
      </c>
      <c r="D194" s="352">
        <v>44013</v>
      </c>
      <c r="E194" s="352">
        <v>54605</v>
      </c>
      <c r="F194" s="126">
        <v>97.5</v>
      </c>
      <c r="G194" s="10"/>
      <c r="H194" s="10"/>
      <c r="I194" s="10"/>
      <c r="J194" s="10"/>
      <c r="K194" s="10"/>
      <c r="L194" s="10"/>
      <c r="M194" s="10"/>
      <c r="N194" s="10"/>
      <c r="O194" s="10"/>
      <c r="P194" s="10"/>
      <c r="Q194" s="10"/>
      <c r="R194" s="10"/>
      <c r="S194" s="10"/>
      <c r="T194" s="10"/>
      <c r="U194" s="10"/>
      <c r="V194" s="10"/>
      <c r="W194" s="10"/>
      <c r="X194" s="10"/>
      <c r="Y194" s="10"/>
    </row>
    <row r="195" spans="1:25" ht="15.75" thickBot="1">
      <c r="A195" s="10"/>
      <c r="B195" s="22" t="s">
        <v>572</v>
      </c>
      <c r="C195" s="22" t="s">
        <v>399</v>
      </c>
      <c r="D195" s="351">
        <v>44013</v>
      </c>
      <c r="E195" s="351">
        <v>80537</v>
      </c>
      <c r="F195" s="130">
        <v>110.67</v>
      </c>
      <c r="G195" s="10"/>
      <c r="H195" s="10"/>
      <c r="I195" s="10"/>
      <c r="J195" s="10"/>
      <c r="K195" s="10"/>
      <c r="L195" s="10"/>
      <c r="M195" s="10"/>
      <c r="N195" s="10"/>
      <c r="O195" s="10"/>
      <c r="P195" s="10"/>
      <c r="Q195" s="10"/>
      <c r="R195" s="10"/>
      <c r="S195" s="10"/>
      <c r="T195" s="10"/>
      <c r="U195" s="10"/>
      <c r="V195" s="10"/>
      <c r="W195" s="10"/>
      <c r="X195" s="10"/>
      <c r="Y195" s="10"/>
    </row>
    <row r="196" spans="1:25" ht="15.75" thickBot="1">
      <c r="A196" s="10"/>
      <c r="B196" s="22" t="s">
        <v>573</v>
      </c>
      <c r="C196" s="22" t="s">
        <v>399</v>
      </c>
      <c r="D196" s="352">
        <v>44013</v>
      </c>
      <c r="E196" s="352">
        <v>51318</v>
      </c>
      <c r="F196" s="126">
        <v>113</v>
      </c>
      <c r="G196" s="10"/>
      <c r="H196" s="10"/>
      <c r="I196" s="10"/>
      <c r="J196" s="10"/>
      <c r="K196" s="10"/>
      <c r="L196" s="10"/>
      <c r="M196" s="10"/>
      <c r="N196" s="10"/>
      <c r="O196" s="10"/>
      <c r="P196" s="10"/>
      <c r="Q196" s="10"/>
      <c r="R196" s="10"/>
      <c r="S196" s="10"/>
      <c r="T196" s="10"/>
      <c r="U196" s="10"/>
      <c r="V196" s="10"/>
      <c r="W196" s="10"/>
      <c r="X196" s="10"/>
      <c r="Y196" s="10"/>
    </row>
    <row r="197" spans="1:25" ht="15.75" thickBot="1">
      <c r="A197" s="10"/>
      <c r="B197" s="22" t="s">
        <v>574</v>
      </c>
      <c r="C197" s="22" t="s">
        <v>399</v>
      </c>
      <c r="D197" s="351">
        <v>44013</v>
      </c>
      <c r="E197" s="351">
        <v>54605</v>
      </c>
      <c r="F197" s="130">
        <v>113.19000000000001</v>
      </c>
      <c r="G197" s="10"/>
      <c r="H197" s="10"/>
      <c r="I197" s="10"/>
      <c r="J197" s="10"/>
      <c r="K197" s="10"/>
      <c r="L197" s="10"/>
      <c r="M197" s="10"/>
      <c r="N197" s="10"/>
      <c r="O197" s="10"/>
      <c r="P197" s="10"/>
      <c r="Q197" s="10"/>
      <c r="R197" s="10"/>
      <c r="S197" s="10"/>
      <c r="T197" s="10"/>
      <c r="U197" s="10"/>
      <c r="V197" s="10"/>
      <c r="W197" s="10"/>
      <c r="X197" s="10"/>
      <c r="Y197" s="10"/>
    </row>
    <row r="198" spans="1:25" ht="15.75" thickBot="1">
      <c r="A198" s="10"/>
      <c r="B198" s="22" t="s">
        <v>575</v>
      </c>
      <c r="C198" s="22" t="s">
        <v>399</v>
      </c>
      <c r="D198" s="352">
        <v>44013</v>
      </c>
      <c r="E198" s="352">
        <v>51318</v>
      </c>
      <c r="F198" s="126">
        <v>140.70000000000002</v>
      </c>
      <c r="G198" s="10"/>
      <c r="H198" s="10"/>
      <c r="I198" s="10"/>
      <c r="J198" s="10"/>
      <c r="K198" s="10"/>
      <c r="L198" s="10"/>
      <c r="M198" s="10"/>
      <c r="N198" s="10"/>
      <c r="O198" s="10"/>
      <c r="P198" s="10"/>
      <c r="Q198" s="10"/>
      <c r="R198" s="10"/>
      <c r="S198" s="10"/>
      <c r="T198" s="10"/>
      <c r="U198" s="10"/>
      <c r="V198" s="10"/>
      <c r="W198" s="10"/>
      <c r="X198" s="10"/>
      <c r="Y198" s="10"/>
    </row>
    <row r="199" spans="1:25" ht="15.75" thickBot="1">
      <c r="A199" s="10"/>
      <c r="B199" s="22" t="s">
        <v>576</v>
      </c>
      <c r="C199" s="22" t="s">
        <v>399</v>
      </c>
      <c r="D199" s="351">
        <v>44013</v>
      </c>
      <c r="E199" s="351">
        <v>52413</v>
      </c>
      <c r="F199" s="130">
        <v>96.04</v>
      </c>
      <c r="G199" s="10"/>
      <c r="H199" s="10"/>
      <c r="I199" s="10"/>
      <c r="J199" s="10"/>
      <c r="K199" s="10"/>
      <c r="L199" s="10"/>
      <c r="M199" s="10"/>
      <c r="N199" s="10"/>
      <c r="O199" s="10"/>
      <c r="P199" s="10"/>
      <c r="Q199" s="10"/>
      <c r="R199" s="10"/>
      <c r="S199" s="10"/>
      <c r="T199" s="10"/>
      <c r="U199" s="10"/>
      <c r="V199" s="10"/>
      <c r="W199" s="10"/>
      <c r="X199" s="10"/>
      <c r="Y199" s="10"/>
    </row>
    <row r="200" spans="1:25" ht="15.75" thickBot="1">
      <c r="A200" s="10"/>
      <c r="B200" s="22" t="s">
        <v>577</v>
      </c>
      <c r="C200" s="22" t="s">
        <v>399</v>
      </c>
      <c r="D200" s="352">
        <v>44013</v>
      </c>
      <c r="E200" s="352">
        <v>50587</v>
      </c>
      <c r="F200" s="126">
        <v>30</v>
      </c>
      <c r="G200" s="10"/>
      <c r="H200" s="10"/>
      <c r="I200" s="10"/>
      <c r="J200" s="10"/>
      <c r="K200" s="10"/>
      <c r="L200" s="10"/>
      <c r="M200" s="10"/>
      <c r="N200" s="10"/>
      <c r="O200" s="10"/>
      <c r="P200" s="10"/>
      <c r="Q200" s="10"/>
      <c r="R200" s="10"/>
      <c r="S200" s="10"/>
      <c r="T200" s="10"/>
      <c r="U200" s="10"/>
      <c r="V200" s="10"/>
      <c r="W200" s="10"/>
      <c r="X200" s="10"/>
      <c r="Y200" s="10"/>
    </row>
    <row r="201" spans="1:25" ht="15.75" thickBot="1">
      <c r="A201" s="10"/>
      <c r="B201" s="22" t="s">
        <v>578</v>
      </c>
      <c r="C201" s="22" t="s">
        <v>399</v>
      </c>
      <c r="D201" s="351">
        <v>44013</v>
      </c>
      <c r="E201" s="351">
        <v>73232</v>
      </c>
      <c r="F201" s="130">
        <v>165.5</v>
      </c>
      <c r="G201" s="10"/>
      <c r="H201" s="10"/>
      <c r="I201" s="10"/>
      <c r="J201" s="10"/>
      <c r="K201" s="10"/>
      <c r="L201" s="10"/>
      <c r="M201" s="10"/>
      <c r="N201" s="10"/>
      <c r="O201" s="10"/>
      <c r="P201" s="10"/>
      <c r="Q201" s="10"/>
      <c r="R201" s="10"/>
      <c r="S201" s="10"/>
      <c r="T201" s="10"/>
      <c r="U201" s="10"/>
      <c r="V201" s="10"/>
      <c r="W201" s="10"/>
      <c r="X201" s="10"/>
      <c r="Y201" s="10"/>
    </row>
    <row r="202" spans="1:25" ht="15.75" thickBot="1">
      <c r="A202" s="10"/>
      <c r="B202" s="22" t="s">
        <v>579</v>
      </c>
      <c r="C202" s="22" t="s">
        <v>399</v>
      </c>
      <c r="D202" s="352">
        <v>44013</v>
      </c>
      <c r="E202" s="352">
        <v>49857</v>
      </c>
      <c r="F202" s="126">
        <v>46.5</v>
      </c>
      <c r="G202" s="10"/>
      <c r="H202" s="10"/>
      <c r="I202" s="10"/>
      <c r="J202" s="10"/>
      <c r="K202" s="10"/>
      <c r="L202" s="10"/>
      <c r="M202" s="10"/>
      <c r="N202" s="10"/>
      <c r="O202" s="10"/>
      <c r="P202" s="10"/>
      <c r="Q202" s="10"/>
      <c r="R202" s="10"/>
      <c r="S202" s="10"/>
      <c r="T202" s="10"/>
      <c r="U202" s="10"/>
      <c r="V202" s="10"/>
      <c r="W202" s="10"/>
      <c r="X202" s="10"/>
      <c r="Y202" s="10"/>
    </row>
    <row r="203" spans="1:25" ht="15.75" thickBot="1">
      <c r="A203" s="10"/>
      <c r="B203" s="22" t="s">
        <v>580</v>
      </c>
      <c r="C203" s="22" t="s">
        <v>399</v>
      </c>
      <c r="D203" s="351">
        <v>44013</v>
      </c>
      <c r="E203" s="351">
        <v>50222</v>
      </c>
      <c r="F203" s="130">
        <v>270</v>
      </c>
      <c r="G203" s="10"/>
      <c r="H203" s="10"/>
      <c r="I203" s="10"/>
      <c r="J203" s="10"/>
      <c r="K203" s="10"/>
      <c r="L203" s="10"/>
      <c r="M203" s="10"/>
      <c r="N203" s="10"/>
      <c r="O203" s="10"/>
      <c r="P203" s="10"/>
      <c r="Q203" s="10"/>
      <c r="R203" s="10"/>
      <c r="S203" s="10"/>
      <c r="T203" s="10"/>
      <c r="U203" s="10"/>
      <c r="V203" s="10"/>
      <c r="W203" s="10"/>
      <c r="X203" s="10"/>
      <c r="Y203" s="10"/>
    </row>
    <row r="204" spans="1:25" ht="15.75" thickBot="1">
      <c r="A204" s="10"/>
      <c r="B204" s="22" t="s">
        <v>581</v>
      </c>
      <c r="C204" s="22" t="s">
        <v>399</v>
      </c>
      <c r="D204" s="352">
        <v>44013</v>
      </c>
      <c r="E204" s="352">
        <v>52413</v>
      </c>
      <c r="F204" s="126">
        <v>198.94</v>
      </c>
      <c r="G204" s="10"/>
      <c r="H204" s="10"/>
      <c r="I204" s="10"/>
      <c r="J204" s="10"/>
      <c r="K204" s="10"/>
      <c r="L204" s="10"/>
      <c r="M204" s="10"/>
      <c r="N204" s="10"/>
      <c r="O204" s="10"/>
      <c r="P204" s="10"/>
      <c r="Q204" s="10"/>
      <c r="R204" s="10"/>
      <c r="S204" s="10"/>
      <c r="T204" s="10"/>
      <c r="U204" s="10"/>
      <c r="V204" s="10"/>
      <c r="W204" s="10"/>
      <c r="X204" s="10"/>
      <c r="Y204" s="10"/>
    </row>
    <row r="205" spans="1:25" ht="15.75" thickBot="1">
      <c r="A205" s="10"/>
      <c r="B205" s="22" t="s">
        <v>582</v>
      </c>
      <c r="C205" s="22" t="s">
        <v>399</v>
      </c>
      <c r="D205" s="351">
        <v>44013</v>
      </c>
      <c r="E205" s="351">
        <v>51318</v>
      </c>
      <c r="F205" s="130">
        <v>106.80000000000001</v>
      </c>
      <c r="G205" s="10"/>
      <c r="H205" s="10"/>
      <c r="I205" s="10"/>
      <c r="J205" s="10"/>
      <c r="K205" s="10"/>
      <c r="L205" s="10"/>
      <c r="M205" s="10"/>
      <c r="N205" s="10"/>
      <c r="O205" s="10"/>
      <c r="P205" s="10"/>
      <c r="Q205" s="10"/>
      <c r="R205" s="10"/>
      <c r="S205" s="10"/>
      <c r="T205" s="10"/>
      <c r="U205" s="10"/>
      <c r="V205" s="10"/>
      <c r="W205" s="10"/>
      <c r="X205" s="10"/>
      <c r="Y205" s="10"/>
    </row>
    <row r="206" spans="1:25" ht="15.75" thickBot="1">
      <c r="A206" s="10"/>
      <c r="B206" s="22" t="s">
        <v>583</v>
      </c>
      <c r="C206" s="22" t="s">
        <v>399</v>
      </c>
      <c r="D206" s="352">
        <v>44013</v>
      </c>
      <c r="E206" s="352">
        <v>50587</v>
      </c>
      <c r="F206" s="126">
        <v>172.48</v>
      </c>
      <c r="G206" s="10"/>
      <c r="H206" s="10"/>
      <c r="I206" s="10"/>
      <c r="J206" s="10"/>
      <c r="K206" s="10"/>
      <c r="L206" s="10"/>
      <c r="M206" s="10"/>
      <c r="N206" s="10"/>
      <c r="O206" s="10"/>
      <c r="P206" s="10"/>
      <c r="Q206" s="10"/>
      <c r="R206" s="10"/>
      <c r="S206" s="10"/>
      <c r="T206" s="10"/>
      <c r="U206" s="10"/>
      <c r="V206" s="10"/>
      <c r="W206" s="10"/>
      <c r="X206" s="10"/>
      <c r="Y206" s="10"/>
    </row>
    <row r="207" spans="1:25" ht="15.75" thickBot="1">
      <c r="A207" s="10"/>
      <c r="B207" s="22" t="s">
        <v>584</v>
      </c>
      <c r="C207" s="22" t="s">
        <v>399</v>
      </c>
      <c r="D207" s="351">
        <v>44013</v>
      </c>
      <c r="E207" s="351">
        <v>51683</v>
      </c>
      <c r="F207" s="130">
        <v>48.300000000000004</v>
      </c>
      <c r="G207" s="10"/>
      <c r="H207" s="10"/>
      <c r="I207" s="10"/>
      <c r="J207" s="10"/>
      <c r="K207" s="10"/>
      <c r="L207" s="10"/>
      <c r="M207" s="10"/>
      <c r="N207" s="10"/>
      <c r="O207" s="10"/>
      <c r="P207" s="10"/>
      <c r="Q207" s="10"/>
      <c r="R207" s="10"/>
      <c r="S207" s="10"/>
      <c r="T207" s="10"/>
      <c r="U207" s="10"/>
      <c r="V207" s="10"/>
      <c r="W207" s="10"/>
      <c r="X207" s="10"/>
      <c r="Y207" s="10"/>
    </row>
    <row r="208" spans="1:25" ht="15.75" thickBot="1">
      <c r="A208" s="10"/>
      <c r="B208" s="22" t="s">
        <v>585</v>
      </c>
      <c r="C208" s="22" t="s">
        <v>1177</v>
      </c>
      <c r="D208" s="352">
        <v>44013</v>
      </c>
      <c r="E208" s="352">
        <v>52779</v>
      </c>
      <c r="F208" s="126">
        <v>452.89</v>
      </c>
      <c r="G208" s="10"/>
      <c r="H208" s="10"/>
      <c r="I208" s="10"/>
      <c r="J208" s="10"/>
      <c r="K208" s="10"/>
      <c r="L208" s="10"/>
      <c r="M208" s="10"/>
      <c r="N208" s="10"/>
      <c r="O208" s="10"/>
      <c r="P208" s="10"/>
      <c r="Q208" s="10"/>
      <c r="R208" s="10"/>
      <c r="S208" s="10"/>
      <c r="T208" s="10"/>
      <c r="U208" s="10"/>
      <c r="V208" s="10"/>
      <c r="W208" s="10"/>
      <c r="X208" s="10"/>
      <c r="Y208" s="10"/>
    </row>
    <row r="209" spans="1:25" ht="15.75" thickBot="1">
      <c r="A209" s="10"/>
      <c r="B209" s="22" t="s">
        <v>586</v>
      </c>
      <c r="C209" s="22" t="s">
        <v>1177</v>
      </c>
      <c r="D209" s="351">
        <v>44013</v>
      </c>
      <c r="E209" s="351">
        <v>52413</v>
      </c>
      <c r="F209" s="130">
        <v>180.518</v>
      </c>
      <c r="G209" s="10"/>
      <c r="H209" s="10"/>
      <c r="I209" s="10"/>
      <c r="J209" s="10"/>
      <c r="K209" s="10"/>
      <c r="L209" s="10"/>
      <c r="M209" s="10"/>
      <c r="N209" s="10"/>
      <c r="O209" s="10"/>
      <c r="P209" s="10"/>
      <c r="Q209" s="10"/>
      <c r="R209" s="10"/>
      <c r="S209" s="10"/>
      <c r="T209" s="10"/>
      <c r="U209" s="10"/>
      <c r="V209" s="10"/>
      <c r="W209" s="10"/>
      <c r="X209" s="10"/>
      <c r="Y209" s="10"/>
    </row>
    <row r="210" spans="1:25" ht="15.75" thickBot="1">
      <c r="A210" s="10"/>
      <c r="B210" s="22" t="s">
        <v>587</v>
      </c>
      <c r="C210" s="22" t="s">
        <v>402</v>
      </c>
      <c r="D210" s="352">
        <v>44013</v>
      </c>
      <c r="E210" s="352">
        <v>47665</v>
      </c>
      <c r="F210" s="126">
        <v>46</v>
      </c>
      <c r="G210" s="10"/>
      <c r="H210" s="10"/>
      <c r="I210" s="10"/>
      <c r="J210" s="10"/>
      <c r="K210" s="10"/>
      <c r="L210" s="10"/>
      <c r="M210" s="10"/>
      <c r="N210" s="10"/>
      <c r="O210" s="10"/>
      <c r="P210" s="10"/>
      <c r="Q210" s="10"/>
      <c r="R210" s="10"/>
      <c r="S210" s="10"/>
      <c r="T210" s="10"/>
      <c r="U210" s="10"/>
      <c r="V210" s="10"/>
      <c r="W210" s="10"/>
      <c r="X210" s="10"/>
      <c r="Y210" s="10"/>
    </row>
    <row r="211" spans="1:25" ht="15.75" thickBot="1">
      <c r="A211" s="10"/>
      <c r="B211" s="22" t="s">
        <v>588</v>
      </c>
      <c r="C211" s="22" t="s">
        <v>402</v>
      </c>
      <c r="D211" s="351">
        <v>44013</v>
      </c>
      <c r="E211" s="351">
        <v>47665</v>
      </c>
      <c r="F211" s="130">
        <v>66</v>
      </c>
      <c r="G211" s="10"/>
      <c r="H211" s="10"/>
      <c r="I211" s="10"/>
      <c r="J211" s="10"/>
      <c r="K211" s="10"/>
      <c r="L211" s="10"/>
      <c r="M211" s="10"/>
      <c r="N211" s="10"/>
      <c r="O211" s="10"/>
      <c r="P211" s="10"/>
      <c r="Q211" s="10"/>
      <c r="R211" s="10"/>
      <c r="S211" s="10"/>
      <c r="T211" s="10"/>
      <c r="U211" s="10"/>
      <c r="V211" s="10"/>
      <c r="W211" s="10"/>
      <c r="X211" s="10"/>
      <c r="Y211" s="10"/>
    </row>
    <row r="212" spans="1:25" ht="15.75" thickBot="1">
      <c r="A212" s="10"/>
      <c r="B212" s="22" t="s">
        <v>589</v>
      </c>
      <c r="C212" s="22" t="s">
        <v>402</v>
      </c>
      <c r="D212" s="352">
        <v>44013</v>
      </c>
      <c r="E212" s="352">
        <v>50952</v>
      </c>
      <c r="F212" s="126">
        <v>56.7</v>
      </c>
      <c r="G212" s="10"/>
      <c r="H212" s="10"/>
      <c r="I212" s="10"/>
      <c r="J212" s="10"/>
      <c r="K212" s="10"/>
      <c r="L212" s="10"/>
      <c r="M212" s="10"/>
      <c r="N212" s="10"/>
      <c r="O212" s="10"/>
      <c r="P212" s="10"/>
      <c r="Q212" s="10"/>
      <c r="R212" s="10"/>
      <c r="S212" s="10"/>
      <c r="T212" s="10"/>
      <c r="U212" s="10"/>
      <c r="V212" s="10"/>
      <c r="W212" s="10"/>
      <c r="X212" s="10"/>
      <c r="Y212" s="10"/>
    </row>
    <row r="213" spans="1:25" ht="15.75" thickBot="1">
      <c r="A213" s="10"/>
      <c r="B213" s="22" t="s">
        <v>590</v>
      </c>
      <c r="C213" s="22" t="s">
        <v>402</v>
      </c>
      <c r="D213" s="351">
        <v>44013</v>
      </c>
      <c r="E213" s="351">
        <v>52413</v>
      </c>
      <c r="F213" s="130">
        <v>94.5</v>
      </c>
      <c r="G213" s="10"/>
      <c r="H213" s="10"/>
      <c r="I213" s="10"/>
      <c r="J213" s="10"/>
      <c r="K213" s="10"/>
      <c r="L213" s="10"/>
      <c r="M213" s="10"/>
      <c r="N213" s="10"/>
      <c r="O213" s="10"/>
      <c r="P213" s="10"/>
      <c r="Q213" s="10"/>
      <c r="R213" s="10"/>
      <c r="S213" s="10"/>
      <c r="T213" s="10"/>
      <c r="U213" s="10"/>
      <c r="V213" s="10"/>
      <c r="W213" s="10"/>
      <c r="X213" s="10"/>
      <c r="Y213" s="10"/>
    </row>
    <row r="214" spans="1:25" ht="15.75" thickBot="1">
      <c r="A214" s="10"/>
      <c r="B214" s="22" t="s">
        <v>591</v>
      </c>
      <c r="C214" s="22" t="s">
        <v>402</v>
      </c>
      <c r="D214" s="352">
        <v>44013</v>
      </c>
      <c r="E214" s="352">
        <v>49491</v>
      </c>
      <c r="F214" s="126">
        <v>71.400000000000006</v>
      </c>
      <c r="G214" s="10"/>
      <c r="H214" s="10"/>
      <c r="I214" s="10"/>
      <c r="J214" s="10"/>
      <c r="K214" s="10"/>
      <c r="L214" s="10"/>
      <c r="M214" s="10"/>
      <c r="N214" s="10"/>
      <c r="O214" s="10"/>
      <c r="P214" s="10"/>
      <c r="Q214" s="10"/>
      <c r="R214" s="10"/>
      <c r="S214" s="10"/>
      <c r="T214" s="10"/>
      <c r="U214" s="10"/>
      <c r="V214" s="10"/>
      <c r="W214" s="10"/>
      <c r="X214" s="10"/>
      <c r="Y214" s="10"/>
    </row>
    <row r="215" spans="1:25" ht="15.75" thickBot="1">
      <c r="A215" s="10"/>
      <c r="B215" s="22" t="s">
        <v>592</v>
      </c>
      <c r="C215" s="22" t="s">
        <v>402</v>
      </c>
      <c r="D215" s="351">
        <v>44013</v>
      </c>
      <c r="E215" s="351">
        <v>49857</v>
      </c>
      <c r="F215" s="130">
        <v>132.30000000000001</v>
      </c>
      <c r="G215" s="10"/>
      <c r="H215" s="10"/>
      <c r="I215" s="10"/>
      <c r="J215" s="10"/>
      <c r="K215" s="10"/>
      <c r="L215" s="10"/>
      <c r="M215" s="10"/>
      <c r="N215" s="10"/>
      <c r="O215" s="10"/>
      <c r="P215" s="10"/>
      <c r="Q215" s="10"/>
      <c r="R215" s="10"/>
      <c r="S215" s="10"/>
      <c r="T215" s="10"/>
      <c r="U215" s="10"/>
      <c r="V215" s="10"/>
      <c r="W215" s="10"/>
      <c r="X215" s="10"/>
      <c r="Y215" s="10"/>
    </row>
    <row r="216" spans="1:25" ht="15.75" thickBot="1">
      <c r="A216" s="10"/>
      <c r="B216" s="22" t="s">
        <v>593</v>
      </c>
      <c r="C216" s="22" t="s">
        <v>402</v>
      </c>
      <c r="D216" s="352">
        <v>44013</v>
      </c>
      <c r="E216" s="352">
        <v>49857</v>
      </c>
      <c r="F216" s="126">
        <v>52.5</v>
      </c>
      <c r="G216" s="10"/>
      <c r="H216" s="10"/>
      <c r="I216" s="10"/>
      <c r="J216" s="10"/>
      <c r="K216" s="10"/>
      <c r="L216" s="10"/>
      <c r="M216" s="10"/>
      <c r="N216" s="10"/>
      <c r="O216" s="10"/>
      <c r="P216" s="10"/>
      <c r="Q216" s="10"/>
      <c r="R216" s="10"/>
      <c r="S216" s="10"/>
      <c r="T216" s="10"/>
      <c r="U216" s="10"/>
      <c r="V216" s="10"/>
      <c r="W216" s="10"/>
      <c r="X216" s="10"/>
      <c r="Y216" s="10"/>
    </row>
    <row r="217" spans="1:25" ht="15.75" thickBot="1">
      <c r="A217" s="10"/>
      <c r="B217" s="22" t="s">
        <v>594</v>
      </c>
      <c r="C217" s="22" t="s">
        <v>402</v>
      </c>
      <c r="D217" s="351">
        <v>44013</v>
      </c>
      <c r="E217" s="351">
        <v>57162</v>
      </c>
      <c r="F217" s="130">
        <v>102.4</v>
      </c>
      <c r="G217" s="10"/>
      <c r="H217" s="10"/>
      <c r="I217" s="10"/>
      <c r="J217" s="10"/>
      <c r="K217" s="10"/>
      <c r="L217" s="10"/>
      <c r="M217" s="10"/>
      <c r="N217" s="10"/>
      <c r="O217" s="10"/>
      <c r="P217" s="10"/>
      <c r="Q217" s="10"/>
      <c r="R217" s="10"/>
      <c r="S217" s="10"/>
      <c r="T217" s="10"/>
      <c r="U217" s="10"/>
      <c r="V217" s="10"/>
      <c r="W217" s="10"/>
      <c r="X217" s="10"/>
      <c r="Y217" s="10"/>
    </row>
    <row r="218" spans="1:25" ht="15.75" thickBot="1">
      <c r="A218" s="10"/>
      <c r="B218" s="22" t="s">
        <v>595</v>
      </c>
      <c r="C218" s="22" t="s">
        <v>402</v>
      </c>
      <c r="D218" s="352">
        <v>44013</v>
      </c>
      <c r="E218" s="352">
        <v>57527</v>
      </c>
      <c r="F218" s="126">
        <v>102.4</v>
      </c>
      <c r="G218" s="10"/>
      <c r="H218" s="10"/>
      <c r="I218" s="10"/>
      <c r="J218" s="10"/>
      <c r="K218" s="10"/>
      <c r="L218" s="10"/>
      <c r="M218" s="10"/>
      <c r="N218" s="10"/>
      <c r="O218" s="10"/>
      <c r="P218" s="10"/>
      <c r="Q218" s="10"/>
      <c r="R218" s="10"/>
      <c r="S218" s="10"/>
      <c r="T218" s="10"/>
      <c r="U218" s="10"/>
      <c r="V218" s="10"/>
      <c r="W218" s="10"/>
      <c r="X218" s="10"/>
      <c r="Y218" s="10"/>
    </row>
    <row r="219" spans="1:25" ht="15.75" thickBot="1">
      <c r="A219" s="10"/>
      <c r="B219" s="22" t="s">
        <v>596</v>
      </c>
      <c r="C219" s="22" t="s">
        <v>402</v>
      </c>
      <c r="D219" s="351">
        <v>44013</v>
      </c>
      <c r="E219" s="351">
        <v>57527</v>
      </c>
      <c r="F219" s="130">
        <v>112</v>
      </c>
      <c r="G219" s="10"/>
      <c r="H219" s="10"/>
      <c r="I219" s="10"/>
      <c r="J219" s="10"/>
      <c r="K219" s="10"/>
      <c r="L219" s="10"/>
      <c r="M219" s="10"/>
      <c r="N219" s="10"/>
      <c r="O219" s="10"/>
      <c r="P219" s="10"/>
      <c r="Q219" s="10"/>
      <c r="R219" s="10"/>
      <c r="S219" s="10"/>
      <c r="T219" s="10"/>
      <c r="U219" s="10"/>
      <c r="V219" s="10"/>
      <c r="W219" s="10"/>
      <c r="X219" s="10"/>
      <c r="Y219" s="10"/>
    </row>
    <row r="220" spans="1:25" ht="15.75" thickBot="1">
      <c r="A220" s="10"/>
      <c r="B220" s="22" t="s">
        <v>597</v>
      </c>
      <c r="C220" s="22" t="s">
        <v>402</v>
      </c>
      <c r="D220" s="352">
        <v>44013</v>
      </c>
      <c r="E220" s="352">
        <v>49491</v>
      </c>
      <c r="F220" s="126">
        <v>80.5</v>
      </c>
      <c r="G220" s="10"/>
      <c r="H220" s="10"/>
      <c r="I220" s="10"/>
      <c r="J220" s="10"/>
      <c r="K220" s="10"/>
      <c r="L220" s="10"/>
      <c r="M220" s="10"/>
      <c r="N220" s="10"/>
      <c r="O220" s="10"/>
      <c r="P220" s="10"/>
      <c r="Q220" s="10"/>
      <c r="R220" s="10"/>
      <c r="S220" s="10"/>
      <c r="T220" s="10"/>
      <c r="U220" s="10"/>
      <c r="V220" s="10"/>
      <c r="W220" s="10"/>
      <c r="X220" s="10"/>
      <c r="Y220" s="10"/>
    </row>
    <row r="221" spans="1:25" ht="15.75" thickBot="1">
      <c r="A221" s="10"/>
      <c r="B221" s="22" t="s">
        <v>598</v>
      </c>
      <c r="C221" s="22" t="s">
        <v>402</v>
      </c>
      <c r="D221" s="351">
        <v>44013</v>
      </c>
      <c r="E221" s="351">
        <v>50587</v>
      </c>
      <c r="F221" s="130">
        <v>159</v>
      </c>
      <c r="G221" s="10"/>
      <c r="H221" s="10"/>
      <c r="I221" s="10"/>
      <c r="J221" s="10"/>
      <c r="K221" s="10"/>
      <c r="L221" s="10"/>
      <c r="M221" s="10"/>
      <c r="N221" s="10"/>
      <c r="O221" s="10"/>
      <c r="P221" s="10"/>
      <c r="Q221" s="10"/>
      <c r="R221" s="10"/>
      <c r="S221" s="10"/>
      <c r="T221" s="10"/>
      <c r="U221" s="10"/>
      <c r="V221" s="10"/>
      <c r="W221" s="10"/>
      <c r="X221" s="10"/>
      <c r="Y221" s="10"/>
    </row>
    <row r="222" spans="1:25" ht="15.75" thickBot="1">
      <c r="A222" s="10"/>
      <c r="B222" s="22" t="s">
        <v>599</v>
      </c>
      <c r="C222" s="22" t="s">
        <v>402</v>
      </c>
      <c r="D222" s="352">
        <v>44013</v>
      </c>
      <c r="E222" s="352">
        <v>51318</v>
      </c>
      <c r="F222" s="126">
        <v>39</v>
      </c>
      <c r="G222" s="10"/>
      <c r="H222" s="10"/>
      <c r="I222" s="10"/>
      <c r="J222" s="10"/>
      <c r="K222" s="10"/>
      <c r="L222" s="10"/>
      <c r="M222" s="10"/>
      <c r="N222" s="10"/>
      <c r="O222" s="10"/>
      <c r="P222" s="10"/>
      <c r="Q222" s="10"/>
      <c r="R222" s="10"/>
      <c r="S222" s="10"/>
      <c r="T222" s="10"/>
      <c r="U222" s="10"/>
      <c r="V222" s="10"/>
      <c r="W222" s="10"/>
      <c r="X222" s="10"/>
      <c r="Y222" s="10"/>
    </row>
    <row r="223" spans="1:25" ht="15.75" thickBot="1">
      <c r="A223" s="10"/>
      <c r="B223" s="22" t="s">
        <v>600</v>
      </c>
      <c r="C223" s="22" t="s">
        <v>402</v>
      </c>
      <c r="D223" s="351">
        <v>44013</v>
      </c>
      <c r="E223" s="351">
        <v>53144</v>
      </c>
      <c r="F223" s="130">
        <v>126</v>
      </c>
      <c r="G223" s="10"/>
      <c r="H223" s="10"/>
      <c r="I223" s="10"/>
      <c r="J223" s="10"/>
      <c r="K223" s="10"/>
      <c r="L223" s="10"/>
      <c r="M223" s="10"/>
      <c r="N223" s="10"/>
      <c r="O223" s="10"/>
      <c r="P223" s="10"/>
      <c r="Q223" s="10"/>
      <c r="R223" s="10"/>
      <c r="S223" s="10"/>
      <c r="T223" s="10"/>
      <c r="U223" s="10"/>
      <c r="V223" s="10"/>
      <c r="W223" s="10"/>
      <c r="X223" s="10"/>
      <c r="Y223" s="10"/>
    </row>
    <row r="224" spans="1:25" ht="15.75" thickBot="1">
      <c r="A224" s="10"/>
      <c r="B224" s="22" t="s">
        <v>601</v>
      </c>
      <c r="C224" s="22" t="s">
        <v>402</v>
      </c>
      <c r="D224" s="352">
        <v>44013</v>
      </c>
      <c r="E224" s="352">
        <v>49491</v>
      </c>
      <c r="F224" s="126">
        <v>70</v>
      </c>
      <c r="G224" s="10"/>
      <c r="H224" s="10"/>
      <c r="I224" s="10"/>
      <c r="J224" s="10"/>
      <c r="K224" s="10"/>
      <c r="L224" s="10"/>
      <c r="M224" s="10"/>
      <c r="N224" s="10"/>
      <c r="O224" s="10"/>
      <c r="P224" s="10"/>
      <c r="Q224" s="10"/>
      <c r="R224" s="10"/>
      <c r="S224" s="10"/>
      <c r="T224" s="10"/>
      <c r="U224" s="10"/>
      <c r="V224" s="10"/>
      <c r="W224" s="10"/>
      <c r="X224" s="10"/>
      <c r="Y224" s="10"/>
    </row>
    <row r="225" spans="1:25" ht="15.75" thickBot="1">
      <c r="A225" s="10"/>
      <c r="B225" s="22" t="s">
        <v>602</v>
      </c>
      <c r="C225" s="22" t="s">
        <v>402</v>
      </c>
      <c r="D225" s="351">
        <v>44013</v>
      </c>
      <c r="E225" s="351">
        <v>48761</v>
      </c>
      <c r="F225" s="130">
        <v>98.7</v>
      </c>
      <c r="G225" s="10"/>
      <c r="H225" s="10"/>
      <c r="I225" s="10"/>
      <c r="J225" s="10"/>
      <c r="K225" s="10"/>
      <c r="L225" s="10"/>
      <c r="M225" s="10"/>
      <c r="N225" s="10"/>
      <c r="O225" s="10"/>
      <c r="P225" s="10"/>
      <c r="Q225" s="10"/>
      <c r="R225" s="10"/>
      <c r="S225" s="10"/>
      <c r="T225" s="10"/>
      <c r="U225" s="10"/>
      <c r="V225" s="10"/>
      <c r="W225" s="10"/>
      <c r="X225" s="10"/>
      <c r="Y225" s="10"/>
    </row>
    <row r="226" spans="1:25" ht="15.75" thickBot="1">
      <c r="A226" s="10"/>
      <c r="B226" s="22" t="s">
        <v>603</v>
      </c>
      <c r="C226" s="22" t="s">
        <v>402</v>
      </c>
      <c r="D226" s="352">
        <v>44013</v>
      </c>
      <c r="E226" s="352">
        <v>50952</v>
      </c>
      <c r="F226" s="126">
        <v>144</v>
      </c>
      <c r="G226" s="10"/>
      <c r="H226" s="10"/>
      <c r="I226" s="10"/>
      <c r="J226" s="10"/>
      <c r="K226" s="10"/>
      <c r="L226" s="10"/>
      <c r="M226" s="10"/>
      <c r="N226" s="10"/>
      <c r="O226" s="10"/>
      <c r="P226" s="10"/>
      <c r="Q226" s="10"/>
      <c r="R226" s="10"/>
      <c r="S226" s="10"/>
      <c r="T226" s="10"/>
      <c r="U226" s="10"/>
      <c r="V226" s="10"/>
      <c r="W226" s="10"/>
      <c r="X226" s="10"/>
      <c r="Y226" s="10"/>
    </row>
    <row r="227" spans="1:25" ht="15.75" thickBot="1">
      <c r="A227" s="10"/>
      <c r="B227" s="22" t="s">
        <v>604</v>
      </c>
      <c r="C227" s="22" t="s">
        <v>402</v>
      </c>
      <c r="D227" s="351">
        <v>44013</v>
      </c>
      <c r="E227" s="351">
        <v>50952</v>
      </c>
      <c r="F227" s="130">
        <v>126</v>
      </c>
      <c r="G227" s="10"/>
      <c r="H227" s="10"/>
      <c r="I227" s="10"/>
      <c r="J227" s="10"/>
      <c r="K227" s="10"/>
      <c r="L227" s="10"/>
      <c r="M227" s="10"/>
      <c r="N227" s="10"/>
      <c r="O227" s="10"/>
      <c r="P227" s="10"/>
      <c r="Q227" s="10"/>
      <c r="R227" s="10"/>
      <c r="S227" s="10"/>
      <c r="T227" s="10"/>
      <c r="U227" s="10"/>
      <c r="V227" s="10"/>
      <c r="W227" s="10"/>
      <c r="X227" s="10"/>
      <c r="Y227" s="10"/>
    </row>
    <row r="228" spans="1:25" ht="15.75" thickBot="1">
      <c r="A228" s="10"/>
      <c r="B228" s="22" t="s">
        <v>605</v>
      </c>
      <c r="C228" s="22" t="s">
        <v>402</v>
      </c>
      <c r="D228" s="352">
        <v>44013</v>
      </c>
      <c r="E228" s="352">
        <v>46569</v>
      </c>
      <c r="F228" s="126">
        <v>33</v>
      </c>
      <c r="G228" s="10"/>
      <c r="H228" s="10"/>
      <c r="I228" s="10"/>
      <c r="J228" s="10"/>
      <c r="K228" s="10"/>
      <c r="L228" s="10"/>
      <c r="M228" s="10"/>
      <c r="N228" s="10"/>
      <c r="O228" s="10"/>
      <c r="P228" s="10"/>
      <c r="Q228" s="10"/>
      <c r="R228" s="10"/>
      <c r="S228" s="10"/>
      <c r="T228" s="10"/>
      <c r="U228" s="10"/>
      <c r="V228" s="10"/>
      <c r="W228" s="10"/>
      <c r="X228" s="10"/>
      <c r="Y228" s="10"/>
    </row>
    <row r="229" spans="1:25" ht="15.75" thickBot="1">
      <c r="A229" s="10"/>
      <c r="B229" s="22" t="s">
        <v>606</v>
      </c>
      <c r="C229" s="22" t="s">
        <v>402</v>
      </c>
      <c r="D229" s="351">
        <v>44013</v>
      </c>
      <c r="E229" s="351">
        <v>53144</v>
      </c>
      <c r="F229" s="130">
        <v>130.80000000000001</v>
      </c>
      <c r="G229" s="10"/>
      <c r="H229" s="10"/>
      <c r="I229" s="10"/>
      <c r="J229" s="10"/>
      <c r="K229" s="10"/>
      <c r="L229" s="10"/>
      <c r="M229" s="10"/>
      <c r="N229" s="10"/>
      <c r="O229" s="10"/>
      <c r="P229" s="10"/>
      <c r="Q229" s="10"/>
      <c r="R229" s="10"/>
      <c r="S229" s="10"/>
      <c r="T229" s="10"/>
      <c r="U229" s="10"/>
      <c r="V229" s="10"/>
      <c r="W229" s="10"/>
      <c r="X229" s="10"/>
      <c r="Y229" s="10"/>
    </row>
    <row r="230" spans="1:25" ht="15.75" thickBot="1">
      <c r="A230" s="10"/>
      <c r="B230" s="22" t="s">
        <v>607</v>
      </c>
      <c r="C230" s="22" t="s">
        <v>402</v>
      </c>
      <c r="D230" s="352">
        <v>44013</v>
      </c>
      <c r="E230" s="352">
        <v>47300</v>
      </c>
      <c r="F230" s="126">
        <v>90.75</v>
      </c>
      <c r="G230" s="10"/>
      <c r="H230" s="10"/>
      <c r="I230" s="10"/>
      <c r="J230" s="10"/>
      <c r="K230" s="10"/>
      <c r="L230" s="10"/>
      <c r="M230" s="10"/>
      <c r="N230" s="10"/>
      <c r="O230" s="10"/>
      <c r="P230" s="10"/>
      <c r="Q230" s="10"/>
      <c r="R230" s="10"/>
      <c r="S230" s="10"/>
      <c r="T230" s="10"/>
      <c r="U230" s="10"/>
      <c r="V230" s="10"/>
      <c r="W230" s="10"/>
      <c r="X230" s="10"/>
      <c r="Y230" s="10"/>
    </row>
    <row r="231" spans="1:25" ht="15.75" thickBot="1">
      <c r="A231" s="10"/>
      <c r="B231" s="22" t="s">
        <v>608</v>
      </c>
      <c r="C231" s="22" t="s">
        <v>402</v>
      </c>
      <c r="D231" s="351">
        <v>44013</v>
      </c>
      <c r="E231" s="351">
        <v>52413</v>
      </c>
      <c r="F231" s="130">
        <v>119.36</v>
      </c>
      <c r="G231" s="10"/>
      <c r="H231" s="10"/>
      <c r="I231" s="10"/>
      <c r="J231" s="10"/>
      <c r="K231" s="10"/>
      <c r="L231" s="10"/>
      <c r="M231" s="10"/>
      <c r="N231" s="10"/>
      <c r="O231" s="10"/>
      <c r="P231" s="10"/>
      <c r="Q231" s="10"/>
      <c r="R231" s="10"/>
      <c r="S231" s="10"/>
      <c r="T231" s="10"/>
      <c r="U231" s="10"/>
      <c r="V231" s="10"/>
      <c r="W231" s="10"/>
      <c r="X231" s="10"/>
      <c r="Y231" s="10"/>
    </row>
    <row r="232" spans="1:25" ht="15.75" thickBot="1">
      <c r="A232" s="10"/>
      <c r="B232" s="22" t="s">
        <v>609</v>
      </c>
      <c r="C232" s="22" t="s">
        <v>401</v>
      </c>
      <c r="D232" s="352">
        <v>44013</v>
      </c>
      <c r="E232" s="352">
        <v>52779</v>
      </c>
      <c r="F232" s="126">
        <v>148.4</v>
      </c>
      <c r="G232" s="10"/>
      <c r="H232" s="10"/>
      <c r="I232" s="10"/>
      <c r="J232" s="10"/>
      <c r="K232" s="10"/>
      <c r="L232" s="10"/>
      <c r="M232" s="10"/>
      <c r="N232" s="10"/>
      <c r="O232" s="10"/>
      <c r="P232" s="10"/>
      <c r="Q232" s="10"/>
      <c r="R232" s="10"/>
      <c r="S232" s="10"/>
      <c r="T232" s="10"/>
      <c r="U232" s="10"/>
      <c r="V232" s="10"/>
      <c r="W232" s="10"/>
      <c r="X232" s="10"/>
      <c r="Y232" s="10"/>
    </row>
    <row r="233" spans="1:25" ht="15.75" thickBot="1">
      <c r="A233" s="10"/>
      <c r="B233" s="22" t="s">
        <v>610</v>
      </c>
      <c r="C233" s="22" t="s">
        <v>401</v>
      </c>
      <c r="D233" s="351">
        <v>44013</v>
      </c>
      <c r="E233" s="351">
        <v>56796</v>
      </c>
      <c r="F233" s="130">
        <v>111.60000000000001</v>
      </c>
      <c r="G233" s="10"/>
      <c r="H233" s="10"/>
      <c r="I233" s="10"/>
      <c r="J233" s="10"/>
      <c r="K233" s="10"/>
      <c r="L233" s="10"/>
      <c r="M233" s="10"/>
      <c r="N233" s="10"/>
      <c r="O233" s="10"/>
      <c r="P233" s="10"/>
      <c r="Q233" s="10"/>
      <c r="R233" s="10"/>
      <c r="S233" s="10"/>
      <c r="T233" s="10"/>
      <c r="U233" s="10"/>
      <c r="V233" s="10"/>
      <c r="W233" s="10"/>
      <c r="X233" s="10"/>
      <c r="Y233" s="10"/>
    </row>
    <row r="234" spans="1:25" ht="15.75" thickBot="1">
      <c r="A234" s="10"/>
      <c r="B234" s="22" t="s">
        <v>611</v>
      </c>
      <c r="C234" s="22" t="s">
        <v>401</v>
      </c>
      <c r="D234" s="352">
        <v>44013</v>
      </c>
      <c r="E234" s="352">
        <v>54970</v>
      </c>
      <c r="F234" s="126">
        <v>168</v>
      </c>
      <c r="G234" s="10"/>
      <c r="H234" s="10"/>
      <c r="I234" s="10"/>
      <c r="J234" s="10"/>
      <c r="K234" s="10"/>
      <c r="L234" s="10"/>
      <c r="M234" s="10"/>
      <c r="N234" s="10"/>
      <c r="O234" s="10"/>
      <c r="P234" s="10"/>
      <c r="Q234" s="10"/>
      <c r="R234" s="10"/>
      <c r="S234" s="10"/>
      <c r="T234" s="10"/>
      <c r="U234" s="10"/>
      <c r="V234" s="10"/>
      <c r="W234" s="10"/>
      <c r="X234" s="10"/>
      <c r="Y234" s="10"/>
    </row>
    <row r="235" spans="1:25" ht="15.75" thickBot="1">
      <c r="A235" s="10"/>
      <c r="B235" s="22" t="s">
        <v>612</v>
      </c>
      <c r="C235" s="22" t="s">
        <v>401</v>
      </c>
      <c r="D235" s="351">
        <v>44013</v>
      </c>
      <c r="E235" s="351">
        <v>54970</v>
      </c>
      <c r="F235" s="130">
        <v>139.75</v>
      </c>
      <c r="G235" s="10"/>
      <c r="H235" s="10"/>
      <c r="I235" s="10"/>
      <c r="J235" s="10"/>
      <c r="K235" s="10"/>
      <c r="L235" s="10"/>
      <c r="M235" s="10"/>
      <c r="N235" s="10"/>
      <c r="O235" s="10"/>
      <c r="P235" s="10"/>
      <c r="Q235" s="10"/>
      <c r="R235" s="10"/>
      <c r="S235" s="10"/>
      <c r="T235" s="10"/>
      <c r="U235" s="10"/>
      <c r="V235" s="10"/>
      <c r="W235" s="10"/>
      <c r="X235" s="10"/>
      <c r="Y235" s="10"/>
    </row>
    <row r="236" spans="1:25" ht="15.75" thickBot="1">
      <c r="A236" s="10"/>
      <c r="B236" s="22" t="s">
        <v>613</v>
      </c>
      <c r="C236" s="22" t="s">
        <v>400</v>
      </c>
      <c r="D236" s="352">
        <v>44013</v>
      </c>
      <c r="E236" s="352">
        <v>53874</v>
      </c>
      <c r="F236" s="126">
        <v>240</v>
      </c>
      <c r="G236" s="10"/>
      <c r="H236" s="10"/>
      <c r="I236" s="10"/>
      <c r="J236" s="10"/>
      <c r="K236" s="10"/>
      <c r="L236" s="10"/>
      <c r="M236" s="10"/>
      <c r="N236" s="10"/>
      <c r="O236" s="10"/>
      <c r="P236" s="10"/>
      <c r="Q236" s="10"/>
      <c r="R236" s="10"/>
      <c r="S236" s="10"/>
      <c r="T236" s="10"/>
      <c r="U236" s="10"/>
      <c r="V236" s="10"/>
      <c r="W236" s="10"/>
      <c r="X236" s="10"/>
      <c r="Y236" s="10"/>
    </row>
    <row r="237" spans="1:25" ht="15.75" thickBot="1">
      <c r="A237" s="10"/>
      <c r="B237" s="22" t="s">
        <v>614</v>
      </c>
      <c r="C237" s="22" t="s">
        <v>400</v>
      </c>
      <c r="D237" s="351">
        <v>44013</v>
      </c>
      <c r="E237" s="351">
        <v>51318</v>
      </c>
      <c r="F237" s="130">
        <v>106.6</v>
      </c>
      <c r="G237" s="10"/>
      <c r="H237" s="10"/>
      <c r="I237" s="10"/>
      <c r="J237" s="10"/>
      <c r="K237" s="10"/>
      <c r="L237" s="10"/>
      <c r="M237" s="10"/>
      <c r="N237" s="10"/>
      <c r="O237" s="10"/>
      <c r="P237" s="10"/>
      <c r="Q237" s="10"/>
      <c r="R237" s="10"/>
      <c r="S237" s="10"/>
      <c r="T237" s="10"/>
      <c r="U237" s="10"/>
      <c r="V237" s="10"/>
      <c r="W237" s="10"/>
      <c r="X237" s="10"/>
      <c r="Y237" s="10"/>
    </row>
    <row r="238" spans="1:25" ht="15.75" thickBot="1">
      <c r="A238" s="10"/>
      <c r="B238" s="22" t="s">
        <v>615</v>
      </c>
      <c r="C238" s="22" t="s">
        <v>400</v>
      </c>
      <c r="D238" s="352">
        <v>44013</v>
      </c>
      <c r="E238" s="352">
        <v>54605</v>
      </c>
      <c r="F238" s="126">
        <v>194.04</v>
      </c>
      <c r="G238" s="10"/>
      <c r="H238" s="10"/>
      <c r="I238" s="10"/>
      <c r="J238" s="10"/>
      <c r="K238" s="10"/>
      <c r="L238" s="10"/>
      <c r="M238" s="10"/>
      <c r="N238" s="10"/>
      <c r="O238" s="10"/>
      <c r="P238" s="10"/>
      <c r="Q238" s="10"/>
      <c r="R238" s="10"/>
      <c r="S238" s="10"/>
      <c r="T238" s="10"/>
      <c r="U238" s="10"/>
      <c r="V238" s="10"/>
      <c r="W238" s="10"/>
      <c r="X238" s="10"/>
      <c r="Y238" s="10"/>
    </row>
    <row r="239" spans="1:25" ht="15.75" thickBot="1">
      <c r="A239" s="10"/>
      <c r="B239" s="22" t="s">
        <v>616</v>
      </c>
      <c r="C239" s="22" t="s">
        <v>400</v>
      </c>
      <c r="D239" s="351">
        <v>44013</v>
      </c>
      <c r="E239" s="351">
        <v>48761</v>
      </c>
      <c r="F239" s="130">
        <v>52.5</v>
      </c>
      <c r="G239" s="10"/>
      <c r="H239" s="10"/>
      <c r="I239" s="10"/>
      <c r="J239" s="10"/>
      <c r="K239" s="10"/>
      <c r="L239" s="10"/>
      <c r="M239" s="10"/>
      <c r="N239" s="10"/>
      <c r="O239" s="10"/>
      <c r="P239" s="10"/>
      <c r="Q239" s="10"/>
      <c r="R239" s="10"/>
      <c r="S239" s="10"/>
      <c r="T239" s="10"/>
      <c r="U239" s="10"/>
      <c r="V239" s="10"/>
      <c r="W239" s="10"/>
      <c r="X239" s="10"/>
      <c r="Y239" s="10"/>
    </row>
    <row r="240" spans="1:25" ht="15.75" thickBot="1">
      <c r="A240" s="10"/>
      <c r="B240" s="22" t="s">
        <v>617</v>
      </c>
      <c r="C240" s="22" t="s">
        <v>400</v>
      </c>
      <c r="D240" s="352">
        <v>44013</v>
      </c>
      <c r="E240" s="352">
        <v>54970</v>
      </c>
      <c r="F240" s="126">
        <v>57.6</v>
      </c>
      <c r="G240" s="10"/>
      <c r="H240" s="10"/>
      <c r="I240" s="10"/>
      <c r="J240" s="10"/>
      <c r="K240" s="10"/>
      <c r="L240" s="10"/>
      <c r="M240" s="10"/>
      <c r="N240" s="10"/>
      <c r="O240" s="10"/>
      <c r="P240" s="10"/>
      <c r="Q240" s="10"/>
      <c r="R240" s="10"/>
      <c r="S240" s="10"/>
      <c r="T240" s="10"/>
      <c r="U240" s="10"/>
      <c r="V240" s="10"/>
      <c r="W240" s="10"/>
      <c r="X240" s="10"/>
      <c r="Y240" s="10"/>
    </row>
    <row r="241" spans="1:25" ht="15.75" thickBot="1">
      <c r="A241" s="10"/>
      <c r="B241" s="22" t="s">
        <v>618</v>
      </c>
      <c r="C241" s="22" t="s">
        <v>400</v>
      </c>
      <c r="D241" s="351">
        <v>44013</v>
      </c>
      <c r="E241" s="351">
        <v>54605</v>
      </c>
      <c r="F241" s="130">
        <v>79.949999999999989</v>
      </c>
      <c r="G241" s="10"/>
      <c r="H241" s="10"/>
      <c r="I241" s="10"/>
      <c r="J241" s="10"/>
      <c r="K241" s="10"/>
      <c r="L241" s="10"/>
      <c r="M241" s="10"/>
      <c r="N241" s="10"/>
      <c r="O241" s="10"/>
      <c r="P241" s="10"/>
      <c r="Q241" s="10"/>
      <c r="R241" s="10"/>
      <c r="S241" s="10"/>
      <c r="T241" s="10"/>
      <c r="U241" s="10"/>
      <c r="V241" s="10"/>
      <c r="W241" s="10"/>
      <c r="X241" s="10"/>
      <c r="Y241" s="10"/>
    </row>
    <row r="242" spans="1:25" ht="15.75" thickBot="1">
      <c r="A242" s="10"/>
      <c r="B242" s="22" t="s">
        <v>619</v>
      </c>
      <c r="C242" s="22" t="s">
        <v>400</v>
      </c>
      <c r="D242" s="352">
        <v>44013</v>
      </c>
      <c r="E242" s="352">
        <v>53144</v>
      </c>
      <c r="F242" s="126">
        <v>336</v>
      </c>
      <c r="G242" s="10"/>
      <c r="H242" s="10"/>
      <c r="I242" s="10"/>
      <c r="J242" s="10"/>
      <c r="K242" s="10"/>
      <c r="L242" s="10"/>
      <c r="M242" s="10"/>
      <c r="N242" s="10"/>
      <c r="O242" s="10"/>
      <c r="P242" s="10"/>
      <c r="Q242" s="10"/>
      <c r="R242" s="10"/>
      <c r="S242" s="10"/>
      <c r="T242" s="10"/>
      <c r="U242" s="10"/>
      <c r="V242" s="10"/>
      <c r="W242" s="10"/>
      <c r="X242" s="10"/>
      <c r="Y242" s="10"/>
    </row>
    <row r="243" spans="1:25" ht="15.75" thickBot="1">
      <c r="A243" s="10"/>
      <c r="B243" s="22" t="s">
        <v>620</v>
      </c>
      <c r="C243" s="22" t="s">
        <v>400</v>
      </c>
      <c r="D243" s="351">
        <v>44013</v>
      </c>
      <c r="E243" s="351">
        <v>54605</v>
      </c>
      <c r="F243" s="130">
        <v>83.6</v>
      </c>
      <c r="G243" s="10"/>
      <c r="H243" s="10"/>
      <c r="I243" s="10"/>
      <c r="J243" s="10"/>
      <c r="K243" s="10"/>
      <c r="L243" s="10"/>
      <c r="M243" s="10"/>
      <c r="N243" s="10"/>
      <c r="O243" s="10"/>
      <c r="P243" s="10"/>
      <c r="Q243" s="10"/>
      <c r="R243" s="10"/>
      <c r="S243" s="10"/>
      <c r="T243" s="10"/>
      <c r="U243" s="10"/>
      <c r="V243" s="10"/>
      <c r="W243" s="10"/>
      <c r="X243" s="10"/>
      <c r="Y243" s="10"/>
    </row>
    <row r="244" spans="1:25" ht="15.75" thickBot="1">
      <c r="A244" s="10"/>
      <c r="B244" s="22" t="s">
        <v>621</v>
      </c>
      <c r="C244" s="22" t="s">
        <v>400</v>
      </c>
      <c r="D244" s="352">
        <v>44013</v>
      </c>
      <c r="E244" s="352">
        <v>52048</v>
      </c>
      <c r="F244" s="126">
        <v>31.05</v>
      </c>
      <c r="G244" s="10"/>
      <c r="H244" s="10"/>
      <c r="I244" s="10"/>
      <c r="J244" s="10"/>
      <c r="K244" s="10"/>
      <c r="L244" s="10"/>
      <c r="M244" s="10"/>
      <c r="N244" s="10"/>
      <c r="O244" s="10"/>
      <c r="P244" s="10"/>
      <c r="Q244" s="10"/>
      <c r="R244" s="10"/>
      <c r="S244" s="10"/>
      <c r="T244" s="10"/>
      <c r="U244" s="10"/>
      <c r="V244" s="10"/>
      <c r="W244" s="10"/>
      <c r="X244" s="10"/>
      <c r="Y244" s="10"/>
    </row>
    <row r="245" spans="1:25" ht="15.75" thickBot="1">
      <c r="A245" s="10"/>
      <c r="B245" s="22" t="s">
        <v>622</v>
      </c>
      <c r="C245" s="22" t="s">
        <v>400</v>
      </c>
      <c r="D245" s="351">
        <v>44013</v>
      </c>
      <c r="E245" s="351">
        <v>50587</v>
      </c>
      <c r="F245" s="130">
        <v>420</v>
      </c>
      <c r="G245" s="10"/>
      <c r="H245" s="10"/>
      <c r="I245" s="10"/>
      <c r="J245" s="10"/>
      <c r="K245" s="10"/>
      <c r="L245" s="10"/>
      <c r="M245" s="10"/>
      <c r="N245" s="10"/>
      <c r="O245" s="10"/>
      <c r="P245" s="10"/>
      <c r="Q245" s="10"/>
      <c r="R245" s="10"/>
      <c r="S245" s="10"/>
      <c r="T245" s="10"/>
      <c r="U245" s="10"/>
      <c r="V245" s="10"/>
      <c r="W245" s="10"/>
      <c r="X245" s="10"/>
      <c r="Y245" s="10"/>
    </row>
    <row r="246" spans="1:25" ht="15.75" thickBot="1">
      <c r="A246" s="10"/>
      <c r="B246" s="22" t="s">
        <v>623</v>
      </c>
      <c r="C246" s="22" t="s">
        <v>400</v>
      </c>
      <c r="D246" s="352">
        <v>44013</v>
      </c>
      <c r="E246" s="352">
        <v>52048</v>
      </c>
      <c r="F246" s="126">
        <v>19.5</v>
      </c>
      <c r="G246" s="10"/>
      <c r="H246" s="10"/>
      <c r="I246" s="10"/>
      <c r="J246" s="10"/>
      <c r="K246" s="10"/>
      <c r="L246" s="10"/>
      <c r="M246" s="10"/>
      <c r="N246" s="10"/>
      <c r="O246" s="10"/>
      <c r="P246" s="10"/>
      <c r="Q246" s="10"/>
      <c r="R246" s="10"/>
      <c r="S246" s="10"/>
      <c r="T246" s="10"/>
      <c r="U246" s="10"/>
      <c r="V246" s="10"/>
      <c r="W246" s="10"/>
      <c r="X246" s="10"/>
      <c r="Y246" s="10"/>
    </row>
    <row r="247" spans="1:25" ht="15.75" thickBot="1">
      <c r="A247" s="10"/>
      <c r="B247" s="22" t="s">
        <v>624</v>
      </c>
      <c r="C247" s="22" t="s">
        <v>400</v>
      </c>
      <c r="D247" s="351">
        <v>44013</v>
      </c>
      <c r="E247" s="351">
        <v>52413</v>
      </c>
      <c r="F247" s="130">
        <v>138.6</v>
      </c>
      <c r="G247" s="10"/>
      <c r="H247" s="10"/>
      <c r="I247" s="10"/>
      <c r="J247" s="10"/>
      <c r="K247" s="10"/>
      <c r="L247" s="10"/>
      <c r="M247" s="10"/>
      <c r="N247" s="10"/>
      <c r="O247" s="10"/>
      <c r="P247" s="10"/>
      <c r="Q247" s="10"/>
      <c r="R247" s="10"/>
      <c r="S247" s="10"/>
      <c r="T247" s="10"/>
      <c r="U247" s="10"/>
      <c r="V247" s="10"/>
      <c r="W247" s="10"/>
      <c r="X247" s="10"/>
      <c r="Y247" s="10"/>
    </row>
    <row r="248" spans="1:25" ht="15.75" thickBot="1">
      <c r="A248" s="10"/>
      <c r="B248" s="22" t="s">
        <v>625</v>
      </c>
      <c r="C248" s="22" t="s">
        <v>400</v>
      </c>
      <c r="D248" s="352">
        <v>44013</v>
      </c>
      <c r="E248" s="352">
        <v>52413</v>
      </c>
      <c r="F248" s="126">
        <v>131.19999999999999</v>
      </c>
      <c r="G248" s="10"/>
      <c r="H248" s="10"/>
      <c r="I248" s="10"/>
      <c r="J248" s="10"/>
      <c r="K248" s="10"/>
      <c r="L248" s="10"/>
      <c r="M248" s="10"/>
      <c r="N248" s="10"/>
      <c r="O248" s="10"/>
      <c r="P248" s="10"/>
      <c r="Q248" s="10"/>
      <c r="R248" s="10"/>
      <c r="S248" s="10"/>
      <c r="T248" s="10"/>
      <c r="U248" s="10"/>
      <c r="V248" s="10"/>
      <c r="W248" s="10"/>
      <c r="X248" s="10"/>
      <c r="Y248" s="10"/>
    </row>
    <row r="249" spans="1:25" ht="15.75" thickBot="1">
      <c r="A249" s="10"/>
      <c r="B249" s="22" t="s">
        <v>626</v>
      </c>
      <c r="C249" s="22" t="s">
        <v>400</v>
      </c>
      <c r="D249" s="351">
        <v>44013</v>
      </c>
      <c r="E249" s="351">
        <v>54605</v>
      </c>
      <c r="F249" s="130">
        <v>225.70000000000002</v>
      </c>
      <c r="G249" s="10"/>
      <c r="H249" s="10"/>
      <c r="I249" s="10"/>
      <c r="J249" s="10"/>
      <c r="K249" s="10"/>
      <c r="L249" s="10"/>
      <c r="M249" s="10"/>
      <c r="N249" s="10"/>
      <c r="O249" s="10"/>
      <c r="P249" s="10"/>
      <c r="Q249" s="10"/>
      <c r="R249" s="10"/>
      <c r="S249" s="10"/>
      <c r="T249" s="10"/>
      <c r="U249" s="10"/>
      <c r="V249" s="10"/>
      <c r="W249" s="10"/>
      <c r="X249" s="10"/>
      <c r="Y249" s="10"/>
    </row>
    <row r="250" spans="1:25" ht="15.75" thickBot="1">
      <c r="A250" s="10"/>
      <c r="B250" s="22" t="s">
        <v>627</v>
      </c>
      <c r="C250" s="22" t="s">
        <v>400</v>
      </c>
      <c r="D250" s="352">
        <v>44013</v>
      </c>
      <c r="E250" s="352">
        <v>50222</v>
      </c>
      <c r="F250" s="126">
        <v>67.2</v>
      </c>
      <c r="G250" s="10"/>
      <c r="H250" s="10"/>
      <c r="I250" s="10"/>
      <c r="J250" s="10"/>
      <c r="K250" s="10"/>
      <c r="L250" s="10"/>
      <c r="M250" s="10"/>
      <c r="N250" s="10"/>
      <c r="O250" s="10"/>
      <c r="P250" s="10"/>
      <c r="Q250" s="10"/>
      <c r="R250" s="10"/>
      <c r="S250" s="10"/>
      <c r="T250" s="10"/>
      <c r="U250" s="10"/>
      <c r="V250" s="10"/>
      <c r="W250" s="10"/>
      <c r="X250" s="10"/>
      <c r="Y250" s="10"/>
    </row>
    <row r="251" spans="1:25" ht="15.75" thickBot="1">
      <c r="A251" s="10"/>
      <c r="B251" s="22" t="s">
        <v>628</v>
      </c>
      <c r="C251" s="22" t="s">
        <v>400</v>
      </c>
      <c r="D251" s="351">
        <v>44013</v>
      </c>
      <c r="E251" s="351">
        <v>51318</v>
      </c>
      <c r="F251" s="130">
        <v>151.69999999999999</v>
      </c>
      <c r="G251" s="10"/>
      <c r="H251" s="10"/>
      <c r="I251" s="10"/>
      <c r="J251" s="10"/>
      <c r="K251" s="10"/>
      <c r="L251" s="10"/>
      <c r="M251" s="10"/>
      <c r="N251" s="10"/>
      <c r="O251" s="10"/>
      <c r="P251" s="10"/>
      <c r="Q251" s="10"/>
      <c r="R251" s="10"/>
      <c r="S251" s="10"/>
      <c r="T251" s="10"/>
      <c r="U251" s="10"/>
      <c r="V251" s="10"/>
      <c r="W251" s="10"/>
      <c r="X251" s="10"/>
      <c r="Y251" s="10"/>
    </row>
    <row r="252" spans="1:25" ht="15.75" thickBot="1">
      <c r="A252" s="10"/>
      <c r="B252" s="22" t="s">
        <v>629</v>
      </c>
      <c r="C252" s="22" t="s">
        <v>400</v>
      </c>
      <c r="D252" s="352">
        <v>44013</v>
      </c>
      <c r="E252" s="352">
        <v>52413</v>
      </c>
      <c r="F252" s="126">
        <v>54</v>
      </c>
      <c r="G252" s="10"/>
      <c r="H252" s="10"/>
      <c r="I252" s="10"/>
      <c r="J252" s="10"/>
      <c r="K252" s="10"/>
      <c r="L252" s="10"/>
      <c r="M252" s="10"/>
      <c r="N252" s="10"/>
      <c r="O252" s="10"/>
      <c r="P252" s="10"/>
      <c r="Q252" s="10"/>
      <c r="R252" s="10"/>
      <c r="S252" s="10"/>
      <c r="T252" s="10"/>
      <c r="U252" s="10"/>
      <c r="V252" s="10"/>
      <c r="W252" s="10"/>
      <c r="X252" s="10"/>
      <c r="Y252" s="10"/>
    </row>
    <row r="253" spans="1:25" ht="15.75" thickBot="1">
      <c r="A253" s="10"/>
      <c r="B253" s="22" t="s">
        <v>630</v>
      </c>
      <c r="C253" s="22" t="s">
        <v>400</v>
      </c>
      <c r="D253" s="351">
        <v>44013</v>
      </c>
      <c r="E253" s="351">
        <v>50952</v>
      </c>
      <c r="F253" s="130">
        <v>192</v>
      </c>
      <c r="G253" s="10"/>
      <c r="H253" s="10"/>
      <c r="I253" s="10"/>
      <c r="J253" s="10"/>
      <c r="K253" s="10"/>
      <c r="L253" s="10"/>
      <c r="M253" s="10"/>
      <c r="N253" s="10"/>
      <c r="O253" s="10"/>
      <c r="P253" s="10"/>
      <c r="Q253" s="10"/>
      <c r="R253" s="10"/>
      <c r="S253" s="10"/>
      <c r="T253" s="10"/>
      <c r="U253" s="10"/>
      <c r="V253" s="10"/>
      <c r="W253" s="10"/>
      <c r="X253" s="10"/>
      <c r="Y253" s="10"/>
    </row>
    <row r="254" spans="1:25" ht="15.75" thickBot="1">
      <c r="A254" s="10"/>
      <c r="B254" s="22" t="s">
        <v>631</v>
      </c>
      <c r="C254" s="22" t="s">
        <v>400</v>
      </c>
      <c r="D254" s="352">
        <v>44013</v>
      </c>
      <c r="E254" s="352">
        <v>51318</v>
      </c>
      <c r="F254" s="126">
        <v>30</v>
      </c>
      <c r="G254" s="10"/>
      <c r="H254" s="10"/>
      <c r="I254" s="10"/>
      <c r="J254" s="10"/>
      <c r="K254" s="10"/>
      <c r="L254" s="10"/>
      <c r="M254" s="10"/>
      <c r="N254" s="10"/>
      <c r="O254" s="10"/>
      <c r="P254" s="10"/>
      <c r="Q254" s="10"/>
      <c r="R254" s="10"/>
      <c r="S254" s="10"/>
      <c r="T254" s="10"/>
      <c r="U254" s="10"/>
      <c r="V254" s="10"/>
      <c r="W254" s="10"/>
      <c r="X254" s="10"/>
      <c r="Y254" s="10"/>
    </row>
    <row r="255" spans="1:25" ht="15.75" thickBot="1">
      <c r="A255" s="10"/>
      <c r="B255" s="22" t="s">
        <v>632</v>
      </c>
      <c r="C255" s="22" t="s">
        <v>400</v>
      </c>
      <c r="D255" s="351">
        <v>44013</v>
      </c>
      <c r="E255" s="351">
        <v>54240</v>
      </c>
      <c r="F255" s="130">
        <v>28.699999999999996</v>
      </c>
      <c r="G255" s="10"/>
      <c r="H255" s="10"/>
      <c r="I255" s="10"/>
      <c r="J255" s="10"/>
      <c r="K255" s="10"/>
      <c r="L255" s="10"/>
      <c r="M255" s="10"/>
      <c r="N255" s="10"/>
      <c r="O255" s="10"/>
      <c r="P255" s="10"/>
      <c r="Q255" s="10"/>
      <c r="R255" s="10"/>
      <c r="S255" s="10"/>
      <c r="T255" s="10"/>
      <c r="U255" s="10"/>
      <c r="V255" s="10"/>
      <c r="W255" s="10"/>
      <c r="X255" s="10"/>
      <c r="Y255" s="10"/>
    </row>
    <row r="256" spans="1:25" ht="15.75" thickBot="1">
      <c r="A256" s="10"/>
      <c r="B256" s="22" t="s">
        <v>633</v>
      </c>
      <c r="C256" s="22" t="s">
        <v>400</v>
      </c>
      <c r="D256" s="352">
        <v>44013</v>
      </c>
      <c r="E256" s="352">
        <v>54605</v>
      </c>
      <c r="F256" s="126">
        <v>144.4</v>
      </c>
      <c r="G256" s="10"/>
      <c r="H256" s="10"/>
      <c r="I256" s="10"/>
      <c r="J256" s="10"/>
      <c r="K256" s="10"/>
      <c r="L256" s="10"/>
      <c r="M256" s="10"/>
      <c r="N256" s="10"/>
      <c r="O256" s="10"/>
      <c r="P256" s="10"/>
      <c r="Q256" s="10"/>
      <c r="R256" s="10"/>
      <c r="S256" s="10"/>
      <c r="T256" s="10"/>
      <c r="U256" s="10"/>
      <c r="V256" s="10"/>
      <c r="W256" s="10"/>
      <c r="X256" s="10"/>
      <c r="Y256" s="10"/>
    </row>
    <row r="257" spans="1:25">
      <c r="A257" s="10"/>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0"/>
    </row>
    <row r="258" spans="1:25">
      <c r="A258" s="10"/>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0"/>
    </row>
    <row r="259" spans="1:25">
      <c r="A259" s="10"/>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0"/>
    </row>
  </sheetData>
  <mergeCells count="3">
    <mergeCell ref="N26:R28"/>
    <mergeCell ref="N30:R33"/>
    <mergeCell ref="N35:R36"/>
  </mergeCells>
  <hyperlinks>
    <hyperlink ref="B1" location="'Assumptions Summary'!A1" display="Go to Assumptions Summary"/>
  </hyperlinks>
  <pageMargins left="0.7" right="0.7" top="0.75" bottom="0.75" header="0.3" footer="0.3"/>
  <pageSetup paperSize="9" scale="92" orientation="portrait" verticalDpi="90" r:id="rId1"/>
  <rowBreaks count="1" manualBreakCount="1">
    <brk id="59" max="7" man="1"/>
  </rowBreaks>
  <colBreaks count="1" manualBreakCount="1">
    <brk id="7" max="15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C00000"/>
  </sheetPr>
  <dimension ref="A1:E8"/>
  <sheetViews>
    <sheetView zoomScale="85" zoomScaleNormal="85" workbookViewId="0"/>
  </sheetViews>
  <sheetFormatPr defaultColWidth="10.28515625" defaultRowHeight="12.75"/>
  <cols>
    <col min="1" max="1" width="4.140625" style="27" customWidth="1"/>
    <col min="2" max="2" width="9.7109375" style="27" customWidth="1"/>
    <col min="3" max="3" width="10.28515625" style="27" bestFit="1" customWidth="1"/>
    <col min="4" max="4" width="67.42578125" style="27" bestFit="1" customWidth="1"/>
    <col min="5" max="5" width="8.140625" style="27" customWidth="1"/>
    <col min="6" max="16384" width="10.28515625" style="27"/>
  </cols>
  <sheetData>
    <row r="1" spans="1:5" ht="15">
      <c r="A1" s="7"/>
      <c r="B1" s="17"/>
      <c r="C1" s="26"/>
      <c r="D1" s="26"/>
      <c r="E1" s="26"/>
    </row>
    <row r="2" spans="1:5" ht="20.25" thickBot="1">
      <c r="A2" s="26"/>
      <c r="B2" s="18" t="s">
        <v>1219</v>
      </c>
      <c r="C2" s="18"/>
      <c r="D2" s="18"/>
      <c r="E2" s="26"/>
    </row>
    <row r="3" spans="1:5" ht="16.5" thickTop="1" thickBot="1">
      <c r="A3" s="26"/>
      <c r="B3" s="10"/>
      <c r="C3" s="1"/>
      <c r="D3" s="1"/>
      <c r="E3" s="26"/>
    </row>
    <row r="4" spans="1:5" ht="33" customHeight="1" thickBot="1">
      <c r="A4" s="26"/>
      <c r="B4" s="28" t="s">
        <v>1220</v>
      </c>
      <c r="C4" s="28" t="s">
        <v>0</v>
      </c>
      <c r="D4" s="28" t="s">
        <v>1</v>
      </c>
      <c r="E4" s="26"/>
    </row>
    <row r="5" spans="1:5" ht="13.5" thickBot="1">
      <c r="A5" s="26"/>
      <c r="B5" s="323">
        <v>1</v>
      </c>
      <c r="C5" s="325">
        <v>43816</v>
      </c>
      <c r="D5" s="324" t="s">
        <v>1222</v>
      </c>
      <c r="E5" s="26"/>
    </row>
    <row r="6" spans="1:5" ht="17.45" customHeight="1" thickBot="1">
      <c r="A6" s="26"/>
      <c r="B6" s="326">
        <v>2</v>
      </c>
      <c r="C6" s="427">
        <v>44371</v>
      </c>
      <c r="D6" s="327" t="s">
        <v>1221</v>
      </c>
      <c r="E6" s="26"/>
    </row>
    <row r="7" spans="1:5">
      <c r="A7" s="26"/>
      <c r="B7" s="26"/>
      <c r="C7" s="26"/>
      <c r="D7" s="26"/>
      <c r="E7" s="26"/>
    </row>
    <row r="8" spans="1:5">
      <c r="A8" s="26"/>
      <c r="B8" s="26"/>
      <c r="C8" s="26"/>
      <c r="D8" s="26"/>
      <c r="E8" s="26"/>
    </row>
  </sheetData>
  <pageMargins left="0.7" right="0.7" top="0.75" bottom="0.75" header="0.3" footer="0.3"/>
  <pageSetup paperSize="9" scale="45" orientation="portrait" verticalDpi="9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5" tint="0.39997558519241921"/>
  </sheetPr>
  <dimension ref="A1:F17"/>
  <sheetViews>
    <sheetView zoomScale="85" zoomScaleNormal="85" workbookViewId="0"/>
  </sheetViews>
  <sheetFormatPr defaultColWidth="10.28515625" defaultRowHeight="15"/>
  <cols>
    <col min="1" max="1" width="4.140625" style="2" customWidth="1"/>
    <col min="2" max="2" width="10.28515625" style="2"/>
    <col min="3" max="3" width="65.28515625" style="2" customWidth="1"/>
    <col min="4" max="4" width="29.28515625" style="2" customWidth="1"/>
    <col min="5" max="6" width="10.28515625" style="2" customWidth="1"/>
    <col min="7" max="16384" width="10.28515625" style="2"/>
  </cols>
  <sheetData>
    <row r="1" spans="1:6" ht="15" customHeight="1">
      <c r="A1" s="7"/>
      <c r="B1" s="17" t="s">
        <v>59</v>
      </c>
      <c r="C1" s="1"/>
      <c r="D1" s="1"/>
      <c r="E1" s="1"/>
      <c r="F1" s="1"/>
    </row>
    <row r="2" spans="1:6" ht="20.25" thickBot="1">
      <c r="A2" s="1"/>
      <c r="B2" s="18" t="s">
        <v>635</v>
      </c>
      <c r="C2" s="18"/>
      <c r="D2" s="1"/>
      <c r="E2" s="1"/>
      <c r="F2" s="1"/>
    </row>
    <row r="3" spans="1:6" ht="15.75" thickTop="1">
      <c r="A3" s="1"/>
      <c r="B3" s="329"/>
      <c r="C3" s="1"/>
      <c r="D3" s="1"/>
      <c r="E3" s="1"/>
      <c r="F3" s="1"/>
    </row>
    <row r="4" spans="1:6">
      <c r="A4" s="1"/>
      <c r="B4" s="398" t="str">
        <f>'Assumptions Summary'!$E$5&amp;": "&amp;'Assumptions Summary'!$D$22</f>
        <v>Key deviations from Primary Source: AEMO Draft 2021-22 Input and Assumptions Workbook</v>
      </c>
      <c r="C4" s="1"/>
      <c r="D4" s="1"/>
      <c r="E4" s="1"/>
      <c r="F4" s="1"/>
    </row>
    <row r="5" spans="1:6">
      <c r="A5" s="1"/>
      <c r="B5" s="399" t="str">
        <f>'Assumptions Summary'!$E$22</f>
        <v>1) Applying two geographical levels of reserse</v>
      </c>
      <c r="C5" s="1"/>
      <c r="D5" s="1"/>
      <c r="E5" s="1"/>
      <c r="F5" s="1"/>
    </row>
    <row r="6" spans="1:6">
      <c r="A6" s="1"/>
      <c r="B6" s="329"/>
      <c r="C6" s="1"/>
      <c r="D6" s="1"/>
      <c r="E6" s="1"/>
      <c r="F6" s="1"/>
    </row>
    <row r="7" spans="1:6">
      <c r="A7" s="1"/>
      <c r="B7" s="329"/>
      <c r="C7" s="1"/>
      <c r="D7" s="1"/>
      <c r="E7" s="1"/>
      <c r="F7" s="1"/>
    </row>
    <row r="8" spans="1:6" ht="165" customHeight="1">
      <c r="A8" s="1"/>
      <c r="B8" s="474" t="s">
        <v>1403</v>
      </c>
      <c r="C8" s="474"/>
      <c r="D8" s="474"/>
      <c r="E8" s="474"/>
      <c r="F8" s="1"/>
    </row>
    <row r="9" spans="1:6" ht="15.75" thickBot="1">
      <c r="A9" s="1"/>
      <c r="B9" s="1"/>
      <c r="C9" s="26"/>
      <c r="D9" s="26"/>
      <c r="E9" s="26"/>
      <c r="F9" s="1"/>
    </row>
    <row r="10" spans="1:6" ht="15.75" thickBot="1">
      <c r="A10" s="1"/>
      <c r="B10" s="3" t="s">
        <v>406</v>
      </c>
      <c r="C10" s="3" t="s">
        <v>636</v>
      </c>
      <c r="D10" s="1"/>
      <c r="E10" s="1"/>
      <c r="F10" s="1"/>
    </row>
    <row r="11" spans="1:6" ht="15.75" thickBot="1">
      <c r="A11" s="1"/>
      <c r="B11" s="22" t="s">
        <v>151</v>
      </c>
      <c r="C11" s="130">
        <v>673.2</v>
      </c>
      <c r="D11" s="1"/>
      <c r="E11" s="1"/>
      <c r="F11" s="1"/>
    </row>
    <row r="12" spans="1:6" ht="15.75" thickBot="1">
      <c r="A12" s="1"/>
      <c r="B12" s="22" t="s">
        <v>126</v>
      </c>
      <c r="C12" s="126">
        <v>666.08</v>
      </c>
      <c r="D12" s="1"/>
      <c r="E12" s="1"/>
      <c r="F12" s="1"/>
    </row>
    <row r="13" spans="1:6" ht="15.75" thickBot="1">
      <c r="A13" s="1"/>
      <c r="B13" s="22" t="s">
        <v>192</v>
      </c>
      <c r="C13" s="130">
        <v>273</v>
      </c>
      <c r="D13" s="1"/>
      <c r="E13" s="1"/>
      <c r="F13" s="1"/>
    </row>
    <row r="14" spans="1:6" ht="15.75" thickBot="1">
      <c r="A14" s="1"/>
      <c r="B14" s="22" t="s">
        <v>213</v>
      </c>
      <c r="C14" s="126">
        <v>194</v>
      </c>
      <c r="D14" s="1"/>
      <c r="E14" s="1"/>
      <c r="F14" s="1"/>
    </row>
    <row r="15" spans="1:6" ht="15.75" thickBot="1">
      <c r="A15" s="1"/>
      <c r="B15" s="22" t="s">
        <v>175</v>
      </c>
      <c r="C15" s="130">
        <v>498</v>
      </c>
      <c r="D15" s="1"/>
      <c r="E15" s="1"/>
      <c r="F15" s="1"/>
    </row>
    <row r="16" spans="1:6">
      <c r="A16" s="1"/>
      <c r="B16" s="1"/>
      <c r="C16" s="1"/>
      <c r="D16" s="1"/>
      <c r="E16" s="1"/>
      <c r="F16" s="1"/>
    </row>
    <row r="17" spans="1:6" ht="37.35" customHeight="1">
      <c r="A17" s="1"/>
      <c r="B17" s="1"/>
      <c r="C17" s="1"/>
      <c r="D17" s="1"/>
      <c r="E17" s="1"/>
      <c r="F17" s="1"/>
    </row>
  </sheetData>
  <mergeCells count="1">
    <mergeCell ref="B8:E8"/>
  </mergeCells>
  <hyperlinks>
    <hyperlink ref="B1" location="'Assumptions Summary'!A1" display="Go to Assumptions Summary"/>
  </hyperlinks>
  <pageMargins left="0.7" right="0.7" top="0.75" bottom="0.75" header="0.3" footer="0.3"/>
  <pageSetup paperSize="9" orientation="portrait" verticalDpi="9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5" tint="0.39997558519241921"/>
  </sheetPr>
  <dimension ref="A1:X71"/>
  <sheetViews>
    <sheetView zoomScale="85" zoomScaleNormal="85" workbookViewId="0"/>
  </sheetViews>
  <sheetFormatPr defaultColWidth="10.28515625" defaultRowHeight="15"/>
  <cols>
    <col min="1" max="1" width="4.140625" style="2" customWidth="1"/>
    <col min="2" max="2" width="27.5703125" style="2" customWidth="1"/>
    <col min="3" max="3" width="22.42578125" style="2" customWidth="1"/>
    <col min="4" max="4" width="15.28515625" style="2" customWidth="1"/>
    <col min="5" max="5" width="3.5703125" style="2" customWidth="1"/>
    <col min="6" max="6" width="33.28515625" style="2" customWidth="1"/>
    <col min="7" max="9" width="16.42578125" style="2" customWidth="1"/>
    <col min="10" max="10" width="3.28515625" style="2" customWidth="1"/>
    <col min="11" max="11" width="24" style="2" customWidth="1"/>
    <col min="12" max="16" width="13" style="2" customWidth="1"/>
    <col min="17" max="17" width="19.7109375" style="2" customWidth="1"/>
    <col min="18" max="19" width="19.140625" style="2" customWidth="1"/>
    <col min="20" max="16384" width="10.28515625" style="2"/>
  </cols>
  <sheetData>
    <row r="1" spans="1:24" ht="15" customHeight="1">
      <c r="A1" s="7"/>
      <c r="B1" s="17" t="s">
        <v>59</v>
      </c>
      <c r="C1" s="1"/>
      <c r="D1" s="1"/>
      <c r="E1" s="1"/>
      <c r="F1" s="1"/>
      <c r="G1" s="1"/>
      <c r="H1" s="1"/>
      <c r="I1" s="1"/>
      <c r="J1" s="1"/>
      <c r="K1" s="1"/>
      <c r="L1" s="1"/>
      <c r="M1" s="1"/>
      <c r="N1" s="1"/>
      <c r="O1" s="1"/>
      <c r="P1" s="1"/>
      <c r="Q1" s="1"/>
      <c r="R1" s="1"/>
      <c r="S1" s="1"/>
      <c r="T1" s="1"/>
      <c r="U1" s="1"/>
      <c r="V1" s="135"/>
      <c r="W1" s="135"/>
      <c r="X1" s="135"/>
    </row>
    <row r="2" spans="1:24" ht="20.25" thickBot="1">
      <c r="A2" s="1"/>
      <c r="B2" s="18" t="s">
        <v>1551</v>
      </c>
      <c r="C2" s="18"/>
      <c r="D2" s="1"/>
      <c r="E2" s="1"/>
      <c r="F2" s="1"/>
      <c r="G2" s="1"/>
      <c r="H2" s="1"/>
      <c r="I2" s="1"/>
      <c r="J2" s="1"/>
      <c r="K2" s="1"/>
      <c r="L2" s="1"/>
      <c r="M2" s="1"/>
      <c r="N2" s="1"/>
      <c r="O2" s="1"/>
      <c r="P2" s="1"/>
      <c r="Q2" s="1"/>
      <c r="R2" s="1"/>
      <c r="S2" s="1"/>
      <c r="T2" s="1"/>
      <c r="U2" s="1"/>
      <c r="V2" s="135"/>
      <c r="W2" s="135"/>
      <c r="X2" s="135"/>
    </row>
    <row r="3" spans="1:24" ht="15.75" thickTop="1">
      <c r="A3" s="1"/>
      <c r="B3" s="329"/>
      <c r="C3" s="10"/>
      <c r="D3" s="10"/>
      <c r="E3" s="67"/>
      <c r="F3" s="67"/>
      <c r="G3" s="67"/>
      <c r="H3" s="67"/>
      <c r="I3" s="1"/>
      <c r="J3" s="1"/>
      <c r="K3" s="1"/>
      <c r="L3" s="1"/>
      <c r="M3" s="1"/>
      <c r="N3" s="1"/>
      <c r="O3" s="1"/>
      <c r="P3" s="1"/>
      <c r="Q3" s="1"/>
      <c r="R3" s="1"/>
      <c r="S3" s="1"/>
      <c r="T3" s="1"/>
      <c r="U3" s="1"/>
      <c r="V3" s="135"/>
      <c r="W3" s="135"/>
      <c r="X3" s="135"/>
    </row>
    <row r="4" spans="1:24">
      <c r="A4" s="1"/>
      <c r="B4" s="398" t="str">
        <f>'Assumptions Summary'!$E$5&amp;": "&amp;'Assumptions Summary'!$D$23</f>
        <v>Key deviations from Primary Source: AEMO Draft 2021-22 Input and Assumptions Workbook</v>
      </c>
      <c r="C4" s="10"/>
      <c r="D4" s="10"/>
      <c r="E4" s="67"/>
      <c r="F4" s="67"/>
      <c r="G4" s="67"/>
      <c r="H4" s="67"/>
      <c r="I4" s="1"/>
      <c r="J4" s="1"/>
      <c r="K4" s="1"/>
      <c r="L4" s="1"/>
      <c r="M4" s="1"/>
      <c r="N4" s="1"/>
      <c r="O4" s="1"/>
      <c r="P4" s="1"/>
      <c r="Q4" s="1"/>
      <c r="R4" s="1"/>
      <c r="S4" s="1"/>
      <c r="T4" s="1"/>
      <c r="U4" s="1"/>
      <c r="V4" s="135"/>
      <c r="W4" s="135"/>
      <c r="X4" s="135"/>
    </row>
    <row r="5" spans="1:24">
      <c r="A5" s="1"/>
      <c r="B5" s="399" t="str">
        <f>'Assumptions Summary'!$E$23</f>
        <v>Nil</v>
      </c>
      <c r="C5" s="10"/>
      <c r="D5" s="10"/>
      <c r="E5" s="67"/>
      <c r="F5" s="67"/>
      <c r="G5" s="67"/>
      <c r="H5" s="67"/>
      <c r="I5" s="1"/>
      <c r="J5" s="1"/>
      <c r="K5" s="1"/>
      <c r="L5" s="1"/>
      <c r="M5" s="1"/>
      <c r="N5" s="1"/>
      <c r="O5" s="1"/>
      <c r="P5" s="1"/>
      <c r="Q5" s="1"/>
      <c r="R5" s="1"/>
      <c r="S5" s="1"/>
      <c r="T5" s="1"/>
      <c r="U5" s="1"/>
      <c r="V5" s="135"/>
      <c r="W5" s="135"/>
      <c r="X5" s="135"/>
    </row>
    <row r="6" spans="1:24">
      <c r="A6" s="1"/>
      <c r="B6" s="329"/>
      <c r="C6" s="10"/>
      <c r="D6" s="10"/>
      <c r="E6" s="67"/>
      <c r="F6" s="67"/>
      <c r="G6" s="67"/>
      <c r="H6" s="67"/>
      <c r="I6" s="1"/>
      <c r="J6" s="1"/>
      <c r="K6" s="1"/>
      <c r="L6" s="1"/>
      <c r="M6" s="1"/>
      <c r="N6" s="1"/>
      <c r="O6" s="1"/>
      <c r="P6" s="1"/>
      <c r="Q6" s="1"/>
      <c r="R6" s="1"/>
      <c r="S6" s="1"/>
      <c r="T6" s="1"/>
      <c r="U6" s="1"/>
      <c r="V6" s="135"/>
      <c r="W6" s="135"/>
      <c r="X6" s="135"/>
    </row>
    <row r="7" spans="1:24">
      <c r="A7" s="1"/>
      <c r="B7" s="10" t="s">
        <v>637</v>
      </c>
      <c r="C7" s="136"/>
      <c r="D7" s="136"/>
      <c r="E7" s="136"/>
      <c r="F7" s="136"/>
      <c r="G7" s="136"/>
      <c r="H7" s="136"/>
      <c r="I7" s="136"/>
      <c r="J7" s="1"/>
      <c r="K7" s="1"/>
      <c r="L7" s="1"/>
      <c r="M7" s="1"/>
      <c r="N7" s="1"/>
      <c r="O7" s="1"/>
      <c r="P7" s="1"/>
      <c r="Q7" s="1"/>
      <c r="R7" s="1"/>
      <c r="S7" s="1"/>
      <c r="T7" s="1"/>
      <c r="U7" s="1"/>
      <c r="V7" s="135"/>
      <c r="W7" s="135"/>
      <c r="X7" s="135"/>
    </row>
    <row r="8" spans="1:24" ht="15.75" customHeight="1">
      <c r="A8" s="1"/>
      <c r="B8" s="45"/>
      <c r="C8" s="1"/>
      <c r="D8" s="1"/>
      <c r="E8" s="1"/>
      <c r="F8" s="1"/>
      <c r="G8" s="1"/>
      <c r="H8" s="1"/>
      <c r="I8" s="1"/>
      <c r="J8" s="1"/>
      <c r="K8" s="1"/>
      <c r="L8" s="1"/>
      <c r="M8" s="1"/>
      <c r="N8" s="1"/>
      <c r="O8" s="1"/>
      <c r="P8" s="1"/>
      <c r="Q8" s="1"/>
      <c r="R8" s="1"/>
      <c r="S8" s="1"/>
      <c r="T8" s="1"/>
      <c r="U8" s="1"/>
      <c r="V8" s="135"/>
      <c r="W8" s="135"/>
      <c r="X8" s="135"/>
    </row>
    <row r="9" spans="1:24" ht="19.5" thickBot="1">
      <c r="A9" s="1"/>
      <c r="B9" s="11" t="s">
        <v>638</v>
      </c>
      <c r="C9" s="1"/>
      <c r="D9" s="1"/>
      <c r="E9" s="1"/>
      <c r="F9" s="11" t="s">
        <v>639</v>
      </c>
      <c r="G9" s="1"/>
      <c r="H9" s="1"/>
      <c r="I9" s="1"/>
      <c r="J9" s="1"/>
      <c r="K9" s="11" t="s">
        <v>640</v>
      </c>
      <c r="L9" s="1"/>
      <c r="M9" s="1"/>
      <c r="N9" s="1"/>
      <c r="O9" s="1"/>
      <c r="P9" s="1"/>
      <c r="Q9" s="1"/>
      <c r="R9" s="1"/>
      <c r="S9" s="1"/>
      <c r="T9" s="1"/>
      <c r="U9" s="1"/>
      <c r="V9" s="135"/>
      <c r="W9" s="135"/>
      <c r="X9" s="135"/>
    </row>
    <row r="10" spans="1:24" ht="46.5" thickTop="1" thickBot="1">
      <c r="A10" s="1"/>
      <c r="B10" s="3" t="s">
        <v>641</v>
      </c>
      <c r="C10" s="3" t="s">
        <v>642</v>
      </c>
      <c r="D10" s="3" t="s">
        <v>643</v>
      </c>
      <c r="E10" s="1"/>
      <c r="F10" s="3" t="s">
        <v>405</v>
      </c>
      <c r="G10" s="3" t="s">
        <v>644</v>
      </c>
      <c r="H10" s="3" t="s">
        <v>645</v>
      </c>
      <c r="I10" s="3" t="s">
        <v>646</v>
      </c>
      <c r="J10" s="1"/>
      <c r="K10" s="3" t="s">
        <v>647</v>
      </c>
      <c r="L10" s="3">
        <v>2020</v>
      </c>
      <c r="M10" s="3">
        <v>2021</v>
      </c>
      <c r="N10" s="3">
        <v>2022</v>
      </c>
      <c r="O10" s="3">
        <v>2023</v>
      </c>
      <c r="P10" s="3">
        <v>2024</v>
      </c>
      <c r="Q10" s="3" t="s">
        <v>648</v>
      </c>
      <c r="R10" s="3" t="s">
        <v>649</v>
      </c>
      <c r="S10" s="3" t="s">
        <v>650</v>
      </c>
      <c r="T10" s="1"/>
      <c r="U10" s="1"/>
      <c r="V10" s="135"/>
      <c r="W10" s="135"/>
      <c r="X10" s="135"/>
    </row>
    <row r="11" spans="1:24" ht="15.75" thickBot="1">
      <c r="A11" s="1"/>
      <c r="B11" s="22" t="s">
        <v>407</v>
      </c>
      <c r="C11" s="22" t="s">
        <v>651</v>
      </c>
      <c r="D11" s="125">
        <v>250</v>
      </c>
      <c r="E11" s="1"/>
      <c r="F11" s="22" t="s">
        <v>652</v>
      </c>
      <c r="G11" s="125"/>
      <c r="H11" s="125">
        <v>75</v>
      </c>
      <c r="I11" s="125"/>
      <c r="J11" s="1"/>
      <c r="K11" s="22" t="s">
        <v>653</v>
      </c>
      <c r="L11" s="29">
        <v>8.0000000000000002E-3</v>
      </c>
      <c r="M11" s="29">
        <v>7.0000000000000001E-3</v>
      </c>
      <c r="N11" s="29">
        <v>8.9999999999999993E-3</v>
      </c>
      <c r="O11" s="29">
        <v>8.9999999999999993E-3</v>
      </c>
      <c r="P11" s="29">
        <v>1.2999999999999999E-2</v>
      </c>
      <c r="Q11" s="29">
        <v>1.2999999999999999E-2</v>
      </c>
      <c r="R11" s="29">
        <v>1.2E-2</v>
      </c>
      <c r="S11" s="29">
        <v>-1E-3</v>
      </c>
      <c r="T11" s="1"/>
      <c r="U11" s="1"/>
      <c r="V11" s="135"/>
      <c r="W11" s="135"/>
      <c r="X11" s="135"/>
    </row>
    <row r="12" spans="1:24" ht="15.75" thickBot="1">
      <c r="A12" s="1"/>
      <c r="B12" s="22" t="s">
        <v>407</v>
      </c>
      <c r="C12" s="22" t="s">
        <v>654</v>
      </c>
      <c r="D12" s="126">
        <v>250</v>
      </c>
      <c r="E12" s="1"/>
      <c r="F12" s="1"/>
      <c r="G12" s="1"/>
      <c r="H12" s="1"/>
      <c r="I12" s="1"/>
      <c r="J12" s="1"/>
      <c r="K12" s="22" t="s">
        <v>145</v>
      </c>
      <c r="L12" s="31">
        <v>3.0000000000000001E-3</v>
      </c>
      <c r="M12" s="31">
        <v>2E-3</v>
      </c>
      <c r="N12" s="31">
        <v>5.0000000000000001E-3</v>
      </c>
      <c r="O12" s="31">
        <v>5.0000000000000001E-3</v>
      </c>
      <c r="P12" s="31">
        <v>8.0000000000000002E-3</v>
      </c>
      <c r="Q12" s="31">
        <v>6.0000000000000001E-3</v>
      </c>
      <c r="R12" s="31">
        <v>8.0000000000000002E-3</v>
      </c>
      <c r="S12" s="31">
        <v>2E-3</v>
      </c>
      <c r="T12" s="1"/>
      <c r="U12" s="1"/>
      <c r="V12" s="135"/>
      <c r="W12" s="135"/>
      <c r="X12" s="135"/>
    </row>
    <row r="13" spans="1:24" ht="15.75" thickBot="1">
      <c r="A13" s="1"/>
      <c r="B13" s="22" t="s">
        <v>407</v>
      </c>
      <c r="C13" s="22" t="s">
        <v>655</v>
      </c>
      <c r="D13" s="125">
        <v>250</v>
      </c>
      <c r="E13" s="1"/>
      <c r="F13" s="475" t="s">
        <v>634</v>
      </c>
      <c r="G13" s="475"/>
      <c r="H13" s="475"/>
      <c r="I13" s="475"/>
      <c r="J13" s="1"/>
      <c r="K13" s="22" t="s">
        <v>464</v>
      </c>
      <c r="L13" s="29">
        <v>0.60199999999999998</v>
      </c>
      <c r="M13" s="29">
        <v>0.52200000000000002</v>
      </c>
      <c r="N13" s="29">
        <v>0.435</v>
      </c>
      <c r="O13" s="29">
        <v>0.435</v>
      </c>
      <c r="P13" s="29">
        <v>0</v>
      </c>
      <c r="Q13" s="29">
        <v>0</v>
      </c>
      <c r="R13" s="29">
        <v>0</v>
      </c>
      <c r="S13" s="29">
        <v>0</v>
      </c>
      <c r="T13" s="1"/>
      <c r="U13" s="1"/>
      <c r="V13" s="135"/>
      <c r="W13" s="135"/>
      <c r="X13" s="135"/>
    </row>
    <row r="14" spans="1:24" ht="15.75" thickBot="1">
      <c r="A14" s="1"/>
      <c r="B14" s="22" t="s">
        <v>407</v>
      </c>
      <c r="C14" s="22" t="s">
        <v>656</v>
      </c>
      <c r="D14" s="126">
        <v>250</v>
      </c>
      <c r="E14" s="1"/>
      <c r="F14" s="476" t="s">
        <v>1315</v>
      </c>
      <c r="G14" s="476"/>
      <c r="H14" s="476"/>
      <c r="I14" s="476"/>
      <c r="J14" s="1"/>
      <c r="K14" s="22" t="s">
        <v>466</v>
      </c>
      <c r="L14" s="31">
        <v>0.1</v>
      </c>
      <c r="M14" s="31">
        <v>0.1</v>
      </c>
      <c r="N14" s="31">
        <v>0.1</v>
      </c>
      <c r="O14" s="31">
        <v>0.1</v>
      </c>
      <c r="P14" s="31">
        <v>0.1</v>
      </c>
      <c r="Q14" s="31">
        <v>0.1</v>
      </c>
      <c r="R14" s="31">
        <v>0.1</v>
      </c>
      <c r="S14" s="31">
        <v>0</v>
      </c>
      <c r="T14" s="1"/>
      <c r="U14" s="1"/>
      <c r="V14" s="135"/>
      <c r="W14" s="135"/>
      <c r="X14" s="135"/>
    </row>
    <row r="15" spans="1:24" ht="15.75" thickBot="1">
      <c r="A15" s="1"/>
      <c r="B15" s="22" t="s">
        <v>410</v>
      </c>
      <c r="C15" s="22" t="s">
        <v>657</v>
      </c>
      <c r="D15" s="137">
        <v>180</v>
      </c>
      <c r="E15" s="1"/>
      <c r="F15" s="476"/>
      <c r="G15" s="476"/>
      <c r="H15" s="476"/>
      <c r="I15" s="476"/>
      <c r="J15" s="1"/>
      <c r="K15" s="22" t="s">
        <v>658</v>
      </c>
      <c r="L15" s="138">
        <v>1.2E-2</v>
      </c>
      <c r="M15" s="138">
        <v>8.9999999999999993E-3</v>
      </c>
      <c r="N15" s="138">
        <v>1.0999999999999999E-2</v>
      </c>
      <c r="O15" s="138">
        <v>1.0999999999999999E-2</v>
      </c>
      <c r="P15" s="138">
        <v>2.1000000000000001E-2</v>
      </c>
      <c r="Q15" s="138">
        <v>1.4999999999999999E-2</v>
      </c>
      <c r="R15" s="138">
        <v>1.4E-2</v>
      </c>
      <c r="S15" s="138">
        <v>-1E-3</v>
      </c>
      <c r="T15" s="1"/>
      <c r="U15" s="1"/>
      <c r="V15" s="135"/>
      <c r="W15" s="135"/>
      <c r="X15" s="135"/>
    </row>
    <row r="16" spans="1:24" ht="15" customHeight="1" thickBot="1">
      <c r="A16" s="1"/>
      <c r="B16" s="22" t="s">
        <v>410</v>
      </c>
      <c r="C16" s="22" t="s">
        <v>659</v>
      </c>
      <c r="D16" s="139">
        <v>180</v>
      </c>
      <c r="E16" s="1"/>
      <c r="F16" s="476"/>
      <c r="G16" s="476"/>
      <c r="H16" s="476"/>
      <c r="I16" s="476"/>
      <c r="J16" s="1"/>
      <c r="K16" s="22" t="s">
        <v>451</v>
      </c>
      <c r="L16" s="140">
        <v>1.7000000000000001E-2</v>
      </c>
      <c r="M16" s="140">
        <v>6.0000000000000001E-3</v>
      </c>
      <c r="N16" s="140">
        <v>8.9999999999999993E-3</v>
      </c>
      <c r="O16" s="140">
        <v>8.9999999999999993E-3</v>
      </c>
      <c r="P16" s="140">
        <v>2.7E-2</v>
      </c>
      <c r="Q16" s="140">
        <v>1.7000000000000001E-2</v>
      </c>
      <c r="R16" s="140">
        <v>1.7999999999999999E-2</v>
      </c>
      <c r="S16" s="140">
        <v>1E-3</v>
      </c>
      <c r="T16" s="1"/>
      <c r="U16" s="1"/>
      <c r="V16" s="135"/>
      <c r="W16" s="135"/>
      <c r="X16" s="135"/>
    </row>
    <row r="17" spans="1:24" ht="14.45" customHeight="1" thickBot="1">
      <c r="A17" s="1"/>
      <c r="B17" s="22" t="s">
        <v>410</v>
      </c>
      <c r="C17" s="22" t="s">
        <v>660</v>
      </c>
      <c r="D17" s="137">
        <v>180</v>
      </c>
      <c r="E17" s="1"/>
      <c r="F17" s="476" t="s">
        <v>1450</v>
      </c>
      <c r="G17" s="476"/>
      <c r="H17" s="476"/>
      <c r="I17" s="476"/>
      <c r="J17" s="1"/>
      <c r="K17" s="22" t="s">
        <v>499</v>
      </c>
      <c r="L17" s="138">
        <v>1.2E-2</v>
      </c>
      <c r="M17" s="138">
        <v>8.0000000000000002E-3</v>
      </c>
      <c r="N17" s="138">
        <v>7.0000000000000001E-3</v>
      </c>
      <c r="O17" s="138">
        <v>7.0000000000000001E-3</v>
      </c>
      <c r="P17" s="138">
        <v>0</v>
      </c>
      <c r="Q17" s="138">
        <v>0</v>
      </c>
      <c r="R17" s="138">
        <v>0</v>
      </c>
      <c r="S17" s="138">
        <v>0</v>
      </c>
      <c r="T17" s="1"/>
      <c r="U17" s="1"/>
      <c r="V17" s="135"/>
      <c r="W17" s="135"/>
      <c r="X17" s="135"/>
    </row>
    <row r="18" spans="1:24" ht="15.75" thickBot="1">
      <c r="A18" s="1"/>
      <c r="B18" s="22" t="s">
        <v>410</v>
      </c>
      <c r="C18" s="22" t="s">
        <v>661</v>
      </c>
      <c r="D18" s="139">
        <v>180</v>
      </c>
      <c r="E18" s="1"/>
      <c r="F18" s="476"/>
      <c r="G18" s="476"/>
      <c r="H18" s="476"/>
      <c r="I18" s="476"/>
      <c r="J18" s="1"/>
      <c r="K18" s="22" t="s">
        <v>500</v>
      </c>
      <c r="L18" s="140">
        <v>9.5000000000000001E-2</v>
      </c>
      <c r="M18" s="140">
        <v>7.0999999999999994E-2</v>
      </c>
      <c r="N18" s="140">
        <v>2.4E-2</v>
      </c>
      <c r="O18" s="140">
        <v>2.4E-2</v>
      </c>
      <c r="P18" s="140">
        <v>2.4E-2</v>
      </c>
      <c r="Q18" s="140">
        <v>1.2E-2</v>
      </c>
      <c r="R18" s="140" t="s">
        <v>662</v>
      </c>
      <c r="S18" s="140">
        <v>-1.2E-2</v>
      </c>
      <c r="T18" s="1"/>
      <c r="U18" s="1"/>
      <c r="V18" s="135"/>
      <c r="W18" s="135"/>
      <c r="X18" s="135"/>
    </row>
    <row r="19" spans="1:24" ht="15" customHeight="1" thickBot="1">
      <c r="A19" s="1"/>
      <c r="B19" s="22" t="s">
        <v>414</v>
      </c>
      <c r="C19" s="22" t="s">
        <v>663</v>
      </c>
      <c r="D19" s="125">
        <v>220</v>
      </c>
      <c r="E19" s="1"/>
      <c r="F19" s="476"/>
      <c r="G19" s="476"/>
      <c r="H19" s="476"/>
      <c r="I19" s="476"/>
      <c r="J19" s="1"/>
      <c r="K19" s="22" t="s">
        <v>664</v>
      </c>
      <c r="L19" s="29">
        <v>9.2999999999999999E-2</v>
      </c>
      <c r="M19" s="29">
        <v>5.1999999999999998E-2</v>
      </c>
      <c r="N19" s="29">
        <v>5.1999999999999998E-2</v>
      </c>
      <c r="O19" s="29">
        <v>5.1999999999999998E-2</v>
      </c>
      <c r="P19" s="29">
        <v>0.10299999999999999</v>
      </c>
      <c r="Q19" s="29">
        <v>0.10199999999999999</v>
      </c>
      <c r="R19" s="29">
        <v>8.5000000000000006E-2</v>
      </c>
      <c r="S19" s="29">
        <v>-1.7000000000000001E-2</v>
      </c>
      <c r="T19" s="1"/>
      <c r="U19" s="1"/>
      <c r="V19" s="135"/>
      <c r="W19" s="135"/>
      <c r="X19" s="135"/>
    </row>
    <row r="20" spans="1:24" ht="15" customHeight="1" thickBot="1">
      <c r="A20" s="1"/>
      <c r="B20" s="22" t="s">
        <v>414</v>
      </c>
      <c r="C20" s="22" t="s">
        <v>665</v>
      </c>
      <c r="D20" s="126">
        <v>220</v>
      </c>
      <c r="E20" s="1"/>
      <c r="F20" s="1"/>
      <c r="G20" s="1"/>
      <c r="H20" s="1"/>
      <c r="I20" s="1"/>
      <c r="J20" s="1"/>
      <c r="K20" s="22" t="s">
        <v>666</v>
      </c>
      <c r="L20" s="31">
        <v>0.627</v>
      </c>
      <c r="M20" s="31">
        <v>0.627</v>
      </c>
      <c r="N20" s="31">
        <v>0.627</v>
      </c>
      <c r="O20" s="31">
        <v>0.627</v>
      </c>
      <c r="P20" s="31">
        <v>0.628</v>
      </c>
      <c r="Q20" s="31">
        <v>0.628</v>
      </c>
      <c r="R20" s="31">
        <v>0.628</v>
      </c>
      <c r="S20" s="31">
        <v>0</v>
      </c>
      <c r="T20" s="1"/>
      <c r="U20" s="1"/>
      <c r="V20" s="135"/>
      <c r="W20" s="135"/>
      <c r="X20" s="135"/>
    </row>
    <row r="21" spans="1:24" ht="17.45" customHeight="1" thickBot="1">
      <c r="A21" s="1"/>
      <c r="B21" s="22" t="s">
        <v>417</v>
      </c>
      <c r="C21" s="22" t="s">
        <v>667</v>
      </c>
      <c r="D21" s="125">
        <v>240</v>
      </c>
      <c r="E21" s="1"/>
      <c r="F21" s="1"/>
      <c r="G21" s="1"/>
      <c r="H21" s="1"/>
      <c r="I21" s="1"/>
      <c r="J21" s="1"/>
      <c r="K21" s="22" t="s">
        <v>500</v>
      </c>
      <c r="L21" s="477" t="s">
        <v>668</v>
      </c>
      <c r="M21" s="478"/>
      <c r="N21" s="478"/>
      <c r="O21" s="478"/>
      <c r="P21" s="479"/>
      <c r="Q21" s="141" t="s">
        <v>669</v>
      </c>
      <c r="R21" s="142" t="s">
        <v>670</v>
      </c>
      <c r="S21" s="143"/>
      <c r="T21" s="1"/>
      <c r="U21" s="1"/>
      <c r="V21" s="135"/>
      <c r="W21" s="135"/>
      <c r="X21" s="135"/>
    </row>
    <row r="22" spans="1:24" ht="15" customHeight="1" thickBot="1">
      <c r="A22" s="1"/>
      <c r="B22" s="22" t="s">
        <v>417</v>
      </c>
      <c r="C22" s="22" t="s">
        <v>671</v>
      </c>
      <c r="D22" s="126">
        <v>240</v>
      </c>
      <c r="E22" s="1"/>
      <c r="F22" s="1"/>
      <c r="G22" s="1"/>
      <c r="H22" s="1"/>
      <c r="I22" s="1"/>
      <c r="J22" s="1"/>
      <c r="K22" s="45" t="s">
        <v>672</v>
      </c>
      <c r="L22" s="1"/>
      <c r="M22" s="1"/>
      <c r="N22" s="1"/>
      <c r="O22" s="1"/>
      <c r="P22" s="1"/>
      <c r="Q22" s="1"/>
      <c r="R22" s="1"/>
      <c r="S22" s="1"/>
      <c r="T22" s="1"/>
      <c r="U22" s="1"/>
      <c r="V22" s="135"/>
      <c r="W22" s="135"/>
      <c r="X22" s="135"/>
    </row>
    <row r="23" spans="1:24" ht="15" customHeight="1" thickBot="1">
      <c r="A23" s="1"/>
      <c r="B23" s="22" t="s">
        <v>420</v>
      </c>
      <c r="C23" s="22" t="s">
        <v>673</v>
      </c>
      <c r="D23" s="125">
        <v>250</v>
      </c>
      <c r="E23" s="1"/>
      <c r="F23" s="1"/>
      <c r="G23" s="1"/>
      <c r="H23" s="1"/>
      <c r="I23" s="1"/>
      <c r="J23" s="1"/>
      <c r="K23" s="1"/>
      <c r="L23" s="1"/>
      <c r="M23" s="1"/>
      <c r="N23" s="1"/>
      <c r="O23" s="1"/>
      <c r="P23" s="1"/>
      <c r="Q23" s="1"/>
      <c r="R23" s="1"/>
      <c r="S23" s="1"/>
      <c r="T23" s="1"/>
      <c r="U23" s="1"/>
      <c r="V23" s="135"/>
      <c r="W23" s="135"/>
      <c r="X23" s="135"/>
    </row>
    <row r="24" spans="1:24" ht="15" customHeight="1" thickBot="1">
      <c r="A24" s="1"/>
      <c r="B24" s="22" t="s">
        <v>420</v>
      </c>
      <c r="C24" s="22" t="s">
        <v>674</v>
      </c>
      <c r="D24" s="126">
        <v>250</v>
      </c>
      <c r="E24" s="1"/>
      <c r="F24" s="1"/>
      <c r="G24" s="1"/>
      <c r="H24" s="1"/>
      <c r="I24" s="1"/>
      <c r="J24" s="1"/>
      <c r="K24" s="45"/>
      <c r="L24" s="1"/>
      <c r="M24" s="1"/>
      <c r="N24" s="1"/>
      <c r="O24" s="1"/>
      <c r="P24" s="1"/>
      <c r="Q24" s="1"/>
      <c r="R24" s="1"/>
      <c r="S24" s="1"/>
      <c r="T24" s="1"/>
      <c r="U24" s="1"/>
      <c r="V24" s="135"/>
      <c r="W24" s="135"/>
      <c r="X24" s="135"/>
    </row>
    <row r="25" spans="1:24" ht="15.75" thickBot="1">
      <c r="A25" s="1"/>
      <c r="B25" s="22" t="s">
        <v>423</v>
      </c>
      <c r="C25" s="22" t="s">
        <v>675</v>
      </c>
      <c r="D25" s="125">
        <v>140</v>
      </c>
      <c r="E25" s="1"/>
      <c r="F25" s="1"/>
      <c r="G25" s="1"/>
      <c r="H25" s="1"/>
      <c r="I25" s="1"/>
      <c r="J25" s="1"/>
      <c r="K25" s="1"/>
      <c r="L25" s="1"/>
      <c r="M25" s="1"/>
      <c r="N25" s="1"/>
      <c r="O25" s="1"/>
      <c r="P25" s="1"/>
      <c r="Q25" s="1"/>
      <c r="R25" s="1"/>
      <c r="S25" s="1"/>
      <c r="T25" s="1"/>
      <c r="U25" s="1"/>
      <c r="V25" s="135"/>
      <c r="W25" s="135"/>
      <c r="X25" s="135"/>
    </row>
    <row r="26" spans="1:24" ht="15.75" thickBot="1">
      <c r="A26" s="1"/>
      <c r="B26" s="22" t="s">
        <v>423</v>
      </c>
      <c r="C26" s="22" t="s">
        <v>676</v>
      </c>
      <c r="D26" s="126">
        <v>140</v>
      </c>
      <c r="E26" s="1"/>
      <c r="F26" s="1"/>
      <c r="G26" s="1"/>
      <c r="H26" s="1"/>
      <c r="I26" s="1"/>
      <c r="J26" s="1"/>
      <c r="K26" s="1"/>
      <c r="L26" s="1"/>
      <c r="M26" s="1"/>
      <c r="N26" s="1"/>
      <c r="O26" s="1"/>
      <c r="P26" s="1"/>
      <c r="Q26" s="1"/>
      <c r="R26" s="1"/>
      <c r="S26" s="1"/>
      <c r="T26" s="1"/>
      <c r="U26" s="1"/>
      <c r="V26" s="135"/>
      <c r="W26" s="135"/>
      <c r="X26" s="135"/>
    </row>
    <row r="27" spans="1:24" ht="15.75" thickBot="1">
      <c r="A27" s="1"/>
      <c r="B27" s="22" t="s">
        <v>426</v>
      </c>
      <c r="C27" s="22" t="s">
        <v>677</v>
      </c>
      <c r="D27" s="125">
        <v>121</v>
      </c>
      <c r="E27" s="1"/>
      <c r="F27" s="1"/>
      <c r="G27" s="1"/>
      <c r="H27" s="1"/>
      <c r="I27" s="1"/>
      <c r="J27" s="1"/>
      <c r="K27" s="1"/>
      <c r="L27" s="1"/>
      <c r="M27" s="1"/>
      <c r="N27" s="1"/>
      <c r="O27" s="1"/>
      <c r="P27" s="1"/>
      <c r="Q27" s="1"/>
      <c r="R27" s="1"/>
      <c r="S27" s="1"/>
      <c r="T27" s="1"/>
      <c r="U27" s="1"/>
      <c r="V27" s="135"/>
      <c r="W27" s="135"/>
      <c r="X27" s="135"/>
    </row>
    <row r="28" spans="1:24" ht="15.75" thickBot="1">
      <c r="A28" s="1"/>
      <c r="B28" s="22" t="s">
        <v>426</v>
      </c>
      <c r="C28" s="22" t="s">
        <v>678</v>
      </c>
      <c r="D28" s="126">
        <v>121</v>
      </c>
      <c r="E28" s="1"/>
      <c r="F28" s="1"/>
      <c r="G28" s="1"/>
      <c r="H28" s="1"/>
      <c r="I28" s="1"/>
      <c r="J28" s="1"/>
      <c r="K28" s="1"/>
      <c r="L28" s="1"/>
      <c r="M28" s="1"/>
      <c r="N28" s="1"/>
      <c r="O28" s="1"/>
      <c r="P28" s="1"/>
      <c r="Q28" s="1"/>
      <c r="R28" s="1"/>
      <c r="S28" s="1"/>
      <c r="T28" s="1"/>
      <c r="U28" s="1"/>
      <c r="V28" s="135"/>
      <c r="W28" s="135"/>
      <c r="X28" s="135"/>
    </row>
    <row r="29" spans="1:24" ht="15" customHeight="1" thickBot="1">
      <c r="A29" s="1"/>
      <c r="B29" s="22" t="s">
        <v>429</v>
      </c>
      <c r="C29" s="22" t="s">
        <v>679</v>
      </c>
      <c r="D29" s="125">
        <v>110</v>
      </c>
      <c r="E29" s="1"/>
      <c r="F29" s="1"/>
      <c r="G29" s="1"/>
      <c r="H29" s="1"/>
      <c r="I29" s="1"/>
      <c r="J29" s="1"/>
      <c r="K29" s="1"/>
      <c r="L29" s="1"/>
      <c r="M29" s="1"/>
      <c r="N29" s="1"/>
      <c r="O29" s="1"/>
      <c r="P29" s="1"/>
      <c r="Q29" s="1"/>
      <c r="R29" s="1"/>
      <c r="S29" s="1"/>
      <c r="T29" s="1"/>
      <c r="U29" s="1"/>
      <c r="V29" s="135"/>
      <c r="W29" s="135"/>
      <c r="X29" s="135"/>
    </row>
    <row r="30" spans="1:24" ht="15.75" thickBot="1">
      <c r="A30" s="1"/>
      <c r="B30" s="22" t="s">
        <v>429</v>
      </c>
      <c r="C30" s="22" t="s">
        <v>680</v>
      </c>
      <c r="D30" s="126">
        <v>110</v>
      </c>
      <c r="E30" s="1"/>
      <c r="F30" s="1"/>
      <c r="G30" s="1"/>
      <c r="H30" s="1"/>
      <c r="I30" s="1"/>
      <c r="J30" s="1"/>
      <c r="K30" s="1"/>
      <c r="L30" s="1"/>
      <c r="M30" s="1"/>
      <c r="N30" s="1"/>
      <c r="O30" s="1"/>
      <c r="P30" s="1"/>
      <c r="Q30" s="1"/>
      <c r="R30" s="1"/>
      <c r="S30" s="1"/>
      <c r="T30" s="1"/>
      <c r="U30" s="1"/>
      <c r="V30" s="135"/>
      <c r="W30" s="135"/>
      <c r="X30" s="135"/>
    </row>
    <row r="31" spans="1:24" ht="15.75" thickBot="1">
      <c r="A31" s="1"/>
      <c r="B31" s="22" t="s">
        <v>429</v>
      </c>
      <c r="C31" s="22" t="s">
        <v>681</v>
      </c>
      <c r="D31" s="125">
        <v>110</v>
      </c>
      <c r="E31" s="1"/>
      <c r="F31" s="1"/>
      <c r="G31" s="1"/>
      <c r="H31" s="1"/>
      <c r="I31" s="1"/>
      <c r="J31" s="1"/>
      <c r="K31" s="1"/>
      <c r="L31" s="1"/>
      <c r="M31" s="1"/>
      <c r="N31" s="1"/>
      <c r="O31" s="1"/>
      <c r="P31" s="1"/>
      <c r="Q31" s="1"/>
      <c r="R31" s="1"/>
      <c r="S31" s="1"/>
      <c r="T31" s="1"/>
      <c r="U31" s="1"/>
      <c r="V31" s="135"/>
      <c r="W31" s="135"/>
      <c r="X31" s="135"/>
    </row>
    <row r="32" spans="1:24" ht="15.75" thickBot="1">
      <c r="A32" s="1"/>
      <c r="B32" s="22" t="s">
        <v>429</v>
      </c>
      <c r="C32" s="22" t="s">
        <v>682</v>
      </c>
      <c r="D32" s="126">
        <v>110</v>
      </c>
      <c r="E32" s="1"/>
      <c r="F32" s="1"/>
      <c r="G32" s="1"/>
      <c r="H32" s="1"/>
      <c r="I32" s="1"/>
      <c r="J32" s="1"/>
      <c r="K32" s="1"/>
      <c r="L32" s="1"/>
      <c r="M32" s="1"/>
      <c r="N32" s="1"/>
      <c r="O32" s="1"/>
      <c r="P32" s="1"/>
      <c r="Q32" s="1"/>
      <c r="R32" s="1"/>
      <c r="S32" s="1"/>
      <c r="T32" s="1"/>
      <c r="U32" s="1"/>
      <c r="V32" s="135"/>
      <c r="W32" s="135"/>
      <c r="X32" s="135"/>
    </row>
    <row r="33" spans="1:24" ht="15" customHeight="1" thickBot="1">
      <c r="A33" s="1"/>
      <c r="B33" s="22" t="s">
        <v>432</v>
      </c>
      <c r="C33" s="22" t="s">
        <v>683</v>
      </c>
      <c r="D33" s="125">
        <v>300</v>
      </c>
      <c r="E33" s="1"/>
      <c r="F33" s="1"/>
      <c r="G33" s="1"/>
      <c r="H33" s="1"/>
      <c r="I33" s="1"/>
      <c r="J33" s="1"/>
      <c r="K33" s="1"/>
      <c r="L33" s="1"/>
      <c r="M33" s="1"/>
      <c r="N33" s="1"/>
      <c r="O33" s="1"/>
      <c r="P33" s="1"/>
      <c r="Q33" s="1"/>
      <c r="R33" s="1"/>
      <c r="S33" s="1"/>
      <c r="T33" s="1"/>
      <c r="U33" s="1"/>
      <c r="V33" s="135"/>
      <c r="W33" s="135"/>
      <c r="X33" s="135"/>
    </row>
    <row r="34" spans="1:24" ht="15.75" thickBot="1">
      <c r="A34" s="1"/>
      <c r="B34" s="22" t="s">
        <v>435</v>
      </c>
      <c r="C34" s="22" t="s">
        <v>684</v>
      </c>
      <c r="D34" s="126">
        <v>200</v>
      </c>
      <c r="E34" s="1"/>
      <c r="F34" s="1"/>
      <c r="G34" s="1"/>
      <c r="H34" s="1"/>
      <c r="I34" s="1"/>
      <c r="J34" s="1"/>
      <c r="K34" s="1"/>
      <c r="L34" s="1"/>
      <c r="M34" s="1"/>
      <c r="N34" s="1"/>
      <c r="O34" s="1"/>
      <c r="P34" s="1"/>
      <c r="Q34" s="1"/>
      <c r="R34" s="1"/>
      <c r="S34" s="1"/>
      <c r="T34" s="1"/>
      <c r="U34" s="1"/>
      <c r="V34" s="135"/>
      <c r="W34" s="135"/>
      <c r="X34" s="135"/>
    </row>
    <row r="35" spans="1:24" ht="15.75" thickBot="1">
      <c r="A35" s="1"/>
      <c r="B35" s="22" t="s">
        <v>435</v>
      </c>
      <c r="C35" s="22" t="s">
        <v>685</v>
      </c>
      <c r="D35" s="125">
        <v>160</v>
      </c>
      <c r="E35" s="1"/>
      <c r="F35" s="1"/>
      <c r="G35" s="1"/>
      <c r="H35" s="1"/>
      <c r="I35" s="1"/>
      <c r="J35" s="1"/>
      <c r="K35" s="1"/>
      <c r="L35" s="1"/>
      <c r="M35" s="1"/>
      <c r="N35" s="1"/>
      <c r="O35" s="1"/>
      <c r="P35" s="1"/>
      <c r="Q35" s="1"/>
      <c r="R35" s="1"/>
      <c r="S35" s="1"/>
      <c r="T35" s="1"/>
      <c r="U35" s="1"/>
      <c r="V35" s="135"/>
      <c r="W35" s="135"/>
      <c r="X35" s="135"/>
    </row>
    <row r="36" spans="1:24" ht="15" customHeight="1" thickBot="1">
      <c r="A36" s="1"/>
      <c r="B36" s="22" t="s">
        <v>437</v>
      </c>
      <c r="C36" s="22" t="s">
        <v>686</v>
      </c>
      <c r="D36" s="126">
        <v>180</v>
      </c>
      <c r="E36" s="1"/>
      <c r="F36" s="1"/>
      <c r="G36" s="1"/>
      <c r="H36" s="1"/>
      <c r="I36" s="1"/>
      <c r="J36" s="1"/>
      <c r="K36" s="1"/>
      <c r="L36" s="1"/>
      <c r="M36" s="1"/>
      <c r="N36" s="1"/>
      <c r="O36" s="1"/>
      <c r="P36" s="1"/>
      <c r="Q36" s="1"/>
      <c r="R36" s="1"/>
      <c r="S36" s="1"/>
      <c r="T36" s="1"/>
      <c r="U36" s="1"/>
      <c r="V36" s="135"/>
      <c r="W36" s="135"/>
      <c r="X36" s="135"/>
    </row>
    <row r="37" spans="1:24" ht="15.75" thickBot="1">
      <c r="A37" s="1"/>
      <c r="B37" s="22" t="s">
        <v>437</v>
      </c>
      <c r="C37" s="22" t="s">
        <v>687</v>
      </c>
      <c r="D37" s="125">
        <v>180</v>
      </c>
      <c r="E37" s="1"/>
      <c r="F37" s="1"/>
      <c r="G37" s="1"/>
      <c r="H37" s="1"/>
      <c r="I37" s="1"/>
      <c r="J37" s="1"/>
      <c r="K37" s="1"/>
      <c r="L37" s="1"/>
      <c r="M37" s="1"/>
      <c r="N37" s="1"/>
      <c r="O37" s="1"/>
      <c r="P37" s="1"/>
      <c r="Q37" s="1"/>
      <c r="R37" s="1"/>
      <c r="S37" s="1"/>
      <c r="T37" s="1"/>
      <c r="U37" s="1"/>
      <c r="V37" s="135"/>
      <c r="W37" s="135"/>
      <c r="X37" s="135"/>
    </row>
    <row r="38" spans="1:24" ht="15" customHeight="1" thickBot="1">
      <c r="A38" s="1"/>
      <c r="B38" s="22" t="s">
        <v>437</v>
      </c>
      <c r="C38" s="22" t="s">
        <v>688</v>
      </c>
      <c r="D38" s="126">
        <v>180</v>
      </c>
      <c r="E38" s="1"/>
      <c r="F38" s="1"/>
      <c r="G38" s="1"/>
      <c r="H38" s="1"/>
      <c r="I38" s="1"/>
      <c r="J38" s="1"/>
      <c r="K38" s="1"/>
      <c r="L38" s="1"/>
      <c r="M38" s="1"/>
      <c r="N38" s="1"/>
      <c r="O38" s="1"/>
      <c r="P38" s="1"/>
      <c r="Q38" s="1"/>
      <c r="R38" s="1"/>
      <c r="S38" s="1"/>
      <c r="T38" s="1"/>
      <c r="U38" s="1"/>
      <c r="V38" s="135"/>
      <c r="W38" s="135"/>
      <c r="X38" s="135"/>
    </row>
    <row r="39" spans="1:24" ht="15.75" thickBot="1">
      <c r="A39" s="1"/>
      <c r="B39" s="22" t="s">
        <v>439</v>
      </c>
      <c r="C39" s="22" t="s">
        <v>689</v>
      </c>
      <c r="D39" s="125">
        <v>140</v>
      </c>
      <c r="E39" s="1"/>
      <c r="F39" s="1"/>
      <c r="G39" s="1"/>
      <c r="H39" s="1"/>
      <c r="I39" s="1"/>
      <c r="J39" s="1"/>
      <c r="K39" s="1"/>
      <c r="L39" s="1"/>
      <c r="M39" s="1"/>
      <c r="N39" s="1"/>
      <c r="O39" s="1"/>
      <c r="P39" s="1"/>
      <c r="Q39" s="1"/>
      <c r="R39" s="1"/>
      <c r="S39" s="1"/>
      <c r="T39" s="1"/>
      <c r="U39" s="1"/>
      <c r="V39" s="135"/>
      <c r="W39" s="135"/>
      <c r="X39" s="135"/>
    </row>
    <row r="40" spans="1:24" ht="15.75" thickBot="1">
      <c r="A40" s="1"/>
      <c r="B40" s="22" t="s">
        <v>439</v>
      </c>
      <c r="C40" s="22" t="s">
        <v>690</v>
      </c>
      <c r="D40" s="126">
        <v>140</v>
      </c>
      <c r="E40" s="1"/>
      <c r="F40" s="1"/>
      <c r="G40" s="1"/>
      <c r="H40" s="1"/>
      <c r="I40" s="1"/>
      <c r="J40" s="1"/>
      <c r="K40" s="1"/>
      <c r="L40" s="1"/>
      <c r="M40" s="1"/>
      <c r="N40" s="1"/>
      <c r="O40" s="1"/>
      <c r="P40" s="1"/>
      <c r="Q40" s="1"/>
      <c r="R40" s="1"/>
      <c r="S40" s="1"/>
      <c r="T40" s="1"/>
      <c r="U40" s="1"/>
      <c r="V40" s="135"/>
      <c r="W40" s="135"/>
      <c r="X40" s="135"/>
    </row>
    <row r="41" spans="1:24" ht="15.75" thickBot="1">
      <c r="A41" s="1"/>
      <c r="B41" s="22" t="s">
        <v>439</v>
      </c>
      <c r="C41" s="22" t="s">
        <v>691</v>
      </c>
      <c r="D41" s="125">
        <v>140</v>
      </c>
      <c r="E41" s="1"/>
      <c r="F41" s="1"/>
      <c r="G41" s="1"/>
      <c r="H41" s="1"/>
      <c r="I41" s="1"/>
      <c r="J41" s="1"/>
      <c r="K41" s="1"/>
      <c r="L41" s="1"/>
      <c r="M41" s="1"/>
      <c r="N41" s="1"/>
      <c r="O41" s="1"/>
      <c r="P41" s="1"/>
      <c r="Q41" s="1"/>
      <c r="R41" s="1"/>
      <c r="S41" s="1"/>
      <c r="T41" s="1"/>
      <c r="U41" s="1"/>
      <c r="V41" s="135"/>
      <c r="W41" s="135"/>
      <c r="X41" s="135"/>
    </row>
    <row r="42" spans="1:24" ht="15.75" thickBot="1">
      <c r="A42" s="1"/>
      <c r="B42" s="22" t="s">
        <v>441</v>
      </c>
      <c r="C42" s="22" t="s">
        <v>692</v>
      </c>
      <c r="D42" s="126">
        <v>117</v>
      </c>
      <c r="E42" s="1"/>
      <c r="F42" s="1"/>
      <c r="G42" s="1"/>
      <c r="H42" s="1"/>
      <c r="I42" s="1"/>
      <c r="J42" s="1"/>
      <c r="K42" s="1"/>
      <c r="L42" s="1"/>
      <c r="M42" s="1"/>
      <c r="N42" s="1"/>
      <c r="O42" s="1"/>
      <c r="P42" s="1"/>
      <c r="Q42" s="1"/>
      <c r="R42" s="1"/>
      <c r="S42" s="1"/>
      <c r="T42" s="1"/>
      <c r="U42" s="1"/>
      <c r="V42" s="135"/>
      <c r="W42" s="135"/>
      <c r="X42" s="135"/>
    </row>
    <row r="43" spans="1:24" ht="15.75" thickBot="1">
      <c r="A43" s="1"/>
      <c r="B43" s="22" t="s">
        <v>445</v>
      </c>
      <c r="C43" s="22" t="s">
        <v>693</v>
      </c>
      <c r="D43" s="125">
        <v>200</v>
      </c>
      <c r="E43" s="1"/>
      <c r="F43" s="1"/>
      <c r="G43" s="1"/>
      <c r="H43" s="1"/>
      <c r="I43" s="1"/>
      <c r="J43" s="1"/>
      <c r="K43" s="1"/>
      <c r="L43" s="1"/>
      <c r="M43" s="1"/>
      <c r="N43" s="1"/>
      <c r="O43" s="1"/>
      <c r="P43" s="1"/>
      <c r="Q43" s="1"/>
      <c r="R43" s="1"/>
      <c r="S43" s="1"/>
      <c r="T43" s="1"/>
      <c r="U43" s="1"/>
      <c r="V43" s="135"/>
      <c r="W43" s="135"/>
      <c r="X43" s="135"/>
    </row>
    <row r="44" spans="1:24" ht="15.75" thickBot="1">
      <c r="A44" s="1"/>
      <c r="B44" s="22" t="s">
        <v>445</v>
      </c>
      <c r="C44" s="22" t="s">
        <v>694</v>
      </c>
      <c r="D44" s="126">
        <v>200</v>
      </c>
      <c r="E44" s="1"/>
      <c r="F44" s="1"/>
      <c r="G44" s="1"/>
      <c r="H44" s="1"/>
      <c r="I44" s="1"/>
      <c r="J44" s="1"/>
      <c r="K44" s="1"/>
      <c r="L44" s="1"/>
      <c r="M44" s="1"/>
      <c r="N44" s="1"/>
      <c r="O44" s="1"/>
      <c r="P44" s="1"/>
      <c r="Q44" s="1"/>
      <c r="R44" s="1"/>
      <c r="S44" s="1"/>
      <c r="T44" s="1"/>
      <c r="U44" s="1"/>
      <c r="V44" s="135"/>
      <c r="W44" s="135"/>
      <c r="X44" s="135"/>
    </row>
    <row r="45" spans="1:24" ht="15.75" thickBot="1">
      <c r="A45" s="1"/>
      <c r="B45" s="22" t="s">
        <v>443</v>
      </c>
      <c r="C45" s="22" t="s">
        <v>695</v>
      </c>
      <c r="D45" s="125">
        <v>280</v>
      </c>
      <c r="E45" s="1"/>
      <c r="F45" s="1"/>
      <c r="G45" s="1"/>
      <c r="H45" s="1"/>
      <c r="I45" s="1"/>
      <c r="J45" s="1"/>
      <c r="K45" s="1"/>
      <c r="L45" s="1"/>
      <c r="M45" s="1"/>
      <c r="N45" s="1"/>
      <c r="O45" s="1"/>
      <c r="P45" s="1"/>
      <c r="Q45" s="1"/>
      <c r="R45" s="1"/>
      <c r="S45" s="1"/>
      <c r="T45" s="1"/>
      <c r="U45" s="1"/>
      <c r="V45" s="135"/>
      <c r="W45" s="135"/>
      <c r="X45" s="135"/>
    </row>
    <row r="46" spans="1:24" ht="15.75" thickBot="1">
      <c r="A46" s="1"/>
      <c r="B46" s="22" t="s">
        <v>443</v>
      </c>
      <c r="C46" s="22" t="s">
        <v>696</v>
      </c>
      <c r="D46" s="126">
        <v>220</v>
      </c>
      <c r="E46" s="1"/>
      <c r="F46" s="1"/>
      <c r="G46" s="1"/>
      <c r="H46" s="1"/>
      <c r="I46" s="1"/>
      <c r="J46" s="1"/>
      <c r="K46" s="1"/>
      <c r="L46" s="1"/>
      <c r="M46" s="1"/>
      <c r="N46" s="1"/>
      <c r="O46" s="1"/>
      <c r="P46" s="1"/>
      <c r="Q46" s="1"/>
      <c r="R46" s="1"/>
      <c r="S46" s="1"/>
      <c r="T46" s="1"/>
      <c r="U46" s="1"/>
      <c r="V46" s="135"/>
      <c r="W46" s="135"/>
      <c r="X46" s="135"/>
    </row>
    <row r="47" spans="1:24" ht="15.75" thickBot="1">
      <c r="A47" s="1"/>
      <c r="B47" s="22" t="s">
        <v>443</v>
      </c>
      <c r="C47" s="22" t="s">
        <v>697</v>
      </c>
      <c r="D47" s="125">
        <v>280</v>
      </c>
      <c r="E47" s="1"/>
      <c r="F47" s="1"/>
      <c r="G47" s="1"/>
      <c r="H47" s="1"/>
      <c r="I47" s="1"/>
      <c r="J47" s="1"/>
      <c r="K47" s="1"/>
      <c r="L47" s="1"/>
      <c r="M47" s="1"/>
      <c r="N47" s="1"/>
      <c r="O47" s="1"/>
      <c r="P47" s="1"/>
      <c r="Q47" s="1"/>
      <c r="R47" s="1"/>
      <c r="S47" s="1"/>
      <c r="T47" s="1"/>
      <c r="U47" s="1"/>
      <c r="V47" s="135"/>
      <c r="W47" s="135"/>
      <c r="X47" s="135"/>
    </row>
    <row r="48" spans="1:24" ht="15.75" thickBot="1">
      <c r="A48" s="1"/>
      <c r="B48" s="22" t="s">
        <v>443</v>
      </c>
      <c r="C48" s="22" t="s">
        <v>698</v>
      </c>
      <c r="D48" s="126">
        <v>300</v>
      </c>
      <c r="E48" s="1"/>
      <c r="F48" s="1"/>
      <c r="G48" s="1"/>
      <c r="H48" s="1"/>
      <c r="I48" s="1"/>
      <c r="J48" s="1"/>
      <c r="K48" s="1"/>
      <c r="L48" s="1"/>
      <c r="M48" s="1"/>
      <c r="N48" s="1"/>
      <c r="O48" s="1"/>
      <c r="P48" s="1"/>
      <c r="Q48" s="1"/>
      <c r="R48" s="1"/>
      <c r="S48" s="1"/>
      <c r="T48" s="1"/>
      <c r="U48" s="1"/>
      <c r="V48" s="135"/>
      <c r="W48" s="135"/>
      <c r="X48" s="135"/>
    </row>
    <row r="49" spans="1:24" ht="15.75" thickBot="1">
      <c r="A49" s="1"/>
      <c r="B49" s="22" t="s">
        <v>699</v>
      </c>
      <c r="C49" s="22" t="s">
        <v>700</v>
      </c>
      <c r="D49" s="125">
        <v>200</v>
      </c>
      <c r="E49" s="1"/>
      <c r="F49" s="1"/>
      <c r="G49" s="1"/>
      <c r="H49" s="1"/>
      <c r="I49" s="1"/>
      <c r="J49" s="1"/>
      <c r="K49" s="1"/>
      <c r="L49" s="1"/>
      <c r="M49" s="1"/>
      <c r="N49" s="1"/>
      <c r="O49" s="1"/>
      <c r="P49" s="1"/>
      <c r="Q49" s="1"/>
      <c r="R49" s="1"/>
      <c r="S49" s="1"/>
      <c r="T49" s="1"/>
      <c r="U49" s="1"/>
      <c r="V49" s="135"/>
      <c r="W49" s="135"/>
      <c r="X49" s="135"/>
    </row>
    <row r="50" spans="1:24" ht="15.75" thickBot="1">
      <c r="A50" s="1"/>
      <c r="B50" s="22" t="s">
        <v>699</v>
      </c>
      <c r="C50" s="22" t="s">
        <v>701</v>
      </c>
      <c r="D50" s="126">
        <v>200</v>
      </c>
      <c r="E50" s="1"/>
      <c r="F50" s="1"/>
      <c r="G50" s="1"/>
      <c r="H50" s="1"/>
      <c r="I50" s="1"/>
      <c r="J50" s="1"/>
      <c r="K50" s="1"/>
      <c r="L50" s="1"/>
      <c r="M50" s="1"/>
      <c r="N50" s="1"/>
      <c r="O50" s="1"/>
      <c r="P50" s="1"/>
      <c r="Q50" s="1"/>
      <c r="R50" s="1"/>
      <c r="S50" s="1"/>
      <c r="T50" s="1"/>
      <c r="U50" s="1"/>
      <c r="V50" s="135"/>
      <c r="W50" s="135"/>
      <c r="X50" s="135"/>
    </row>
    <row r="51" spans="1:24" ht="15.75" thickBot="1">
      <c r="A51" s="1"/>
      <c r="B51" s="22" t="s">
        <v>699</v>
      </c>
      <c r="C51" s="22" t="s">
        <v>702</v>
      </c>
      <c r="D51" s="125">
        <v>200</v>
      </c>
      <c r="E51" s="1"/>
      <c r="F51" s="1"/>
      <c r="G51" s="1"/>
      <c r="H51" s="1"/>
      <c r="I51" s="1"/>
      <c r="J51" s="1"/>
      <c r="K51" s="1"/>
      <c r="L51" s="1"/>
      <c r="M51" s="1"/>
      <c r="N51" s="1"/>
      <c r="O51" s="1"/>
      <c r="P51" s="1"/>
      <c r="Q51" s="1"/>
      <c r="R51" s="1"/>
      <c r="S51" s="1"/>
      <c r="T51" s="1"/>
      <c r="U51" s="1"/>
      <c r="V51" s="135"/>
      <c r="W51" s="135"/>
      <c r="X51" s="135"/>
    </row>
    <row r="52" spans="1:24" ht="15.75" thickBot="1">
      <c r="A52" s="1"/>
      <c r="B52" s="22" t="s">
        <v>699</v>
      </c>
      <c r="C52" s="22" t="s">
        <v>703</v>
      </c>
      <c r="D52" s="126">
        <v>180</v>
      </c>
      <c r="E52" s="1"/>
      <c r="F52" s="1"/>
      <c r="G52" s="1"/>
      <c r="H52" s="1"/>
      <c r="I52" s="1"/>
      <c r="J52" s="1"/>
      <c r="K52" s="1"/>
      <c r="L52" s="1"/>
      <c r="M52" s="1"/>
      <c r="N52" s="1"/>
      <c r="O52" s="1"/>
      <c r="P52" s="1"/>
      <c r="Q52" s="1"/>
      <c r="R52" s="1"/>
      <c r="S52" s="1"/>
      <c r="T52" s="1"/>
      <c r="U52" s="1"/>
      <c r="V52" s="135"/>
      <c r="W52" s="135"/>
      <c r="X52" s="135"/>
    </row>
    <row r="53" spans="1:24">
      <c r="A53" s="1"/>
      <c r="B53" s="45" t="s">
        <v>218</v>
      </c>
      <c r="C53" s="1"/>
      <c r="D53" s="1"/>
      <c r="E53" s="1"/>
      <c r="F53" s="1"/>
      <c r="G53" s="1"/>
      <c r="H53" s="1"/>
      <c r="I53" s="1"/>
      <c r="J53" s="1"/>
      <c r="K53" s="1"/>
      <c r="L53" s="1"/>
      <c r="M53" s="1"/>
      <c r="N53" s="1"/>
      <c r="O53" s="1"/>
      <c r="P53" s="1"/>
      <c r="Q53" s="1"/>
      <c r="R53" s="1"/>
      <c r="S53" s="1"/>
      <c r="T53" s="1"/>
      <c r="U53" s="1"/>
      <c r="V53" s="135"/>
      <c r="W53" s="135"/>
      <c r="X53" s="135"/>
    </row>
    <row r="54" spans="1:24" ht="15" customHeight="1">
      <c r="A54" s="1"/>
      <c r="B54" s="448" t="s">
        <v>704</v>
      </c>
      <c r="C54" s="448"/>
      <c r="D54" s="448"/>
      <c r="E54" s="1"/>
      <c r="F54" s="1"/>
      <c r="G54" s="1"/>
      <c r="H54" s="1"/>
      <c r="I54" s="1"/>
      <c r="J54" s="1"/>
      <c r="K54" s="1"/>
      <c r="L54" s="1"/>
      <c r="M54" s="1"/>
      <c r="N54" s="1"/>
      <c r="O54" s="1"/>
      <c r="P54" s="1"/>
      <c r="Q54" s="1"/>
      <c r="R54" s="1"/>
      <c r="S54" s="1"/>
      <c r="T54" s="1"/>
      <c r="U54" s="1"/>
      <c r="V54" s="135"/>
      <c r="W54" s="135"/>
      <c r="X54" s="135"/>
    </row>
    <row r="55" spans="1:24">
      <c r="A55" s="1"/>
      <c r="B55" s="448"/>
      <c r="C55" s="448"/>
      <c r="D55" s="448"/>
      <c r="E55" s="1"/>
      <c r="F55" s="1"/>
      <c r="G55" s="1"/>
      <c r="H55" s="1"/>
      <c r="I55" s="1"/>
      <c r="J55" s="1"/>
      <c r="K55" s="1"/>
      <c r="L55" s="1"/>
      <c r="M55" s="1"/>
      <c r="N55" s="1"/>
      <c r="O55" s="1"/>
      <c r="P55" s="1"/>
      <c r="Q55" s="1"/>
      <c r="R55" s="1"/>
      <c r="S55" s="1"/>
      <c r="T55" s="1"/>
      <c r="U55" s="1"/>
      <c r="V55" s="135"/>
      <c r="W55" s="135"/>
      <c r="X55" s="135"/>
    </row>
    <row r="56" spans="1:24">
      <c r="A56" s="1"/>
      <c r="B56" s="108"/>
      <c r="C56" s="108"/>
      <c r="D56" s="108"/>
      <c r="E56" s="1"/>
      <c r="F56" s="1"/>
      <c r="G56" s="1"/>
      <c r="H56" s="1"/>
      <c r="I56" s="1"/>
      <c r="J56" s="1"/>
      <c r="K56" s="1"/>
      <c r="L56" s="1"/>
      <c r="M56" s="1"/>
      <c r="N56" s="1"/>
      <c r="O56" s="1"/>
      <c r="P56" s="1"/>
      <c r="Q56" s="1"/>
      <c r="R56" s="1"/>
      <c r="S56" s="1"/>
      <c r="T56" s="1"/>
      <c r="U56" s="1"/>
      <c r="V56" s="135"/>
      <c r="W56" s="135"/>
      <c r="X56" s="135"/>
    </row>
    <row r="57" spans="1:24">
      <c r="A57" s="1"/>
      <c r="B57" s="109"/>
      <c r="C57" s="109"/>
      <c r="D57" s="109"/>
      <c r="E57" s="1"/>
      <c r="F57" s="1"/>
      <c r="G57" s="1"/>
      <c r="H57" s="1"/>
      <c r="I57" s="1"/>
      <c r="J57" s="1"/>
      <c r="K57" s="1"/>
      <c r="L57" s="1"/>
      <c r="M57" s="1"/>
      <c r="N57" s="1"/>
      <c r="O57" s="1"/>
      <c r="P57" s="1"/>
      <c r="Q57" s="1"/>
      <c r="R57" s="1"/>
      <c r="S57" s="1"/>
      <c r="T57" s="1"/>
      <c r="U57" s="1"/>
      <c r="V57" s="135"/>
      <c r="W57" s="135"/>
      <c r="X57" s="135"/>
    </row>
    <row r="58" spans="1:24">
      <c r="A58" s="1"/>
      <c r="B58" s="109"/>
      <c r="C58" s="109"/>
      <c r="D58" s="109"/>
      <c r="E58" s="1"/>
      <c r="F58" s="1"/>
      <c r="G58" s="1"/>
      <c r="H58" s="1"/>
      <c r="I58" s="1"/>
      <c r="J58" s="1"/>
      <c r="K58" s="1"/>
      <c r="L58" s="1"/>
      <c r="M58" s="1"/>
      <c r="N58" s="1"/>
      <c r="O58" s="1"/>
      <c r="P58" s="1"/>
      <c r="Q58" s="1"/>
      <c r="R58" s="1"/>
      <c r="S58" s="1"/>
      <c r="T58" s="1"/>
      <c r="U58" s="1"/>
      <c r="V58" s="135"/>
      <c r="W58" s="135"/>
      <c r="X58" s="135"/>
    </row>
    <row r="59" spans="1:24">
      <c r="A59" s="1"/>
      <c r="B59" s="109"/>
      <c r="C59" s="109"/>
      <c r="D59" s="109"/>
      <c r="E59" s="1"/>
      <c r="F59" s="1"/>
      <c r="G59" s="1"/>
      <c r="H59" s="1"/>
      <c r="I59" s="1"/>
      <c r="J59" s="1"/>
      <c r="K59" s="1"/>
      <c r="L59" s="1"/>
      <c r="M59" s="1"/>
      <c r="N59" s="1"/>
      <c r="O59" s="1"/>
      <c r="P59" s="1"/>
      <c r="Q59" s="1"/>
      <c r="R59" s="1"/>
      <c r="S59" s="1"/>
      <c r="T59" s="1"/>
      <c r="U59" s="1"/>
      <c r="V59" s="135"/>
      <c r="W59" s="135"/>
      <c r="X59" s="135"/>
    </row>
    <row r="60" spans="1:24">
      <c r="A60" s="1"/>
      <c r="B60" s="108"/>
      <c r="C60" s="108"/>
      <c r="D60" s="108"/>
      <c r="E60" s="1"/>
      <c r="F60" s="1"/>
      <c r="G60" s="1"/>
      <c r="H60" s="1"/>
      <c r="I60" s="1"/>
      <c r="J60" s="1"/>
      <c r="K60" s="1"/>
      <c r="L60" s="1"/>
      <c r="M60" s="1"/>
      <c r="N60" s="1"/>
      <c r="O60" s="1"/>
      <c r="P60" s="1"/>
      <c r="Q60" s="1"/>
      <c r="R60" s="1"/>
      <c r="S60" s="1"/>
      <c r="T60" s="1"/>
      <c r="U60" s="1"/>
      <c r="V60" s="135"/>
      <c r="W60" s="135"/>
      <c r="X60" s="135"/>
    </row>
    <row r="61" spans="1:24">
      <c r="A61" s="1"/>
      <c r="B61" s="1"/>
      <c r="C61" s="1"/>
      <c r="D61" s="1"/>
      <c r="E61" s="1"/>
      <c r="F61" s="1"/>
      <c r="G61" s="1"/>
      <c r="H61" s="1"/>
      <c r="I61" s="1"/>
      <c r="J61" s="1"/>
      <c r="K61" s="1"/>
      <c r="L61" s="1"/>
      <c r="M61" s="1"/>
      <c r="N61" s="1"/>
      <c r="O61" s="1"/>
      <c r="P61" s="1"/>
      <c r="Q61" s="1"/>
      <c r="R61" s="1"/>
      <c r="S61" s="1"/>
      <c r="T61" s="1"/>
      <c r="U61" s="1"/>
      <c r="V61" s="135"/>
      <c r="W61" s="135"/>
      <c r="X61" s="135"/>
    </row>
    <row r="62" spans="1:24">
      <c r="A62" s="1"/>
      <c r="B62" s="1"/>
      <c r="C62" s="1"/>
      <c r="D62" s="1"/>
      <c r="E62" s="1"/>
      <c r="F62" s="1"/>
      <c r="G62" s="1"/>
      <c r="H62" s="1"/>
      <c r="I62" s="1"/>
      <c r="J62" s="1"/>
      <c r="K62" s="1"/>
      <c r="L62" s="1"/>
      <c r="M62" s="1"/>
      <c r="N62" s="1"/>
      <c r="O62" s="1"/>
      <c r="P62" s="1"/>
      <c r="Q62" s="1"/>
      <c r="R62" s="1"/>
      <c r="S62" s="1"/>
      <c r="T62" s="1"/>
      <c r="U62" s="1"/>
      <c r="V62" s="135"/>
      <c r="W62" s="135"/>
      <c r="X62" s="135"/>
    </row>
    <row r="63" spans="1:24">
      <c r="A63" s="1"/>
      <c r="B63" s="1"/>
      <c r="C63" s="1"/>
      <c r="D63" s="1"/>
      <c r="E63" s="1"/>
      <c r="F63" s="1"/>
      <c r="G63" s="1"/>
      <c r="H63" s="1"/>
      <c r="I63" s="1"/>
      <c r="J63" s="1"/>
      <c r="K63" s="1"/>
      <c r="L63" s="1"/>
      <c r="M63" s="1"/>
      <c r="N63" s="1"/>
      <c r="O63" s="1"/>
      <c r="P63" s="1"/>
      <c r="Q63" s="1"/>
      <c r="R63" s="1"/>
      <c r="S63" s="1"/>
      <c r="T63" s="1"/>
      <c r="U63" s="1"/>
      <c r="V63" s="135"/>
      <c r="W63" s="135"/>
      <c r="X63" s="135"/>
    </row>
    <row r="64" spans="1:24">
      <c r="A64" s="1"/>
      <c r="B64" s="1"/>
      <c r="C64" s="1"/>
      <c r="D64" s="1"/>
      <c r="E64" s="1"/>
      <c r="F64" s="1"/>
      <c r="G64" s="1"/>
      <c r="H64" s="1"/>
      <c r="I64" s="1"/>
      <c r="J64" s="1"/>
      <c r="K64" s="1"/>
      <c r="L64" s="1"/>
      <c r="M64" s="1"/>
      <c r="N64" s="1"/>
      <c r="O64" s="1"/>
      <c r="P64" s="1"/>
      <c r="Q64" s="1"/>
      <c r="R64" s="1"/>
      <c r="S64" s="1"/>
      <c r="T64" s="1"/>
      <c r="U64" s="1"/>
      <c r="V64" s="135"/>
      <c r="W64" s="135"/>
      <c r="X64" s="135"/>
    </row>
    <row r="65" spans="1:24">
      <c r="A65" s="1"/>
      <c r="B65" s="1"/>
      <c r="C65" s="1"/>
      <c r="D65" s="1"/>
      <c r="E65" s="1"/>
      <c r="F65" s="1"/>
      <c r="G65" s="1"/>
      <c r="H65" s="1"/>
      <c r="I65" s="1"/>
      <c r="J65" s="1"/>
      <c r="K65" s="1"/>
      <c r="L65" s="1"/>
      <c r="M65" s="1"/>
      <c r="N65" s="1"/>
      <c r="O65" s="1"/>
      <c r="P65" s="1"/>
      <c r="Q65" s="1"/>
      <c r="R65" s="1"/>
      <c r="S65" s="1"/>
      <c r="T65" s="1"/>
      <c r="U65" s="1"/>
      <c r="V65" s="135"/>
      <c r="W65" s="135"/>
      <c r="X65" s="135"/>
    </row>
    <row r="66" spans="1:24">
      <c r="A66" s="1"/>
      <c r="B66" s="1"/>
      <c r="C66" s="1"/>
      <c r="D66" s="1"/>
      <c r="E66" s="1"/>
      <c r="F66" s="1"/>
      <c r="G66" s="1"/>
      <c r="H66" s="1"/>
      <c r="I66" s="1"/>
      <c r="J66" s="1"/>
      <c r="K66" s="1"/>
      <c r="L66" s="1"/>
      <c r="M66" s="1"/>
      <c r="N66" s="1"/>
      <c r="O66" s="1"/>
      <c r="P66" s="1"/>
      <c r="Q66" s="1"/>
      <c r="R66" s="1"/>
      <c r="S66" s="1"/>
      <c r="T66" s="1"/>
      <c r="U66" s="1"/>
      <c r="V66" s="135"/>
      <c r="W66" s="135"/>
      <c r="X66" s="135"/>
    </row>
    <row r="67" spans="1:24">
      <c r="A67" s="1"/>
      <c r="B67" s="1"/>
      <c r="C67" s="1"/>
      <c r="D67" s="1"/>
      <c r="E67" s="1"/>
      <c r="F67" s="1"/>
      <c r="G67" s="1"/>
      <c r="H67" s="1"/>
      <c r="I67" s="1"/>
      <c r="J67" s="1"/>
      <c r="K67" s="1"/>
      <c r="L67" s="1"/>
      <c r="M67" s="1"/>
      <c r="N67" s="1"/>
      <c r="O67" s="1"/>
      <c r="P67" s="1"/>
      <c r="Q67" s="1"/>
      <c r="R67" s="1"/>
      <c r="S67" s="1"/>
      <c r="T67" s="1"/>
      <c r="U67" s="1"/>
      <c r="V67" s="135"/>
      <c r="W67" s="135"/>
      <c r="X67" s="135"/>
    </row>
    <row r="68" spans="1:24">
      <c r="A68" s="1"/>
      <c r="B68" s="1"/>
      <c r="C68" s="1"/>
      <c r="D68" s="1"/>
      <c r="E68" s="1"/>
      <c r="F68" s="1"/>
      <c r="G68" s="1"/>
      <c r="H68" s="1"/>
      <c r="I68" s="1"/>
      <c r="J68" s="1"/>
      <c r="K68" s="1"/>
      <c r="L68" s="1"/>
      <c r="M68" s="1"/>
      <c r="N68" s="1"/>
      <c r="O68" s="1"/>
      <c r="P68" s="1"/>
      <c r="Q68" s="1"/>
      <c r="R68" s="1"/>
      <c r="S68" s="1"/>
      <c r="T68" s="1"/>
      <c r="U68" s="1"/>
      <c r="V68" s="135"/>
      <c r="W68" s="135"/>
      <c r="X68" s="135"/>
    </row>
    <row r="69" spans="1:24">
      <c r="A69" s="1"/>
      <c r="B69" s="1"/>
      <c r="C69" s="1"/>
      <c r="D69" s="1"/>
      <c r="E69" s="1"/>
      <c r="F69" s="1"/>
      <c r="G69" s="1"/>
      <c r="H69" s="1"/>
      <c r="I69" s="1"/>
      <c r="J69" s="1"/>
      <c r="K69" s="1"/>
      <c r="L69" s="1"/>
      <c r="M69" s="1"/>
      <c r="N69" s="1"/>
      <c r="O69" s="1"/>
      <c r="P69" s="1"/>
      <c r="Q69" s="1"/>
      <c r="R69" s="1"/>
      <c r="S69" s="1"/>
      <c r="T69" s="1"/>
      <c r="U69" s="1"/>
      <c r="V69" s="135"/>
      <c r="W69" s="135"/>
      <c r="X69" s="135"/>
    </row>
    <row r="70" spans="1:24">
      <c r="A70" s="1"/>
      <c r="B70" s="1"/>
      <c r="C70" s="1"/>
      <c r="D70" s="1"/>
      <c r="E70" s="1"/>
      <c r="F70" s="1"/>
      <c r="G70" s="1"/>
      <c r="H70" s="1"/>
      <c r="I70" s="1"/>
      <c r="J70" s="1"/>
      <c r="K70" s="1"/>
      <c r="L70" s="1"/>
      <c r="M70" s="1"/>
      <c r="N70" s="1"/>
      <c r="O70" s="1"/>
      <c r="P70" s="1"/>
      <c r="Q70" s="1"/>
      <c r="R70" s="1"/>
      <c r="S70" s="1"/>
      <c r="T70" s="1"/>
      <c r="U70" s="1"/>
      <c r="V70" s="135"/>
      <c r="W70" s="135"/>
      <c r="X70" s="135"/>
    </row>
    <row r="71" spans="1:24">
      <c r="A71" s="1"/>
      <c r="B71" s="1"/>
      <c r="C71" s="1"/>
      <c r="D71" s="1"/>
      <c r="E71" s="1"/>
      <c r="F71" s="1"/>
      <c r="G71" s="1"/>
      <c r="H71" s="1"/>
      <c r="I71" s="1"/>
      <c r="J71" s="1"/>
      <c r="K71" s="1"/>
      <c r="L71" s="1"/>
      <c r="M71" s="1"/>
      <c r="N71" s="1"/>
      <c r="O71" s="1"/>
      <c r="P71" s="1"/>
      <c r="Q71" s="1"/>
      <c r="R71" s="1"/>
      <c r="S71" s="1"/>
      <c r="T71" s="1"/>
      <c r="U71" s="1"/>
      <c r="V71" s="135"/>
      <c r="W71" s="135"/>
      <c r="X71" s="135"/>
    </row>
  </sheetData>
  <mergeCells count="5">
    <mergeCell ref="B54:D55"/>
    <mergeCell ref="F13:I13"/>
    <mergeCell ref="F14:I16"/>
    <mergeCell ref="L21:P21"/>
    <mergeCell ref="F17:I19"/>
  </mergeCells>
  <hyperlinks>
    <hyperlink ref="B1" location="'Assumptions Summary'!A1" display="Go to Assumptions Summary"/>
  </hyperlinks>
  <pageMargins left="0.7" right="0.7" top="0.75" bottom="0.75" header="0.3" footer="0.3"/>
  <pageSetup paperSize="9" orientation="portrait" verticalDpi="9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5" tint="0.39997558519241921"/>
  </sheetPr>
  <dimension ref="A1:U287"/>
  <sheetViews>
    <sheetView zoomScale="85" zoomScaleNormal="85" workbookViewId="0"/>
  </sheetViews>
  <sheetFormatPr defaultColWidth="10.28515625" defaultRowHeight="12.75"/>
  <cols>
    <col min="1" max="1" width="4.140625" style="123" customWidth="1"/>
    <col min="2" max="2" width="39.85546875" style="123" customWidth="1"/>
    <col min="3" max="4" width="12.28515625" style="123" customWidth="1"/>
    <col min="5" max="5" width="10.85546875" style="123" customWidth="1"/>
    <col min="6" max="6" width="39.85546875" style="123" customWidth="1"/>
    <col min="7" max="7" width="10.42578125" style="123" bestFit="1" customWidth="1"/>
    <col min="8" max="9" width="12.28515625" style="123" customWidth="1"/>
    <col min="10" max="10" width="10.85546875" style="123" customWidth="1"/>
    <col min="11" max="11" width="32.7109375" style="123" bestFit="1" customWidth="1"/>
    <col min="12" max="13" width="28.28515625" style="123" customWidth="1"/>
    <col min="14" max="16384" width="10.28515625" style="123"/>
  </cols>
  <sheetData>
    <row r="1" spans="1:21" ht="15" customHeight="1" thickBot="1">
      <c r="A1" s="41"/>
      <c r="B1" s="17" t="s">
        <v>59</v>
      </c>
      <c r="C1" s="67"/>
      <c r="D1" s="67"/>
      <c r="E1" s="67"/>
      <c r="F1" s="67"/>
      <c r="G1" s="67"/>
      <c r="H1" s="67"/>
      <c r="I1" s="67"/>
      <c r="J1" s="67"/>
      <c r="K1" s="67"/>
      <c r="L1" s="10"/>
      <c r="M1" s="10"/>
      <c r="N1" s="10"/>
      <c r="O1" s="144"/>
      <c r="P1" s="144"/>
      <c r="Q1" s="144"/>
      <c r="R1" s="144"/>
      <c r="S1" s="144"/>
      <c r="T1" s="144"/>
      <c r="U1" s="144"/>
    </row>
    <row r="2" spans="1:21" ht="20.25" thickBot="1">
      <c r="A2" s="10"/>
      <c r="B2" s="18" t="s">
        <v>1494</v>
      </c>
      <c r="C2" s="67"/>
      <c r="D2" s="67"/>
      <c r="E2" s="67"/>
      <c r="F2" s="67"/>
      <c r="G2" s="67"/>
      <c r="H2" s="67"/>
      <c r="I2" s="67"/>
      <c r="J2" s="67"/>
      <c r="K2" s="67"/>
      <c r="L2" s="10"/>
      <c r="M2" s="10"/>
      <c r="N2" s="10"/>
      <c r="O2" s="144"/>
      <c r="P2" s="144"/>
      <c r="Q2" s="144"/>
      <c r="R2" s="144"/>
      <c r="S2" s="144"/>
      <c r="T2" s="144"/>
      <c r="U2" s="144"/>
    </row>
    <row r="3" spans="1:21" ht="14.25" thickTop="1" thickBot="1">
      <c r="A3" s="10"/>
      <c r="B3" s="10"/>
      <c r="C3" s="10"/>
      <c r="D3" s="10"/>
      <c r="E3" s="67"/>
      <c r="F3" s="67"/>
      <c r="G3" s="67"/>
      <c r="H3" s="67"/>
      <c r="I3" s="67"/>
      <c r="J3" s="67"/>
      <c r="K3" s="67"/>
      <c r="L3" s="10"/>
      <c r="M3" s="10"/>
      <c r="N3" s="10"/>
      <c r="O3" s="144"/>
      <c r="P3" s="144"/>
      <c r="Q3" s="144"/>
      <c r="R3" s="144"/>
      <c r="S3" s="144"/>
      <c r="T3" s="144"/>
      <c r="U3" s="144"/>
    </row>
    <row r="4" spans="1:21" ht="15.75" thickBot="1">
      <c r="A4" s="10"/>
      <c r="B4" s="398" t="str">
        <f>'Assumptions Summary'!$E$5&amp;": "&amp;'Assumptions Summary'!$D$24</f>
        <v>Key deviations from Primary Source: AEMO Draft 2021-22 Input and Assumptions Workbook</v>
      </c>
      <c r="C4" s="10"/>
      <c r="D4" s="10"/>
      <c r="E4" s="10"/>
      <c r="F4" s="10"/>
      <c r="G4" s="10"/>
      <c r="H4" s="10"/>
      <c r="I4" s="67"/>
      <c r="J4" s="67"/>
      <c r="K4" s="67"/>
      <c r="L4" s="10"/>
      <c r="M4" s="10"/>
      <c r="N4" s="10"/>
      <c r="O4" s="144"/>
      <c r="P4" s="144"/>
      <c r="Q4" s="144"/>
      <c r="R4" s="144"/>
      <c r="S4" s="144"/>
      <c r="T4" s="144"/>
      <c r="U4" s="144"/>
    </row>
    <row r="5" spans="1:21" ht="15.75" thickBot="1">
      <c r="A5" s="10"/>
      <c r="B5" s="399" t="str">
        <f>'Assumptions Summary'!$E$24</f>
        <v>1) Seasonal ratings updated to reflect the January 2021 release of AEMO’s Generation Information.</v>
      </c>
      <c r="C5" s="10"/>
      <c r="D5" s="10"/>
      <c r="E5" s="10"/>
      <c r="F5" s="10"/>
      <c r="G5" s="10"/>
      <c r="H5" s="10"/>
      <c r="I5" s="67"/>
      <c r="J5" s="67"/>
      <c r="K5" s="67"/>
      <c r="L5" s="10"/>
      <c r="M5" s="10"/>
      <c r="N5" s="10"/>
      <c r="O5" s="144"/>
      <c r="P5" s="144"/>
      <c r="Q5" s="144"/>
      <c r="R5" s="144"/>
      <c r="S5" s="144"/>
      <c r="T5" s="144"/>
      <c r="U5" s="144"/>
    </row>
    <row r="6" spans="1:21" ht="15.75" thickBot="1">
      <c r="A6" s="10"/>
      <c r="B6" s="398"/>
      <c r="C6" s="10"/>
      <c r="D6" s="10"/>
      <c r="E6" s="10"/>
      <c r="F6" s="10"/>
      <c r="G6" s="10"/>
      <c r="H6" s="10"/>
      <c r="I6" s="67"/>
      <c r="J6" s="67"/>
      <c r="K6" s="67"/>
      <c r="L6" s="10"/>
      <c r="M6" s="10"/>
      <c r="N6" s="10"/>
      <c r="O6" s="144"/>
      <c r="P6" s="144"/>
      <c r="Q6" s="144"/>
      <c r="R6" s="144"/>
      <c r="S6" s="144"/>
      <c r="T6" s="144"/>
      <c r="U6" s="144"/>
    </row>
    <row r="7" spans="1:21" ht="13.5" thickBot="1">
      <c r="A7" s="10"/>
      <c r="B7" s="346" t="s">
        <v>1535</v>
      </c>
      <c r="C7" s="10"/>
      <c r="D7" s="10"/>
      <c r="E7" s="10"/>
      <c r="F7" s="10"/>
      <c r="G7" s="10"/>
      <c r="H7" s="10"/>
      <c r="I7" s="67"/>
      <c r="J7" s="67"/>
      <c r="K7" s="67"/>
      <c r="L7" s="10"/>
      <c r="M7" s="10"/>
      <c r="N7" s="10"/>
      <c r="O7" s="144"/>
      <c r="P7" s="144"/>
      <c r="Q7" s="144"/>
      <c r="R7" s="144"/>
      <c r="S7" s="144"/>
      <c r="T7" s="144"/>
      <c r="U7" s="144"/>
    </row>
    <row r="8" spans="1:21" ht="13.5" thickBot="1">
      <c r="A8" s="10"/>
      <c r="B8" s="346" t="s">
        <v>1534</v>
      </c>
      <c r="C8" s="10"/>
      <c r="D8" s="10"/>
      <c r="E8" s="10"/>
      <c r="F8" s="10"/>
      <c r="G8" s="10"/>
      <c r="H8" s="10"/>
      <c r="I8" s="67"/>
      <c r="J8" s="67"/>
      <c r="K8" s="67"/>
      <c r="L8" s="10"/>
      <c r="M8" s="10"/>
      <c r="N8" s="10"/>
      <c r="O8" s="144"/>
      <c r="P8" s="144"/>
      <c r="Q8" s="144"/>
      <c r="R8" s="144"/>
      <c r="S8" s="144"/>
      <c r="T8" s="144"/>
      <c r="U8" s="144"/>
    </row>
    <row r="9" spans="1:21" ht="13.5" thickBot="1">
      <c r="A9" s="10"/>
      <c r="B9" s="346" t="s">
        <v>1316</v>
      </c>
      <c r="C9" s="67"/>
      <c r="D9" s="67"/>
      <c r="E9" s="67"/>
      <c r="F9" s="67"/>
      <c r="G9" s="67"/>
      <c r="H9" s="67"/>
      <c r="I9" s="67"/>
      <c r="J9" s="67"/>
      <c r="K9" s="67"/>
      <c r="L9" s="10"/>
      <c r="M9" s="10"/>
      <c r="N9" s="10"/>
      <c r="O9" s="144"/>
      <c r="P9" s="144"/>
      <c r="Q9" s="144"/>
      <c r="R9" s="144"/>
      <c r="S9" s="144"/>
      <c r="T9" s="144"/>
      <c r="U9" s="144"/>
    </row>
    <row r="10" spans="1:21" ht="13.5" thickBot="1">
      <c r="A10" s="10"/>
      <c r="B10" s="67"/>
      <c r="C10" s="67"/>
      <c r="D10" s="67"/>
      <c r="E10" s="67"/>
      <c r="F10" s="67"/>
      <c r="G10" s="67"/>
      <c r="H10" s="67"/>
      <c r="I10" s="67"/>
      <c r="J10" s="67"/>
      <c r="K10" s="67"/>
      <c r="L10" s="10"/>
      <c r="M10" s="10"/>
      <c r="N10" s="10"/>
      <c r="O10" s="144"/>
      <c r="P10" s="144"/>
      <c r="Q10" s="144"/>
      <c r="R10" s="144"/>
      <c r="S10" s="144"/>
      <c r="T10" s="144"/>
      <c r="U10" s="144"/>
    </row>
    <row r="11" spans="1:21" ht="18" thickBot="1">
      <c r="A11" s="10"/>
      <c r="B11" s="11" t="s">
        <v>1183</v>
      </c>
      <c r="C11" s="11"/>
      <c r="D11" s="11"/>
      <c r="E11" s="67"/>
      <c r="F11" s="11" t="s">
        <v>1270</v>
      </c>
      <c r="G11" s="11"/>
      <c r="H11" s="11"/>
      <c r="I11" s="11"/>
      <c r="J11" s="67"/>
      <c r="K11" s="11" t="s">
        <v>705</v>
      </c>
      <c r="L11" s="11"/>
      <c r="M11" s="11"/>
      <c r="N11" s="10"/>
      <c r="T11" s="144"/>
      <c r="U11" s="144"/>
    </row>
    <row r="12" spans="1:21" ht="31.5" thickTop="1" thickBot="1">
      <c r="A12" s="10"/>
      <c r="B12" s="28" t="s">
        <v>405</v>
      </c>
      <c r="C12" s="28" t="s">
        <v>1181</v>
      </c>
      <c r="D12" s="28" t="s">
        <v>1180</v>
      </c>
      <c r="E12" s="67"/>
      <c r="F12" s="28" t="s">
        <v>405</v>
      </c>
      <c r="G12" s="28"/>
      <c r="H12" s="28" t="s">
        <v>1181</v>
      </c>
      <c r="I12" s="28" t="s">
        <v>1180</v>
      </c>
      <c r="J12" s="67"/>
      <c r="K12" s="28" t="s">
        <v>706</v>
      </c>
      <c r="L12" s="28" t="s">
        <v>707</v>
      </c>
      <c r="M12" s="28" t="s">
        <v>708</v>
      </c>
      <c r="N12" s="10"/>
      <c r="T12" s="144"/>
      <c r="U12" s="144"/>
    </row>
    <row r="13" spans="1:21" ht="15.75" thickBot="1">
      <c r="A13" s="10"/>
      <c r="B13" s="22" t="s">
        <v>656</v>
      </c>
      <c r="C13" s="349">
        <v>685</v>
      </c>
      <c r="D13" s="349">
        <v>685</v>
      </c>
      <c r="E13" s="67"/>
      <c r="F13" s="22" t="s">
        <v>651</v>
      </c>
      <c r="G13" s="310" t="s">
        <v>1269</v>
      </c>
      <c r="H13" s="349">
        <v>635</v>
      </c>
      <c r="I13" s="349">
        <v>660</v>
      </c>
      <c r="J13" s="67"/>
      <c r="K13" s="145" t="s">
        <v>711</v>
      </c>
      <c r="L13" s="164">
        <v>93.06737080919963</v>
      </c>
      <c r="M13" s="164">
        <v>105.68466417432273</v>
      </c>
      <c r="N13" s="10"/>
      <c r="T13" s="144"/>
      <c r="U13" s="144"/>
    </row>
    <row r="14" spans="1:21" ht="15.75" thickBot="1">
      <c r="A14" s="10"/>
      <c r="B14" s="22" t="s">
        <v>657</v>
      </c>
      <c r="C14" s="350">
        <v>680</v>
      </c>
      <c r="D14" s="350">
        <v>720</v>
      </c>
      <c r="E14" s="67"/>
      <c r="F14" s="22" t="s">
        <v>651</v>
      </c>
      <c r="G14" s="310">
        <f>'Nameplate Capacity'!P13</f>
        <v>45108</v>
      </c>
      <c r="H14" s="350">
        <v>660</v>
      </c>
      <c r="I14" s="350">
        <v>685</v>
      </c>
      <c r="J14" s="67"/>
      <c r="K14" s="145" t="s">
        <v>712</v>
      </c>
      <c r="L14" s="166">
        <v>93.703683622591029</v>
      </c>
      <c r="M14" s="166">
        <v>106.86524342470408</v>
      </c>
      <c r="N14" s="10"/>
      <c r="T14" s="144"/>
      <c r="U14" s="144"/>
    </row>
    <row r="15" spans="1:21" ht="15.75" thickBot="1">
      <c r="A15" s="10"/>
      <c r="B15" s="22" t="s">
        <v>659</v>
      </c>
      <c r="C15" s="349">
        <v>680</v>
      </c>
      <c r="D15" s="349">
        <v>720</v>
      </c>
      <c r="E15" s="67"/>
      <c r="F15" s="22" t="s">
        <v>654</v>
      </c>
      <c r="G15" s="310" t="s">
        <v>1269</v>
      </c>
      <c r="H15" s="349">
        <v>635</v>
      </c>
      <c r="I15" s="349">
        <v>660</v>
      </c>
      <c r="J15" s="67"/>
      <c r="K15" s="145" t="s">
        <v>713</v>
      </c>
      <c r="L15" s="164">
        <v>93.927125506072869</v>
      </c>
      <c r="M15" s="164">
        <v>104.9932523616734</v>
      </c>
      <c r="N15" s="10"/>
      <c r="T15" s="144"/>
      <c r="U15" s="144"/>
    </row>
    <row r="16" spans="1:21" ht="15.75" thickBot="1">
      <c r="A16" s="10"/>
      <c r="B16" s="22" t="s">
        <v>660</v>
      </c>
      <c r="C16" s="350">
        <v>680</v>
      </c>
      <c r="D16" s="350">
        <v>720</v>
      </c>
      <c r="E16" s="67"/>
      <c r="F16" s="22" t="s">
        <v>654</v>
      </c>
      <c r="G16" s="310">
        <f>'Nameplate Capacity'!P14</f>
        <v>44378</v>
      </c>
      <c r="H16" s="350">
        <v>660</v>
      </c>
      <c r="I16" s="350">
        <v>685</v>
      </c>
      <c r="J16" s="67"/>
      <c r="K16" s="145" t="s">
        <v>716</v>
      </c>
      <c r="L16" s="166">
        <v>100</v>
      </c>
      <c r="M16" s="166">
        <v>100</v>
      </c>
      <c r="N16" s="10"/>
      <c r="T16" s="144"/>
      <c r="U16" s="144"/>
    </row>
    <row r="17" spans="1:21" ht="15.75" thickBot="1">
      <c r="A17" s="10"/>
      <c r="B17" s="22" t="s">
        <v>661</v>
      </c>
      <c r="C17" s="349">
        <v>680</v>
      </c>
      <c r="D17" s="349">
        <v>720</v>
      </c>
      <c r="E17" s="67"/>
      <c r="F17" s="22" t="s">
        <v>655</v>
      </c>
      <c r="G17" s="310" t="s">
        <v>1269</v>
      </c>
      <c r="H17" s="349">
        <v>635</v>
      </c>
      <c r="I17" s="349">
        <v>660</v>
      </c>
      <c r="J17" s="67"/>
      <c r="K17" s="145" t="s">
        <v>717</v>
      </c>
      <c r="L17" s="164">
        <v>100</v>
      </c>
      <c r="M17" s="164">
        <v>100</v>
      </c>
      <c r="N17" s="10"/>
      <c r="T17" s="144"/>
      <c r="U17" s="144"/>
    </row>
    <row r="18" spans="1:21" ht="15.75" thickBot="1">
      <c r="A18" s="10"/>
      <c r="B18" s="22" t="s">
        <v>663</v>
      </c>
      <c r="C18" s="350">
        <v>450</v>
      </c>
      <c r="D18" s="350">
        <v>450</v>
      </c>
      <c r="E18" s="67"/>
      <c r="F18" s="22" t="s">
        <v>655</v>
      </c>
      <c r="G18" s="310">
        <f>'Nameplate Capacity'!P15</f>
        <v>44743</v>
      </c>
      <c r="H18" s="350">
        <v>660</v>
      </c>
      <c r="I18" s="350">
        <v>685</v>
      </c>
      <c r="J18" s="67"/>
      <c r="K18" s="145" t="s">
        <v>720</v>
      </c>
      <c r="L18" s="166">
        <v>100</v>
      </c>
      <c r="M18" s="166">
        <v>100</v>
      </c>
      <c r="N18" s="10"/>
      <c r="T18" s="144"/>
      <c r="U18" s="144"/>
    </row>
    <row r="19" spans="1:21" ht="15.75" thickBot="1">
      <c r="A19" s="10"/>
      <c r="B19" s="22" t="s">
        <v>665</v>
      </c>
      <c r="C19" s="349">
        <v>450</v>
      </c>
      <c r="D19" s="349">
        <v>450</v>
      </c>
      <c r="E19" s="67"/>
      <c r="F19" s="22" t="s">
        <v>693</v>
      </c>
      <c r="G19" s="310" t="s">
        <v>1269</v>
      </c>
      <c r="H19" s="349">
        <v>510</v>
      </c>
      <c r="I19" s="349">
        <v>535</v>
      </c>
      <c r="J19" s="67"/>
      <c r="K19" s="145" t="s">
        <v>721</v>
      </c>
      <c r="L19" s="164">
        <v>100</v>
      </c>
      <c r="M19" s="164">
        <v>100</v>
      </c>
      <c r="N19" s="67"/>
      <c r="T19" s="144"/>
      <c r="U19" s="144"/>
    </row>
    <row r="20" spans="1:21" ht="15.75" thickBot="1">
      <c r="A20" s="10"/>
      <c r="B20" s="22" t="s">
        <v>718</v>
      </c>
      <c r="C20" s="350">
        <v>450</v>
      </c>
      <c r="D20" s="350">
        <v>450</v>
      </c>
      <c r="E20" s="67"/>
      <c r="F20" s="22" t="s">
        <v>693</v>
      </c>
      <c r="G20" s="310">
        <f>'Nameplate Capacity'!P16</f>
        <v>44378</v>
      </c>
      <c r="H20" s="350">
        <v>555</v>
      </c>
      <c r="I20" s="350">
        <v>580</v>
      </c>
      <c r="J20" s="67"/>
      <c r="K20" s="145" t="s">
        <v>103</v>
      </c>
      <c r="L20" s="166">
        <v>100</v>
      </c>
      <c r="M20" s="166">
        <v>100</v>
      </c>
      <c r="N20" s="67"/>
      <c r="T20" s="144"/>
      <c r="U20" s="144"/>
    </row>
    <row r="21" spans="1:21" ht="15.75" thickBot="1">
      <c r="A21" s="10"/>
      <c r="B21" s="22" t="s">
        <v>719</v>
      </c>
      <c r="C21" s="349">
        <v>450</v>
      </c>
      <c r="D21" s="349">
        <v>450</v>
      </c>
      <c r="E21" s="67"/>
      <c r="F21" s="67"/>
      <c r="G21" s="67"/>
      <c r="H21" s="67"/>
      <c r="I21" s="67"/>
      <c r="J21" s="67"/>
      <c r="K21" s="145" t="s">
        <v>722</v>
      </c>
      <c r="L21" s="164">
        <v>100</v>
      </c>
      <c r="M21" s="164">
        <v>100</v>
      </c>
      <c r="N21" s="10"/>
      <c r="T21" s="144"/>
      <c r="U21" s="144"/>
    </row>
    <row r="22" spans="1:21" ht="18" thickBot="1">
      <c r="A22" s="10"/>
      <c r="B22" s="22" t="s">
        <v>667</v>
      </c>
      <c r="C22" s="350">
        <v>710</v>
      </c>
      <c r="D22" s="350">
        <v>730</v>
      </c>
      <c r="E22" s="67"/>
      <c r="F22" s="11" t="s">
        <v>1182</v>
      </c>
      <c r="G22" s="11"/>
      <c r="H22" s="11"/>
      <c r="I22" s="11"/>
      <c r="J22" s="67"/>
      <c r="K22" s="145" t="s">
        <v>723</v>
      </c>
      <c r="L22" s="166">
        <v>100</v>
      </c>
      <c r="M22" s="166">
        <v>100</v>
      </c>
      <c r="N22" s="10"/>
    </row>
    <row r="23" spans="1:21" ht="15.75" thickBot="1">
      <c r="A23" s="10"/>
      <c r="B23" s="22" t="s">
        <v>671</v>
      </c>
      <c r="C23" s="349">
        <v>680</v>
      </c>
      <c r="D23" s="349">
        <v>700</v>
      </c>
      <c r="E23" s="67"/>
      <c r="F23" s="22" t="s">
        <v>739</v>
      </c>
      <c r="G23" s="310" t="s">
        <v>1269</v>
      </c>
      <c r="H23" s="349">
        <v>20</v>
      </c>
      <c r="I23" s="349">
        <v>24</v>
      </c>
      <c r="J23" s="67"/>
      <c r="K23" s="145" t="s">
        <v>724</v>
      </c>
      <c r="L23" s="164">
        <v>100</v>
      </c>
      <c r="M23" s="164">
        <v>100</v>
      </c>
      <c r="N23" s="10"/>
    </row>
    <row r="24" spans="1:21" ht="15.75" thickBot="1">
      <c r="A24" s="10"/>
      <c r="B24" s="22" t="s">
        <v>675</v>
      </c>
      <c r="C24" s="350">
        <v>350</v>
      </c>
      <c r="D24" s="350">
        <v>350</v>
      </c>
      <c r="E24" s="67"/>
      <c r="F24" s="22" t="s">
        <v>739</v>
      </c>
      <c r="G24" s="310">
        <v>44743</v>
      </c>
      <c r="H24" s="350">
        <v>23</v>
      </c>
      <c r="I24" s="350">
        <v>29</v>
      </c>
      <c r="J24" s="67"/>
      <c r="K24" s="145" t="s">
        <v>725</v>
      </c>
      <c r="L24" s="166">
        <v>100</v>
      </c>
      <c r="M24" s="166">
        <v>100</v>
      </c>
      <c r="N24" s="10"/>
    </row>
    <row r="25" spans="1:21" ht="15.75" thickBot="1">
      <c r="A25" s="10"/>
      <c r="B25" s="22" t="s">
        <v>676</v>
      </c>
      <c r="C25" s="349">
        <v>350</v>
      </c>
      <c r="D25" s="349">
        <v>350</v>
      </c>
      <c r="E25" s="67"/>
      <c r="F25" s="22" t="s">
        <v>1104</v>
      </c>
      <c r="G25" s="310" t="s">
        <v>1269</v>
      </c>
      <c r="H25" s="349">
        <v>78</v>
      </c>
      <c r="I25" s="349">
        <v>82</v>
      </c>
      <c r="J25" s="67"/>
      <c r="K25" s="133"/>
      <c r="L25" s="133"/>
      <c r="M25" s="133"/>
      <c r="N25" s="10"/>
    </row>
    <row r="26" spans="1:21" ht="18" thickBot="1">
      <c r="A26" s="10"/>
      <c r="B26" s="22" t="s">
        <v>677</v>
      </c>
      <c r="C26" s="350">
        <v>420</v>
      </c>
      <c r="D26" s="350">
        <v>420</v>
      </c>
      <c r="E26" s="67"/>
      <c r="F26" s="22" t="s">
        <v>1104</v>
      </c>
      <c r="G26" s="310">
        <v>45839</v>
      </c>
      <c r="H26" s="350">
        <v>77</v>
      </c>
      <c r="I26" s="350">
        <v>81</v>
      </c>
      <c r="J26" s="67"/>
      <c r="K26" s="11" t="s">
        <v>1179</v>
      </c>
      <c r="L26" s="11"/>
      <c r="M26" s="11"/>
      <c r="N26" s="10"/>
    </row>
    <row r="27" spans="1:21" ht="18" customHeight="1" thickTop="1" thickBot="1">
      <c r="A27" s="10"/>
      <c r="B27" s="22" t="s">
        <v>678</v>
      </c>
      <c r="C27" s="349">
        <v>420</v>
      </c>
      <c r="D27" s="349">
        <v>420</v>
      </c>
      <c r="E27" s="67"/>
      <c r="F27" s="22" t="s">
        <v>476</v>
      </c>
      <c r="G27" s="310" t="s">
        <v>1269</v>
      </c>
      <c r="H27" s="349">
        <v>504</v>
      </c>
      <c r="I27" s="349">
        <v>530</v>
      </c>
      <c r="J27" s="67"/>
      <c r="K27" s="309" t="s">
        <v>405</v>
      </c>
      <c r="L27" s="321" t="s">
        <v>1582</v>
      </c>
      <c r="M27" s="321" t="s">
        <v>1583</v>
      </c>
      <c r="N27" s="10"/>
    </row>
    <row r="28" spans="1:21" ht="15.75" thickBot="1">
      <c r="A28" s="10"/>
      <c r="B28" s="22" t="s">
        <v>683</v>
      </c>
      <c r="C28" s="350">
        <v>750</v>
      </c>
      <c r="D28" s="350">
        <v>750</v>
      </c>
      <c r="E28" s="67"/>
      <c r="F28" s="22" t="s">
        <v>476</v>
      </c>
      <c r="G28" s="310">
        <v>44743</v>
      </c>
      <c r="H28" s="350">
        <v>519</v>
      </c>
      <c r="I28" s="350">
        <v>543</v>
      </c>
      <c r="J28" s="67"/>
      <c r="K28" s="22" t="s">
        <v>515</v>
      </c>
      <c r="L28" s="349">
        <v>20</v>
      </c>
      <c r="M28" s="349">
        <v>20</v>
      </c>
      <c r="N28" s="10"/>
    </row>
    <row r="29" spans="1:21" ht="15.75" thickBot="1">
      <c r="A29" s="10"/>
      <c r="B29" s="22" t="s">
        <v>684</v>
      </c>
      <c r="C29" s="349">
        <v>411</v>
      </c>
      <c r="D29" s="349">
        <v>426</v>
      </c>
      <c r="E29" s="67"/>
      <c r="F29" s="22" t="s">
        <v>507</v>
      </c>
      <c r="G29" s="310" t="s">
        <v>1269</v>
      </c>
      <c r="H29" s="349">
        <v>68</v>
      </c>
      <c r="I29" s="349">
        <v>68</v>
      </c>
      <c r="J29" s="67"/>
      <c r="K29" s="22" t="s">
        <v>517</v>
      </c>
      <c r="L29" s="350">
        <v>150</v>
      </c>
      <c r="M29" s="350">
        <v>150</v>
      </c>
      <c r="N29" s="10"/>
    </row>
    <row r="30" spans="1:21" ht="15.75" thickBot="1">
      <c r="A30" s="10"/>
      <c r="B30" s="22" t="s">
        <v>685</v>
      </c>
      <c r="C30" s="350">
        <v>411</v>
      </c>
      <c r="D30" s="350">
        <v>426</v>
      </c>
      <c r="E30" s="67"/>
      <c r="F30" s="22" t="s">
        <v>507</v>
      </c>
      <c r="G30" s="310">
        <v>46204</v>
      </c>
      <c r="H30" s="350">
        <v>68</v>
      </c>
      <c r="I30" s="350">
        <v>34</v>
      </c>
      <c r="J30" s="67"/>
      <c r="K30" s="22" t="s">
        <v>1175</v>
      </c>
      <c r="L30" s="349">
        <v>80</v>
      </c>
      <c r="M30" s="349">
        <v>80</v>
      </c>
      <c r="N30" s="10"/>
    </row>
    <row r="31" spans="1:21" ht="15.75" thickBot="1">
      <c r="A31" s="10"/>
      <c r="B31" s="22" t="s">
        <v>673</v>
      </c>
      <c r="C31" s="349">
        <v>660</v>
      </c>
      <c r="D31" s="349">
        <v>660</v>
      </c>
      <c r="E31" s="67"/>
      <c r="F31" s="22" t="s">
        <v>507</v>
      </c>
      <c r="G31" s="310">
        <v>46569</v>
      </c>
      <c r="H31" s="349">
        <v>68</v>
      </c>
      <c r="I31" s="349">
        <v>68</v>
      </c>
      <c r="J31" s="67"/>
      <c r="K31" s="67"/>
      <c r="L31" s="67"/>
      <c r="M31" s="67"/>
      <c r="N31" s="67"/>
    </row>
    <row r="32" spans="1:21" ht="15.75" thickBot="1">
      <c r="A32" s="10"/>
      <c r="B32" s="22" t="s">
        <v>674</v>
      </c>
      <c r="C32" s="350">
        <v>660</v>
      </c>
      <c r="D32" s="350">
        <v>660</v>
      </c>
      <c r="E32" s="67"/>
      <c r="F32" s="22" t="s">
        <v>516</v>
      </c>
      <c r="G32" s="310" t="s">
        <v>1269</v>
      </c>
      <c r="H32" s="350">
        <v>342</v>
      </c>
      <c r="I32" s="350">
        <v>342</v>
      </c>
      <c r="J32" s="67"/>
      <c r="K32" s="67"/>
      <c r="L32" s="67"/>
      <c r="M32" s="67"/>
      <c r="N32" s="67"/>
    </row>
    <row r="33" spans="1:14" ht="15.75" customHeight="1" thickBot="1">
      <c r="A33" s="10"/>
      <c r="B33" s="22" t="s">
        <v>679</v>
      </c>
      <c r="C33" s="349">
        <v>280</v>
      </c>
      <c r="D33" s="349">
        <v>280</v>
      </c>
      <c r="E33" s="67"/>
      <c r="F33" s="22" t="s">
        <v>516</v>
      </c>
      <c r="G33" s="310">
        <v>44743</v>
      </c>
      <c r="H33" s="349">
        <v>285</v>
      </c>
      <c r="I33" s="349">
        <v>285</v>
      </c>
      <c r="J33" s="67"/>
      <c r="K33" s="136" t="s">
        <v>1317</v>
      </c>
      <c r="L33" s="67"/>
      <c r="M33" s="67"/>
      <c r="N33" s="67"/>
    </row>
    <row r="34" spans="1:14" ht="15.75" customHeight="1" thickBot="1">
      <c r="A34" s="10"/>
      <c r="B34" s="22" t="s">
        <v>680</v>
      </c>
      <c r="C34" s="350">
        <v>280</v>
      </c>
      <c r="D34" s="350">
        <v>280</v>
      </c>
      <c r="E34" s="67"/>
      <c r="F34" s="22" t="s">
        <v>516</v>
      </c>
      <c r="G34" s="310">
        <v>45474</v>
      </c>
      <c r="H34" s="350">
        <v>342</v>
      </c>
      <c r="I34" s="350">
        <v>342</v>
      </c>
      <c r="J34" s="67"/>
      <c r="K34" s="473" t="s">
        <v>1314</v>
      </c>
      <c r="L34" s="473"/>
      <c r="M34" s="473"/>
      <c r="N34" s="379"/>
    </row>
    <row r="35" spans="1:14" ht="15.75" thickBot="1">
      <c r="A35" s="10"/>
      <c r="B35" s="22" t="s">
        <v>681</v>
      </c>
      <c r="C35" s="349">
        <v>280</v>
      </c>
      <c r="D35" s="349">
        <v>280</v>
      </c>
      <c r="E35" s="67"/>
      <c r="F35" s="22" t="s">
        <v>516</v>
      </c>
      <c r="G35" s="310">
        <v>46204</v>
      </c>
      <c r="H35" s="349">
        <v>285</v>
      </c>
      <c r="I35" s="349">
        <v>342</v>
      </c>
      <c r="J35" s="67"/>
      <c r="K35" s="473"/>
      <c r="L35" s="473"/>
      <c r="M35" s="473"/>
      <c r="N35" s="379"/>
    </row>
    <row r="36" spans="1:14" ht="15.75" thickBot="1">
      <c r="A36" s="10"/>
      <c r="B36" s="22" t="s">
        <v>682</v>
      </c>
      <c r="C36" s="350">
        <v>280</v>
      </c>
      <c r="D36" s="350">
        <v>280</v>
      </c>
      <c r="E36" s="67"/>
      <c r="F36" s="22" t="s">
        <v>516</v>
      </c>
      <c r="G36" s="310">
        <v>46569</v>
      </c>
      <c r="H36" s="350">
        <v>342</v>
      </c>
      <c r="I36" s="350">
        <v>342</v>
      </c>
      <c r="J36" s="67"/>
      <c r="K36" s="473"/>
      <c r="L36" s="473"/>
      <c r="M36" s="473"/>
      <c r="N36" s="379"/>
    </row>
    <row r="37" spans="1:14" ht="15.75" thickBot="1">
      <c r="A37" s="10"/>
      <c r="B37" s="22" t="s">
        <v>727</v>
      </c>
      <c r="C37" s="349">
        <v>280</v>
      </c>
      <c r="D37" s="349">
        <v>280</v>
      </c>
      <c r="E37" s="67"/>
      <c r="F37" s="22" t="s">
        <v>516</v>
      </c>
      <c r="G37" s="310">
        <v>45839</v>
      </c>
      <c r="H37" s="349">
        <v>342</v>
      </c>
      <c r="I37" s="349">
        <v>285</v>
      </c>
      <c r="J37" s="67"/>
      <c r="K37" s="473"/>
      <c r="L37" s="473"/>
      <c r="M37" s="473"/>
      <c r="N37" s="379"/>
    </row>
    <row r="38" spans="1:14" ht="15.75" thickBot="1">
      <c r="A38" s="10"/>
      <c r="B38" s="22" t="s">
        <v>728</v>
      </c>
      <c r="C38" s="350">
        <v>280</v>
      </c>
      <c r="D38" s="350">
        <v>280</v>
      </c>
      <c r="E38" s="67"/>
      <c r="F38" s="22" t="s">
        <v>516</v>
      </c>
      <c r="G38" s="310">
        <v>47300</v>
      </c>
      <c r="H38" s="350">
        <v>342</v>
      </c>
      <c r="I38" s="350">
        <v>285</v>
      </c>
      <c r="J38" s="67"/>
      <c r="K38" s="67"/>
      <c r="L38" s="67"/>
      <c r="M38" s="67"/>
      <c r="N38" s="67"/>
    </row>
    <row r="39" spans="1:14" ht="15.75" thickBot="1">
      <c r="A39" s="10"/>
      <c r="B39" s="22" t="s">
        <v>686</v>
      </c>
      <c r="C39" s="349">
        <v>365</v>
      </c>
      <c r="D39" s="349">
        <v>365</v>
      </c>
      <c r="E39" s="67"/>
      <c r="F39" s="22" t="s">
        <v>529</v>
      </c>
      <c r="G39" s="310" t="s">
        <v>1269</v>
      </c>
      <c r="H39" s="349">
        <v>150</v>
      </c>
      <c r="I39" s="349">
        <v>150</v>
      </c>
      <c r="J39" s="67"/>
      <c r="K39" s="67"/>
      <c r="L39" s="10"/>
      <c r="M39" s="10"/>
      <c r="N39" s="10"/>
    </row>
    <row r="40" spans="1:14" ht="15.75" thickBot="1">
      <c r="A40" s="10"/>
      <c r="B40" s="22" t="s">
        <v>687</v>
      </c>
      <c r="C40" s="350">
        <v>365</v>
      </c>
      <c r="D40" s="350">
        <v>365</v>
      </c>
      <c r="E40" s="67"/>
      <c r="F40" s="22" t="s">
        <v>529</v>
      </c>
      <c r="G40" s="310">
        <v>47300</v>
      </c>
      <c r="H40" s="350">
        <v>151</v>
      </c>
      <c r="I40" s="350">
        <v>150</v>
      </c>
      <c r="J40" s="67"/>
      <c r="K40" s="67"/>
      <c r="L40" s="10"/>
      <c r="M40" s="10"/>
      <c r="N40" s="10"/>
    </row>
    <row r="41" spans="1:14" ht="15.75" thickBot="1">
      <c r="A41" s="10"/>
      <c r="B41" s="22" t="s">
        <v>688</v>
      </c>
      <c r="C41" s="349">
        <v>365</v>
      </c>
      <c r="D41" s="349">
        <v>365</v>
      </c>
      <c r="E41" s="67"/>
      <c r="F41" s="22" t="s">
        <v>600</v>
      </c>
      <c r="G41" s="310" t="s">
        <v>1269</v>
      </c>
      <c r="H41" s="349">
        <v>212</v>
      </c>
      <c r="I41" s="349">
        <v>148</v>
      </c>
      <c r="J41" s="67"/>
      <c r="K41" s="67"/>
      <c r="L41" s="10"/>
      <c r="M41" s="10"/>
      <c r="N41" s="10"/>
    </row>
    <row r="42" spans="1:14" ht="15.75" thickBot="1">
      <c r="A42" s="10"/>
      <c r="B42" s="22" t="s">
        <v>729</v>
      </c>
      <c r="C42" s="350">
        <v>365</v>
      </c>
      <c r="D42" s="350">
        <v>365</v>
      </c>
      <c r="E42" s="67"/>
      <c r="F42" s="22" t="s">
        <v>600</v>
      </c>
      <c r="G42" s="310">
        <v>44743</v>
      </c>
      <c r="H42" s="350">
        <v>212</v>
      </c>
      <c r="I42" s="350">
        <v>212</v>
      </c>
      <c r="J42" s="67"/>
      <c r="K42" s="67"/>
      <c r="L42" s="10"/>
      <c r="M42" s="10"/>
      <c r="N42" s="10"/>
    </row>
    <row r="43" spans="1:14" ht="15.75" thickBot="1">
      <c r="A43" s="10"/>
      <c r="B43" s="22" t="s">
        <v>689</v>
      </c>
      <c r="C43" s="349">
        <v>350</v>
      </c>
      <c r="D43" s="349">
        <v>350</v>
      </c>
      <c r="E43" s="67"/>
      <c r="F43" s="22" t="s">
        <v>624</v>
      </c>
      <c r="G43" s="310" t="s">
        <v>1269</v>
      </c>
      <c r="H43" s="349">
        <v>66</v>
      </c>
      <c r="I43" s="349">
        <v>66</v>
      </c>
      <c r="J43" s="67"/>
      <c r="K43" s="67"/>
      <c r="L43" s="10"/>
      <c r="M43" s="10"/>
      <c r="N43" s="10"/>
    </row>
    <row r="44" spans="1:14" ht="15.75" thickBot="1">
      <c r="A44" s="10"/>
      <c r="B44" s="22" t="s">
        <v>690</v>
      </c>
      <c r="C44" s="350">
        <v>350</v>
      </c>
      <c r="D44" s="350">
        <v>350</v>
      </c>
      <c r="E44" s="67"/>
      <c r="F44" s="22" t="s">
        <v>624</v>
      </c>
      <c r="G44" s="310">
        <v>44743</v>
      </c>
      <c r="H44" s="350">
        <v>132</v>
      </c>
      <c r="I44" s="350">
        <v>132</v>
      </c>
      <c r="J44" s="67"/>
      <c r="K44" s="67"/>
      <c r="L44" s="10"/>
      <c r="M44" s="10"/>
      <c r="N44" s="10"/>
    </row>
    <row r="45" spans="1:14" ht="15.75" thickBot="1">
      <c r="A45" s="10"/>
      <c r="B45" s="22" t="s">
        <v>691</v>
      </c>
      <c r="C45" s="349">
        <v>350</v>
      </c>
      <c r="D45" s="349">
        <v>350</v>
      </c>
      <c r="E45" s="67"/>
      <c r="F45" s="22" t="s">
        <v>421</v>
      </c>
      <c r="G45" s="310" t="s">
        <v>1269</v>
      </c>
      <c r="H45" s="349">
        <v>45</v>
      </c>
      <c r="I45" s="349">
        <v>90</v>
      </c>
      <c r="J45" s="67"/>
      <c r="K45" s="67"/>
      <c r="L45" s="10"/>
      <c r="M45" s="10"/>
      <c r="N45" s="10"/>
    </row>
    <row r="46" spans="1:14" ht="15.75" thickBot="1">
      <c r="A46" s="10"/>
      <c r="B46" s="22" t="s">
        <v>730</v>
      </c>
      <c r="C46" s="350">
        <v>350</v>
      </c>
      <c r="D46" s="350">
        <v>350</v>
      </c>
      <c r="E46" s="67"/>
      <c r="F46" s="22" t="s">
        <v>421</v>
      </c>
      <c r="G46" s="310">
        <v>44743</v>
      </c>
      <c r="H46" s="350">
        <v>90</v>
      </c>
      <c r="I46" s="350">
        <v>90</v>
      </c>
      <c r="J46" s="67"/>
      <c r="K46" s="67"/>
      <c r="L46" s="10"/>
      <c r="M46" s="10"/>
      <c r="N46" s="10"/>
    </row>
    <row r="47" spans="1:14" ht="15.75" thickBot="1">
      <c r="A47" s="10"/>
      <c r="B47" s="22" t="s">
        <v>692</v>
      </c>
      <c r="C47" s="349">
        <v>443</v>
      </c>
      <c r="D47" s="349">
        <v>443</v>
      </c>
      <c r="E47" s="67"/>
      <c r="F47" s="22" t="s">
        <v>424</v>
      </c>
      <c r="G47" s="310" t="s">
        <v>1269</v>
      </c>
      <c r="H47" s="349">
        <v>200</v>
      </c>
      <c r="I47" s="349">
        <v>184</v>
      </c>
      <c r="J47" s="67"/>
      <c r="K47" s="67"/>
      <c r="L47" s="10"/>
      <c r="M47" s="10"/>
      <c r="N47" s="10"/>
    </row>
    <row r="48" spans="1:14" ht="15.75" thickBot="1">
      <c r="A48" s="10"/>
      <c r="B48" s="22" t="s">
        <v>694</v>
      </c>
      <c r="C48" s="350">
        <v>560</v>
      </c>
      <c r="D48" s="350">
        <v>580</v>
      </c>
      <c r="E48" s="67"/>
      <c r="F48" s="22" t="s">
        <v>424</v>
      </c>
      <c r="G48" s="310">
        <v>45108</v>
      </c>
      <c r="H48" s="350">
        <v>200</v>
      </c>
      <c r="I48" s="350">
        <v>183</v>
      </c>
      <c r="J48" s="67"/>
      <c r="K48" s="67"/>
      <c r="L48" s="10"/>
      <c r="M48" s="10"/>
      <c r="N48" s="10"/>
    </row>
    <row r="49" spans="1:14" ht="15.75" thickBot="1">
      <c r="A49" s="10"/>
      <c r="B49" s="22" t="s">
        <v>695</v>
      </c>
      <c r="C49" s="349">
        <v>560</v>
      </c>
      <c r="D49" s="349">
        <v>560</v>
      </c>
      <c r="E49" s="67"/>
      <c r="F49" s="22" t="s">
        <v>424</v>
      </c>
      <c r="G49" s="310">
        <v>45474</v>
      </c>
      <c r="H49" s="349">
        <v>200</v>
      </c>
      <c r="I49" s="349">
        <v>181</v>
      </c>
      <c r="J49" s="67"/>
      <c r="K49" s="67"/>
      <c r="L49" s="10"/>
      <c r="M49" s="10"/>
      <c r="N49" s="10"/>
    </row>
    <row r="50" spans="1:14" ht="15.75" thickBot="1">
      <c r="A50" s="10"/>
      <c r="B50" s="22" t="s">
        <v>696</v>
      </c>
      <c r="C50" s="350">
        <v>530</v>
      </c>
      <c r="D50" s="350">
        <v>530</v>
      </c>
      <c r="E50" s="67"/>
      <c r="F50" s="22" t="s">
        <v>424</v>
      </c>
      <c r="G50" s="310">
        <v>45839</v>
      </c>
      <c r="H50" s="350">
        <v>200</v>
      </c>
      <c r="I50" s="350">
        <v>180</v>
      </c>
      <c r="J50" s="67"/>
      <c r="K50" s="67"/>
      <c r="L50" s="10"/>
      <c r="M50" s="10"/>
      <c r="N50" s="10"/>
    </row>
    <row r="51" spans="1:14" ht="15.75" thickBot="1">
      <c r="A51" s="10"/>
      <c r="B51" s="22" t="s">
        <v>697</v>
      </c>
      <c r="C51" s="349">
        <v>560</v>
      </c>
      <c r="D51" s="349">
        <v>560</v>
      </c>
      <c r="E51" s="67"/>
      <c r="F51" s="22" t="s">
        <v>424</v>
      </c>
      <c r="G51" s="310">
        <v>46204</v>
      </c>
      <c r="H51" s="349">
        <v>200</v>
      </c>
      <c r="I51" s="349">
        <v>179</v>
      </c>
      <c r="J51" s="67"/>
      <c r="K51" s="67"/>
      <c r="L51" s="10"/>
      <c r="M51" s="10"/>
      <c r="N51" s="10"/>
    </row>
    <row r="52" spans="1:14" ht="15.75" thickBot="1">
      <c r="A52" s="10"/>
      <c r="B52" s="22" t="s">
        <v>698</v>
      </c>
      <c r="C52" s="350">
        <v>540</v>
      </c>
      <c r="D52" s="350">
        <v>560</v>
      </c>
      <c r="E52" s="67"/>
      <c r="F52" s="22" t="s">
        <v>424</v>
      </c>
      <c r="G52" s="310">
        <v>46569</v>
      </c>
      <c r="H52" s="350">
        <v>200</v>
      </c>
      <c r="I52" s="350">
        <v>177</v>
      </c>
      <c r="J52" s="67"/>
      <c r="K52" s="67"/>
      <c r="L52" s="10"/>
      <c r="M52" s="10"/>
      <c r="N52" s="10"/>
    </row>
    <row r="53" spans="1:14" ht="15.75" thickBot="1">
      <c r="A53" s="10"/>
      <c r="B53" s="22" t="s">
        <v>700</v>
      </c>
      <c r="C53" s="349">
        <v>360</v>
      </c>
      <c r="D53" s="349">
        <v>372</v>
      </c>
      <c r="E53" s="67"/>
      <c r="F53" s="22" t="s">
        <v>424</v>
      </c>
      <c r="G53" s="310">
        <v>46935</v>
      </c>
      <c r="H53" s="349">
        <v>200</v>
      </c>
      <c r="I53" s="349">
        <v>176</v>
      </c>
      <c r="J53" s="67"/>
      <c r="K53" s="67"/>
      <c r="L53" s="10"/>
      <c r="M53" s="10"/>
      <c r="N53" s="10"/>
    </row>
    <row r="54" spans="1:14" ht="15.75" thickBot="1">
      <c r="A54" s="10"/>
      <c r="B54" s="22" t="s">
        <v>701</v>
      </c>
      <c r="C54" s="350">
        <v>360</v>
      </c>
      <c r="D54" s="350">
        <v>372</v>
      </c>
      <c r="E54" s="67"/>
      <c r="F54" s="22" t="s">
        <v>424</v>
      </c>
      <c r="G54" s="310">
        <v>47300</v>
      </c>
      <c r="H54" s="350">
        <v>200</v>
      </c>
      <c r="I54" s="350">
        <v>175</v>
      </c>
      <c r="J54" s="67"/>
      <c r="K54" s="67"/>
      <c r="L54" s="10"/>
      <c r="M54" s="10"/>
      <c r="N54" s="10"/>
    </row>
    <row r="55" spans="1:14" ht="15.75" thickBot="1">
      <c r="A55" s="10"/>
      <c r="B55" s="22" t="s">
        <v>702</v>
      </c>
      <c r="C55" s="349">
        <v>370</v>
      </c>
      <c r="D55" s="349">
        <v>392</v>
      </c>
      <c r="E55" s="67"/>
      <c r="F55" s="22" t="s">
        <v>463</v>
      </c>
      <c r="G55" s="310" t="s">
        <v>1269</v>
      </c>
      <c r="H55" s="349">
        <v>86</v>
      </c>
      <c r="I55" s="349">
        <v>22</v>
      </c>
      <c r="J55" s="67"/>
      <c r="K55" s="67"/>
      <c r="L55" s="10"/>
      <c r="M55" s="10"/>
      <c r="N55" s="10"/>
    </row>
    <row r="56" spans="1:14" ht="15.75" thickBot="1">
      <c r="A56" s="10"/>
      <c r="B56" s="22" t="s">
        <v>703</v>
      </c>
      <c r="C56" s="350">
        <v>370</v>
      </c>
      <c r="D56" s="350">
        <v>392</v>
      </c>
      <c r="E56" s="67"/>
      <c r="F56" s="22" t="s">
        <v>463</v>
      </c>
      <c r="G56" s="310">
        <v>44743</v>
      </c>
      <c r="H56" s="350">
        <v>86</v>
      </c>
      <c r="I56" s="350">
        <v>86</v>
      </c>
      <c r="J56" s="67"/>
      <c r="K56" s="67"/>
      <c r="L56" s="10"/>
      <c r="M56" s="10"/>
      <c r="N56" s="10"/>
    </row>
    <row r="57" spans="1:14" ht="15.75" thickBot="1">
      <c r="A57" s="10"/>
      <c r="B57" s="22" t="s">
        <v>738</v>
      </c>
      <c r="C57" s="349">
        <v>23</v>
      </c>
      <c r="D57" s="349">
        <v>29</v>
      </c>
      <c r="E57" s="67"/>
      <c r="F57" s="22" t="s">
        <v>471</v>
      </c>
      <c r="G57" s="310" t="s">
        <v>1269</v>
      </c>
      <c r="H57" s="349">
        <v>95</v>
      </c>
      <c r="I57" s="349">
        <v>133</v>
      </c>
      <c r="J57" s="67"/>
      <c r="K57" s="67"/>
      <c r="L57" s="10"/>
      <c r="M57" s="10"/>
      <c r="N57" s="10"/>
    </row>
    <row r="58" spans="1:14" ht="15.75" thickBot="1">
      <c r="A58" s="10"/>
      <c r="B58" s="22" t="s">
        <v>739</v>
      </c>
      <c r="C58" s="350">
        <v>20</v>
      </c>
      <c r="D58" s="350">
        <v>29</v>
      </c>
      <c r="E58" s="67"/>
      <c r="F58" s="22" t="s">
        <v>471</v>
      </c>
      <c r="G58" s="310">
        <v>44743</v>
      </c>
      <c r="H58" s="350">
        <v>205</v>
      </c>
      <c r="I58" s="350">
        <v>209</v>
      </c>
      <c r="J58" s="67"/>
      <c r="K58" s="67"/>
      <c r="L58" s="10"/>
      <c r="M58" s="10"/>
      <c r="N58" s="10"/>
    </row>
    <row r="59" spans="1:14" ht="15.75" thickBot="1">
      <c r="A59" s="10"/>
      <c r="B59" s="22" t="s">
        <v>740</v>
      </c>
      <c r="C59" s="349">
        <v>23</v>
      </c>
      <c r="D59" s="349">
        <v>29</v>
      </c>
      <c r="E59" s="67"/>
      <c r="F59" s="22" t="s">
        <v>473</v>
      </c>
      <c r="G59" s="310" t="s">
        <v>1269</v>
      </c>
      <c r="H59" s="349">
        <v>528</v>
      </c>
      <c r="I59" s="349">
        <v>445</v>
      </c>
      <c r="J59" s="67"/>
      <c r="K59" s="67"/>
      <c r="L59" s="10"/>
      <c r="M59" s="10"/>
      <c r="N59" s="10"/>
    </row>
    <row r="60" spans="1:14" ht="15.75" thickBot="1">
      <c r="A60" s="10"/>
      <c r="B60" s="22" t="s">
        <v>741</v>
      </c>
      <c r="C60" s="350">
        <v>20</v>
      </c>
      <c r="D60" s="350">
        <v>23</v>
      </c>
      <c r="E60" s="67"/>
      <c r="F60" s="22" t="s">
        <v>473</v>
      </c>
      <c r="G60" s="310">
        <v>44743</v>
      </c>
      <c r="H60" s="350">
        <v>528</v>
      </c>
      <c r="I60" s="350">
        <v>528</v>
      </c>
      <c r="J60" s="67"/>
      <c r="K60" s="67"/>
      <c r="L60" s="10"/>
      <c r="M60" s="10"/>
      <c r="N60" s="10"/>
    </row>
    <row r="61" spans="1:14" ht="15.75" thickBot="1">
      <c r="A61" s="10"/>
      <c r="B61" s="22" t="s">
        <v>741</v>
      </c>
      <c r="C61" s="349">
        <v>23</v>
      </c>
      <c r="D61" s="349">
        <v>29</v>
      </c>
      <c r="E61" s="67"/>
      <c r="F61" s="22" t="s">
        <v>1152</v>
      </c>
      <c r="G61" s="310" t="s">
        <v>1269</v>
      </c>
      <c r="H61" s="349">
        <v>20</v>
      </c>
      <c r="I61" s="349">
        <v>8</v>
      </c>
      <c r="J61" s="67"/>
      <c r="K61" s="67"/>
      <c r="L61" s="10"/>
      <c r="M61" s="10"/>
      <c r="N61" s="10"/>
    </row>
    <row r="62" spans="1:14" ht="15.75" thickBot="1">
      <c r="A62" s="10"/>
      <c r="B62" s="22" t="s">
        <v>742</v>
      </c>
      <c r="C62" s="350">
        <v>114</v>
      </c>
      <c r="D62" s="350">
        <v>120</v>
      </c>
      <c r="E62" s="67"/>
      <c r="F62" s="22" t="s">
        <v>1152</v>
      </c>
      <c r="G62" s="310">
        <v>44743</v>
      </c>
      <c r="H62" s="350">
        <v>20</v>
      </c>
      <c r="I62" s="350">
        <v>20</v>
      </c>
      <c r="J62" s="67"/>
      <c r="K62" s="67"/>
      <c r="L62" s="10"/>
      <c r="M62" s="10"/>
      <c r="N62" s="10"/>
    </row>
    <row r="63" spans="1:14" ht="15.75" thickBot="1">
      <c r="A63" s="10"/>
      <c r="B63" s="22" t="s">
        <v>735</v>
      </c>
      <c r="C63" s="349">
        <v>139</v>
      </c>
      <c r="D63" s="349">
        <v>140</v>
      </c>
      <c r="E63" s="67"/>
      <c r="F63" s="22" t="s">
        <v>1160</v>
      </c>
      <c r="G63" s="310" t="s">
        <v>1269</v>
      </c>
      <c r="H63" s="349">
        <v>20</v>
      </c>
      <c r="I63" s="349">
        <v>8</v>
      </c>
      <c r="J63" s="67"/>
      <c r="K63" s="67"/>
      <c r="L63" s="10"/>
      <c r="M63" s="10"/>
      <c r="N63" s="10"/>
    </row>
    <row r="64" spans="1:14" ht="15.75" thickBot="1">
      <c r="A64" s="10"/>
      <c r="B64" s="22" t="s">
        <v>736</v>
      </c>
      <c r="C64" s="350">
        <v>139</v>
      </c>
      <c r="D64" s="350">
        <v>140</v>
      </c>
      <c r="E64" s="67"/>
      <c r="F64" s="22" t="s">
        <v>1160</v>
      </c>
      <c r="G64" s="310">
        <v>44743</v>
      </c>
      <c r="H64" s="350">
        <v>20</v>
      </c>
      <c r="I64" s="350">
        <v>20</v>
      </c>
      <c r="J64" s="67"/>
      <c r="K64" s="67"/>
      <c r="L64" s="10"/>
      <c r="M64" s="10"/>
      <c r="N64" s="10"/>
    </row>
    <row r="65" spans="1:14" ht="15.75" thickBot="1">
      <c r="A65" s="10"/>
      <c r="B65" s="22" t="s">
        <v>737</v>
      </c>
      <c r="C65" s="349">
        <v>118</v>
      </c>
      <c r="D65" s="349">
        <v>120</v>
      </c>
      <c r="E65" s="67"/>
      <c r="F65" s="22" t="s">
        <v>518</v>
      </c>
      <c r="G65" s="310" t="s">
        <v>1269</v>
      </c>
      <c r="H65" s="349">
        <v>106</v>
      </c>
      <c r="I65" s="349">
        <v>83</v>
      </c>
      <c r="J65" s="67"/>
      <c r="K65" s="67"/>
      <c r="L65" s="10"/>
      <c r="M65" s="10"/>
      <c r="N65" s="10"/>
    </row>
    <row r="66" spans="1:14" ht="15.75" thickBot="1">
      <c r="A66" s="10"/>
      <c r="B66" s="22" t="s">
        <v>449</v>
      </c>
      <c r="C66" s="350">
        <v>108</v>
      </c>
      <c r="D66" s="350">
        <v>126</v>
      </c>
      <c r="E66" s="67"/>
      <c r="F66" s="22" t="s">
        <v>518</v>
      </c>
      <c r="G66" s="310">
        <v>45108</v>
      </c>
      <c r="H66" s="350">
        <v>76</v>
      </c>
      <c r="I66" s="350">
        <v>106</v>
      </c>
      <c r="J66" s="67"/>
      <c r="K66" s="67"/>
      <c r="L66" s="10"/>
      <c r="M66" s="10"/>
      <c r="N66" s="10"/>
    </row>
    <row r="67" spans="1:14" ht="15.75" thickBot="1">
      <c r="A67" s="10"/>
      <c r="B67" s="22" t="s">
        <v>451</v>
      </c>
      <c r="C67" s="349">
        <v>415</v>
      </c>
      <c r="D67" s="349">
        <v>440</v>
      </c>
      <c r="E67" s="67"/>
      <c r="F67" s="22" t="s">
        <v>518</v>
      </c>
      <c r="G67" s="310">
        <v>45839</v>
      </c>
      <c r="H67" s="349">
        <v>106</v>
      </c>
      <c r="I67" s="349">
        <v>106</v>
      </c>
      <c r="J67" s="67"/>
      <c r="K67" s="67"/>
      <c r="L67" s="10"/>
      <c r="M67" s="10"/>
      <c r="N67" s="10"/>
    </row>
    <row r="68" spans="1:14" ht="15.75" thickBot="1">
      <c r="A68" s="10"/>
      <c r="B68" s="22" t="s">
        <v>453</v>
      </c>
      <c r="C68" s="350">
        <v>139</v>
      </c>
      <c r="D68" s="350">
        <v>144</v>
      </c>
      <c r="E68" s="67"/>
      <c r="F68" s="22" t="s">
        <v>518</v>
      </c>
      <c r="G68" s="310">
        <v>44743</v>
      </c>
      <c r="H68" s="350">
        <v>106</v>
      </c>
      <c r="I68" s="350">
        <v>106</v>
      </c>
      <c r="J68" s="67"/>
      <c r="K68" s="67"/>
      <c r="L68" s="10"/>
      <c r="M68" s="10"/>
      <c r="N68" s="10"/>
    </row>
    <row r="69" spans="1:14" ht="15.75" thickBot="1">
      <c r="A69" s="10"/>
      <c r="B69" s="22" t="s">
        <v>145</v>
      </c>
      <c r="C69" s="349">
        <v>579</v>
      </c>
      <c r="D69" s="349">
        <v>630</v>
      </c>
      <c r="E69" s="67"/>
      <c r="F69" s="22" t="s">
        <v>553</v>
      </c>
      <c r="G69" s="310" t="s">
        <v>1269</v>
      </c>
      <c r="H69" s="349">
        <v>106</v>
      </c>
      <c r="I69" s="349">
        <v>85</v>
      </c>
      <c r="J69" s="67"/>
      <c r="K69" s="67"/>
      <c r="L69" s="10"/>
      <c r="M69" s="10"/>
      <c r="N69" s="10"/>
    </row>
    <row r="70" spans="1:14" ht="15.75" thickBot="1">
      <c r="A70" s="10"/>
      <c r="B70" s="22" t="s">
        <v>456</v>
      </c>
      <c r="C70" s="350">
        <v>355</v>
      </c>
      <c r="D70" s="350">
        <v>365</v>
      </c>
      <c r="E70" s="67"/>
      <c r="F70" s="22" t="s">
        <v>553</v>
      </c>
      <c r="G70" s="310">
        <v>44743</v>
      </c>
      <c r="H70" s="350">
        <v>105</v>
      </c>
      <c r="I70" s="350">
        <v>84</v>
      </c>
      <c r="J70" s="67"/>
      <c r="K70" s="67"/>
      <c r="L70" s="10"/>
      <c r="M70" s="10"/>
      <c r="N70" s="10"/>
    </row>
    <row r="71" spans="1:14" ht="15.75" thickBot="1">
      <c r="A71" s="10"/>
      <c r="B71" s="22" t="s">
        <v>458</v>
      </c>
      <c r="C71" s="349">
        <v>155</v>
      </c>
      <c r="D71" s="349">
        <v>165</v>
      </c>
      <c r="E71" s="67"/>
      <c r="F71" s="22" t="s">
        <v>553</v>
      </c>
      <c r="G71" s="310">
        <v>45108</v>
      </c>
      <c r="H71" s="349">
        <v>104</v>
      </c>
      <c r="I71" s="349">
        <v>84</v>
      </c>
      <c r="J71" s="67"/>
      <c r="K71" s="67"/>
      <c r="L71" s="10"/>
      <c r="M71" s="10"/>
      <c r="N71" s="10"/>
    </row>
    <row r="72" spans="1:14" ht="15.75" thickBot="1">
      <c r="A72" s="10"/>
      <c r="B72" s="22" t="s">
        <v>462</v>
      </c>
      <c r="C72" s="350">
        <v>180</v>
      </c>
      <c r="D72" s="350">
        <v>180</v>
      </c>
      <c r="E72" s="67"/>
      <c r="F72" s="22" t="s">
        <v>553</v>
      </c>
      <c r="G72" s="310">
        <v>45839</v>
      </c>
      <c r="H72" s="350">
        <v>103</v>
      </c>
      <c r="I72" s="350">
        <v>83</v>
      </c>
      <c r="J72" s="67"/>
      <c r="K72" s="67"/>
      <c r="L72" s="10"/>
      <c r="M72" s="10"/>
      <c r="N72" s="10"/>
    </row>
    <row r="73" spans="1:14" ht="15.75" thickBot="1">
      <c r="A73" s="10"/>
      <c r="B73" s="22" t="s">
        <v>464</v>
      </c>
      <c r="C73" s="349">
        <v>175</v>
      </c>
      <c r="D73" s="349">
        <v>186</v>
      </c>
      <c r="E73" s="67"/>
      <c r="F73" s="22" t="s">
        <v>553</v>
      </c>
      <c r="G73" s="310">
        <v>46204</v>
      </c>
      <c r="H73" s="349">
        <v>102</v>
      </c>
      <c r="I73" s="349">
        <v>82</v>
      </c>
      <c r="J73" s="67"/>
      <c r="K73" s="67"/>
      <c r="L73" s="10"/>
      <c r="M73" s="10"/>
      <c r="N73" s="10"/>
    </row>
    <row r="74" spans="1:14" ht="15.75" thickBot="1">
      <c r="A74" s="10"/>
      <c r="B74" s="22" t="s">
        <v>466</v>
      </c>
      <c r="C74" s="350">
        <v>468</v>
      </c>
      <c r="D74" s="350">
        <v>498</v>
      </c>
      <c r="E74" s="67"/>
      <c r="F74" s="22" t="s">
        <v>553</v>
      </c>
      <c r="G74" s="310">
        <v>46569</v>
      </c>
      <c r="H74" s="350">
        <v>101</v>
      </c>
      <c r="I74" s="350">
        <v>81</v>
      </c>
      <c r="J74" s="67"/>
      <c r="K74" s="67"/>
      <c r="L74" s="10"/>
      <c r="M74" s="10"/>
      <c r="N74" s="10"/>
    </row>
    <row r="75" spans="1:14" ht="15.75" thickBot="1">
      <c r="A75" s="10"/>
      <c r="B75" s="22" t="s">
        <v>468</v>
      </c>
      <c r="C75" s="349">
        <v>0</v>
      </c>
      <c r="D75" s="349">
        <v>0</v>
      </c>
      <c r="E75" s="67"/>
      <c r="F75" s="22" t="s">
        <v>553</v>
      </c>
      <c r="G75" s="310">
        <v>47300</v>
      </c>
      <c r="H75" s="349">
        <v>100</v>
      </c>
      <c r="I75" s="349">
        <v>80</v>
      </c>
      <c r="J75" s="67"/>
      <c r="K75" s="67"/>
      <c r="L75" s="10"/>
      <c r="M75" s="10"/>
      <c r="N75" s="10"/>
    </row>
    <row r="76" spans="1:14" ht="15.75" thickBot="1">
      <c r="A76" s="10"/>
      <c r="B76" s="22" t="s">
        <v>470</v>
      </c>
      <c r="C76" s="350">
        <v>640</v>
      </c>
      <c r="D76" s="350">
        <v>640</v>
      </c>
      <c r="E76" s="67"/>
      <c r="F76" s="22" t="s">
        <v>523</v>
      </c>
      <c r="G76" s="310" t="s">
        <v>1269</v>
      </c>
      <c r="H76" s="350">
        <v>950</v>
      </c>
      <c r="I76" s="350">
        <v>855</v>
      </c>
      <c r="J76" s="67"/>
      <c r="K76" s="67"/>
      <c r="L76" s="10"/>
      <c r="M76" s="10"/>
      <c r="N76" s="10"/>
    </row>
    <row r="77" spans="1:14" ht="15.75" thickBot="1">
      <c r="A77" s="10"/>
      <c r="B77" s="22" t="s">
        <v>472</v>
      </c>
      <c r="C77" s="349">
        <v>80</v>
      </c>
      <c r="D77" s="349">
        <v>80</v>
      </c>
      <c r="E77" s="67"/>
      <c r="F77" s="22" t="s">
        <v>523</v>
      </c>
      <c r="G77" s="310">
        <v>44743</v>
      </c>
      <c r="H77" s="349">
        <v>950</v>
      </c>
      <c r="I77" s="349">
        <v>760</v>
      </c>
      <c r="J77" s="67"/>
      <c r="K77" s="67"/>
      <c r="L77" s="10"/>
      <c r="M77" s="10"/>
      <c r="N77" s="10"/>
    </row>
    <row r="78" spans="1:14" ht="15.75" thickBot="1">
      <c r="A78" s="10"/>
      <c r="B78" s="22" t="s">
        <v>474</v>
      </c>
      <c r="C78" s="350">
        <v>656</v>
      </c>
      <c r="D78" s="350">
        <v>664</v>
      </c>
      <c r="E78" s="67"/>
      <c r="F78" s="22" t="s">
        <v>523</v>
      </c>
      <c r="G78" s="310">
        <v>46204</v>
      </c>
      <c r="H78" s="350">
        <v>950</v>
      </c>
      <c r="I78" s="350">
        <v>855</v>
      </c>
      <c r="J78" s="67"/>
      <c r="K78" s="67"/>
      <c r="L78" s="10"/>
      <c r="M78" s="10"/>
      <c r="N78" s="10"/>
    </row>
    <row r="79" spans="1:14" ht="15.75" thickBot="1">
      <c r="A79" s="10"/>
      <c r="B79" s="22" t="s">
        <v>475</v>
      </c>
      <c r="C79" s="349">
        <v>34</v>
      </c>
      <c r="D79" s="349">
        <v>37</v>
      </c>
      <c r="E79" s="67"/>
      <c r="F79" s="22" t="s">
        <v>523</v>
      </c>
      <c r="G79" s="310">
        <v>46935</v>
      </c>
      <c r="H79" s="349">
        <v>950</v>
      </c>
      <c r="I79" s="349">
        <v>950</v>
      </c>
      <c r="J79" s="67"/>
      <c r="K79" s="67"/>
      <c r="L79" s="10"/>
      <c r="M79" s="10"/>
      <c r="N79" s="10"/>
    </row>
    <row r="80" spans="1:14" ht="15.75" thickBot="1">
      <c r="A80" s="10"/>
      <c r="B80" s="22" t="s">
        <v>477</v>
      </c>
      <c r="C80" s="350">
        <v>495</v>
      </c>
      <c r="D80" s="350">
        <v>519</v>
      </c>
      <c r="E80" s="67"/>
      <c r="F80" s="22" t="s">
        <v>524</v>
      </c>
      <c r="G80" s="310" t="s">
        <v>1269</v>
      </c>
      <c r="H80" s="350">
        <v>550</v>
      </c>
      <c r="I80" s="350">
        <v>413</v>
      </c>
      <c r="J80" s="67"/>
      <c r="K80" s="67"/>
      <c r="L80" s="10"/>
      <c r="M80" s="10"/>
      <c r="N80" s="10"/>
    </row>
    <row r="81" spans="1:14" ht="15.75" thickBot="1">
      <c r="A81" s="10"/>
      <c r="B81" s="22" t="s">
        <v>478</v>
      </c>
      <c r="C81" s="349">
        <v>34</v>
      </c>
      <c r="D81" s="349">
        <v>34</v>
      </c>
      <c r="E81" s="67"/>
      <c r="F81" s="22" t="s">
        <v>524</v>
      </c>
      <c r="G81" s="310">
        <v>45474</v>
      </c>
      <c r="H81" s="349">
        <v>550</v>
      </c>
      <c r="I81" s="349">
        <v>550</v>
      </c>
      <c r="J81" s="67"/>
      <c r="K81" s="67"/>
      <c r="L81" s="10"/>
      <c r="M81" s="10"/>
      <c r="N81" s="10"/>
    </row>
    <row r="82" spans="1:14" ht="15.75" thickBot="1">
      <c r="A82" s="10"/>
      <c r="B82" s="22" t="s">
        <v>480</v>
      </c>
      <c r="C82" s="350">
        <v>300</v>
      </c>
      <c r="D82" s="350">
        <v>346</v>
      </c>
      <c r="E82" s="67"/>
      <c r="F82" s="67"/>
      <c r="G82" s="67"/>
      <c r="H82" s="67"/>
      <c r="I82" s="67"/>
      <c r="J82" s="67"/>
      <c r="K82" s="67"/>
      <c r="L82" s="10"/>
      <c r="M82" s="10"/>
      <c r="N82" s="10"/>
    </row>
    <row r="83" spans="1:14" ht="15.75" thickBot="1">
      <c r="A83" s="10"/>
      <c r="B83" s="22" t="s">
        <v>481</v>
      </c>
      <c r="C83" s="349">
        <v>60</v>
      </c>
      <c r="D83" s="349">
        <v>68</v>
      </c>
      <c r="E83" s="67"/>
      <c r="F83" s="67"/>
      <c r="G83" s="67"/>
      <c r="H83" s="67"/>
      <c r="I83" s="67"/>
      <c r="J83" s="67"/>
      <c r="K83" s="67"/>
      <c r="L83" s="10"/>
      <c r="M83" s="10"/>
      <c r="N83" s="10"/>
    </row>
    <row r="84" spans="1:14" ht="15.75" thickBot="1">
      <c r="A84" s="10"/>
      <c r="B84" s="22" t="s">
        <v>482</v>
      </c>
      <c r="C84" s="350">
        <v>61</v>
      </c>
      <c r="D84" s="350">
        <v>74</v>
      </c>
      <c r="E84" s="67"/>
      <c r="F84" s="67"/>
      <c r="G84" s="67"/>
      <c r="H84" s="67"/>
      <c r="I84" s="67"/>
      <c r="J84" s="67"/>
      <c r="K84" s="67"/>
      <c r="L84" s="10"/>
      <c r="M84" s="10"/>
      <c r="N84" s="10"/>
    </row>
    <row r="85" spans="1:14" ht="15.75" thickBot="1">
      <c r="A85" s="10"/>
      <c r="B85" s="22" t="s">
        <v>483</v>
      </c>
      <c r="C85" s="349">
        <v>57</v>
      </c>
      <c r="D85" s="349">
        <v>63</v>
      </c>
      <c r="E85" s="67"/>
      <c r="F85" s="67"/>
      <c r="G85" s="67"/>
      <c r="H85" s="67"/>
      <c r="I85" s="67"/>
      <c r="J85" s="67"/>
      <c r="K85" s="67"/>
      <c r="L85" s="10"/>
      <c r="M85" s="10"/>
      <c r="N85" s="10"/>
    </row>
    <row r="86" spans="1:14" ht="15.75" thickBot="1">
      <c r="A86" s="10"/>
      <c r="B86" s="22" t="s">
        <v>484</v>
      </c>
      <c r="C86" s="350">
        <v>122</v>
      </c>
      <c r="D86" s="350">
        <v>143</v>
      </c>
      <c r="E86" s="67"/>
      <c r="F86" s="67"/>
      <c r="G86" s="67"/>
      <c r="H86" s="67"/>
      <c r="I86" s="67"/>
      <c r="J86" s="67"/>
      <c r="K86" s="67"/>
      <c r="L86" s="10"/>
      <c r="M86" s="10"/>
      <c r="N86" s="10"/>
    </row>
    <row r="87" spans="1:14" ht="15.75" thickBot="1">
      <c r="A87" s="10"/>
      <c r="B87" s="22" t="s">
        <v>485</v>
      </c>
      <c r="C87" s="349">
        <v>233</v>
      </c>
      <c r="D87" s="349">
        <v>249</v>
      </c>
      <c r="E87" s="67"/>
      <c r="F87" s="67"/>
      <c r="G87" s="67"/>
      <c r="H87" s="67"/>
      <c r="I87" s="67"/>
      <c r="J87" s="67"/>
      <c r="K87" s="67"/>
      <c r="L87" s="10"/>
      <c r="M87" s="10"/>
      <c r="N87" s="10"/>
    </row>
    <row r="88" spans="1:14" ht="15.75" thickBot="1">
      <c r="A88" s="10"/>
      <c r="B88" s="22" t="s">
        <v>486</v>
      </c>
      <c r="C88" s="350">
        <v>74</v>
      </c>
      <c r="D88" s="350">
        <v>84</v>
      </c>
      <c r="E88" s="67"/>
      <c r="F88" s="67"/>
      <c r="G88" s="67"/>
      <c r="H88" s="67"/>
      <c r="I88" s="67"/>
      <c r="J88" s="67"/>
      <c r="K88" s="67"/>
      <c r="L88" s="10"/>
      <c r="M88" s="10"/>
      <c r="N88" s="10"/>
    </row>
    <row r="89" spans="1:14" ht="15.75" thickBot="1">
      <c r="A89" s="10"/>
      <c r="B89" s="22" t="s">
        <v>487</v>
      </c>
      <c r="C89" s="349">
        <v>73</v>
      </c>
      <c r="D89" s="349">
        <v>90</v>
      </c>
      <c r="E89" s="67"/>
      <c r="F89" s="67"/>
      <c r="G89" s="67"/>
      <c r="H89" s="67"/>
      <c r="I89" s="67"/>
      <c r="J89" s="67"/>
      <c r="K89" s="67"/>
      <c r="L89" s="10"/>
      <c r="M89" s="10"/>
      <c r="N89" s="10"/>
    </row>
    <row r="90" spans="1:14" ht="15.75" thickBot="1">
      <c r="A90" s="10"/>
      <c r="B90" s="22" t="s">
        <v>489</v>
      </c>
      <c r="C90" s="350">
        <v>108</v>
      </c>
      <c r="D90" s="350">
        <v>126</v>
      </c>
      <c r="E90" s="67"/>
      <c r="F90" s="67"/>
      <c r="G90" s="67"/>
      <c r="H90" s="67"/>
      <c r="I90" s="67"/>
      <c r="J90" s="67"/>
      <c r="K90" s="67"/>
      <c r="L90" s="10"/>
      <c r="M90" s="10"/>
      <c r="N90" s="10"/>
    </row>
    <row r="91" spans="1:14" ht="15.75" thickBot="1">
      <c r="A91" s="10"/>
      <c r="B91" s="22" t="s">
        <v>490</v>
      </c>
      <c r="C91" s="349">
        <v>0</v>
      </c>
      <c r="D91" s="349">
        <v>85</v>
      </c>
      <c r="E91" s="67"/>
      <c r="F91" s="67"/>
      <c r="G91" s="67"/>
      <c r="H91" s="67"/>
      <c r="I91" s="67"/>
      <c r="J91" s="67"/>
      <c r="K91" s="67"/>
      <c r="L91" s="10"/>
      <c r="M91" s="10"/>
      <c r="N91" s="10"/>
    </row>
    <row r="92" spans="1:14" ht="15.75" thickBot="1">
      <c r="A92" s="10"/>
      <c r="B92" s="22" t="s">
        <v>491</v>
      </c>
      <c r="C92" s="350">
        <v>0</v>
      </c>
      <c r="D92" s="350">
        <v>58</v>
      </c>
      <c r="E92" s="67"/>
      <c r="F92" s="67"/>
      <c r="G92" s="67"/>
      <c r="H92" s="67"/>
      <c r="I92" s="67"/>
      <c r="J92" s="67"/>
      <c r="K92" s="67"/>
      <c r="L92" s="10"/>
      <c r="M92" s="10"/>
      <c r="N92" s="10"/>
    </row>
    <row r="93" spans="1:14" ht="15.75" thickBot="1">
      <c r="A93" s="10"/>
      <c r="B93" s="22" t="s">
        <v>492</v>
      </c>
      <c r="C93" s="349">
        <v>150</v>
      </c>
      <c r="D93" s="349">
        <v>170</v>
      </c>
      <c r="E93" s="67"/>
      <c r="F93" s="67"/>
      <c r="G93" s="67"/>
      <c r="H93" s="67"/>
      <c r="I93" s="67"/>
      <c r="J93" s="67"/>
      <c r="K93" s="67"/>
      <c r="L93" s="10"/>
      <c r="M93" s="10"/>
      <c r="N93" s="10"/>
    </row>
    <row r="94" spans="1:14" ht="15.75" thickBot="1">
      <c r="A94" s="10"/>
      <c r="B94" s="22" t="s">
        <v>493</v>
      </c>
      <c r="C94" s="350">
        <v>73</v>
      </c>
      <c r="D94" s="350">
        <v>84</v>
      </c>
      <c r="E94" s="67"/>
      <c r="F94" s="67"/>
      <c r="G94" s="67"/>
      <c r="H94" s="67"/>
      <c r="I94" s="67"/>
      <c r="J94" s="67"/>
      <c r="K94" s="67"/>
      <c r="L94" s="10"/>
      <c r="M94" s="10"/>
      <c r="N94" s="10"/>
    </row>
    <row r="95" spans="1:14" ht="15.75" thickBot="1">
      <c r="A95" s="10"/>
      <c r="B95" s="22" t="s">
        <v>494</v>
      </c>
      <c r="C95" s="349">
        <v>194</v>
      </c>
      <c r="D95" s="349">
        <v>217</v>
      </c>
      <c r="E95" s="67"/>
      <c r="F95" s="67"/>
      <c r="G95" s="67"/>
      <c r="H95" s="67"/>
      <c r="I95" s="67"/>
      <c r="J95" s="67"/>
      <c r="K95" s="67"/>
      <c r="L95" s="10"/>
      <c r="M95" s="10"/>
      <c r="N95" s="10"/>
    </row>
    <row r="96" spans="1:14" ht="15.75" thickBot="1">
      <c r="A96" s="10"/>
      <c r="B96" s="22" t="s">
        <v>495</v>
      </c>
      <c r="C96" s="350">
        <v>230</v>
      </c>
      <c r="D96" s="350">
        <v>257</v>
      </c>
      <c r="E96" s="67"/>
      <c r="F96" s="67"/>
      <c r="G96" s="67"/>
      <c r="H96" s="67"/>
      <c r="I96" s="67"/>
      <c r="J96" s="67"/>
      <c r="K96" s="67"/>
      <c r="L96" s="10"/>
      <c r="M96" s="10"/>
      <c r="N96" s="10"/>
    </row>
    <row r="97" spans="1:19" ht="15.75" thickBot="1">
      <c r="A97" s="10"/>
      <c r="B97" s="22" t="s">
        <v>496</v>
      </c>
      <c r="C97" s="349">
        <v>300</v>
      </c>
      <c r="D97" s="349">
        <v>340</v>
      </c>
      <c r="E97" s="67"/>
      <c r="F97" s="67"/>
      <c r="G97" s="67"/>
      <c r="H97" s="67"/>
      <c r="I97" s="67"/>
      <c r="J97" s="67"/>
      <c r="K97" s="67"/>
      <c r="L97" s="10"/>
      <c r="M97" s="10"/>
      <c r="N97" s="10"/>
    </row>
    <row r="98" spans="1:19" ht="15.75" thickBot="1">
      <c r="A98" s="10"/>
      <c r="B98" s="22" t="s">
        <v>497</v>
      </c>
      <c r="C98" s="350">
        <v>532</v>
      </c>
      <c r="D98" s="350">
        <v>584</v>
      </c>
      <c r="E98" s="67"/>
      <c r="F98" s="67"/>
      <c r="G98" s="67"/>
      <c r="H98" s="67"/>
      <c r="I98" s="67"/>
      <c r="J98" s="67"/>
      <c r="K98" s="67"/>
      <c r="L98" s="10"/>
      <c r="M98" s="10"/>
      <c r="N98" s="10"/>
    </row>
    <row r="99" spans="1:19" ht="15.75" thickBot="1">
      <c r="A99" s="10"/>
      <c r="B99" s="22" t="s">
        <v>498</v>
      </c>
      <c r="C99" s="349">
        <v>270</v>
      </c>
      <c r="D99" s="349">
        <v>336</v>
      </c>
      <c r="E99" s="67"/>
      <c r="F99" s="67"/>
      <c r="G99" s="67"/>
      <c r="H99" s="67"/>
      <c r="I99" s="67"/>
      <c r="J99" s="67"/>
      <c r="K99" s="67"/>
      <c r="L99" s="10"/>
      <c r="M99" s="10"/>
      <c r="N99" s="10"/>
    </row>
    <row r="100" spans="1:19" ht="15.75" thickBot="1">
      <c r="A100" s="10"/>
      <c r="B100" s="22" t="s">
        <v>501</v>
      </c>
      <c r="C100" s="350">
        <v>510</v>
      </c>
      <c r="D100" s="350">
        <v>510</v>
      </c>
      <c r="E100" s="67"/>
      <c r="F100" s="67"/>
      <c r="G100" s="67"/>
      <c r="H100" s="67"/>
      <c r="I100" s="67"/>
      <c r="J100" s="67"/>
      <c r="K100" s="67"/>
      <c r="L100" s="10"/>
      <c r="M100" s="10"/>
      <c r="N100" s="10"/>
    </row>
    <row r="101" spans="1:19" ht="15.75" thickBot="1">
      <c r="A101" s="10"/>
      <c r="B101" s="22" t="s">
        <v>502</v>
      </c>
      <c r="C101" s="349">
        <v>48</v>
      </c>
      <c r="D101" s="349">
        <v>48</v>
      </c>
      <c r="E101" s="67"/>
      <c r="F101" s="67"/>
      <c r="G101" s="67"/>
      <c r="H101" s="67"/>
      <c r="I101" s="67"/>
      <c r="J101" s="67"/>
      <c r="K101" s="67"/>
      <c r="L101" s="10"/>
      <c r="M101" s="10"/>
      <c r="N101" s="10"/>
    </row>
    <row r="102" spans="1:19" ht="15.75" thickBot="1">
      <c r="A102" s="10"/>
      <c r="B102" s="22" t="s">
        <v>503</v>
      </c>
      <c r="C102" s="350">
        <v>210</v>
      </c>
      <c r="D102" s="350">
        <v>210</v>
      </c>
      <c r="E102" s="67"/>
      <c r="F102" s="67"/>
      <c r="G102" s="67"/>
      <c r="H102" s="67"/>
      <c r="I102" s="67"/>
      <c r="J102" s="67"/>
      <c r="K102" s="67"/>
      <c r="L102" s="10"/>
      <c r="M102" s="10"/>
      <c r="N102" s="10"/>
    </row>
    <row r="103" spans="1:19" ht="15.75" thickBot="1">
      <c r="A103" s="10"/>
      <c r="B103" s="22" t="s">
        <v>504</v>
      </c>
      <c r="C103" s="349">
        <v>21</v>
      </c>
      <c r="D103" s="349">
        <v>21</v>
      </c>
      <c r="E103" s="67"/>
      <c r="F103" s="67"/>
      <c r="G103" s="67"/>
      <c r="H103" s="67"/>
      <c r="I103" s="67"/>
      <c r="J103" s="67"/>
      <c r="K103" s="67"/>
      <c r="L103" s="10"/>
      <c r="M103" s="10"/>
      <c r="N103" s="10"/>
    </row>
    <row r="104" spans="1:19" ht="15.75" thickBot="1">
      <c r="A104" s="10"/>
      <c r="B104" s="22" t="s">
        <v>505</v>
      </c>
      <c r="C104" s="350">
        <v>58</v>
      </c>
      <c r="D104" s="350">
        <v>58</v>
      </c>
      <c r="E104" s="67"/>
      <c r="F104" s="67"/>
      <c r="G104" s="67"/>
      <c r="H104" s="67"/>
      <c r="I104" s="67"/>
      <c r="J104" s="67"/>
      <c r="K104" s="67"/>
      <c r="L104" s="10"/>
      <c r="M104" s="10"/>
      <c r="N104" s="10"/>
    </row>
    <row r="105" spans="1:19" ht="15.75" thickBot="1">
      <c r="A105" s="10"/>
      <c r="B105" s="22" t="s">
        <v>506</v>
      </c>
      <c r="C105" s="349">
        <v>70</v>
      </c>
      <c r="D105" s="349">
        <v>70</v>
      </c>
      <c r="E105" s="67"/>
      <c r="F105" s="67"/>
      <c r="G105" s="67"/>
      <c r="H105" s="67"/>
      <c r="I105" s="67"/>
      <c r="J105" s="67"/>
      <c r="K105" s="67"/>
      <c r="L105" s="10"/>
      <c r="M105" s="10"/>
      <c r="N105" s="10"/>
    </row>
    <row r="106" spans="1:19" ht="15.75" thickBot="1">
      <c r="A106" s="10"/>
      <c r="B106" s="22" t="s">
        <v>1127</v>
      </c>
      <c r="C106" s="350">
        <v>240</v>
      </c>
      <c r="D106" s="350">
        <v>240</v>
      </c>
      <c r="E106" s="67"/>
      <c r="F106" s="67"/>
      <c r="G106" s="67"/>
      <c r="H106" s="67"/>
      <c r="I106" s="67"/>
      <c r="J106" s="67"/>
      <c r="K106" s="67"/>
      <c r="L106" s="10"/>
      <c r="M106" s="10"/>
      <c r="N106" s="10"/>
    </row>
    <row r="107" spans="1:19" ht="15.75" thickBot="1">
      <c r="A107" s="10"/>
      <c r="B107" s="22" t="s">
        <v>1128</v>
      </c>
      <c r="C107" s="349">
        <v>240</v>
      </c>
      <c r="D107" s="349">
        <v>240</v>
      </c>
      <c r="E107" s="67"/>
      <c r="F107" s="67"/>
      <c r="G107" s="67"/>
      <c r="H107" s="67"/>
      <c r="I107" s="67"/>
      <c r="J107" s="67"/>
      <c r="K107" s="67"/>
      <c r="L107" s="10"/>
      <c r="M107" s="10"/>
      <c r="N107" s="10"/>
    </row>
    <row r="108" spans="1:19" ht="15.75" thickBot="1">
      <c r="A108" s="10"/>
      <c r="B108" s="22" t="s">
        <v>1129</v>
      </c>
      <c r="C108" s="350">
        <v>240</v>
      </c>
      <c r="D108" s="350">
        <v>240</v>
      </c>
      <c r="E108" s="67"/>
      <c r="F108" s="67"/>
      <c r="G108" s="67"/>
      <c r="H108" s="67"/>
      <c r="I108" s="67"/>
      <c r="J108" s="67"/>
      <c r="K108" s="67"/>
      <c r="L108" s="10"/>
      <c r="M108" s="10"/>
      <c r="N108" s="10"/>
    </row>
    <row r="109" spans="1:19" ht="15.75" thickBot="1">
      <c r="A109" s="10"/>
      <c r="B109" s="22" t="s">
        <v>1130</v>
      </c>
      <c r="C109" s="349">
        <v>240</v>
      </c>
      <c r="D109" s="349">
        <v>240</v>
      </c>
      <c r="E109" s="67"/>
      <c r="F109" s="67"/>
      <c r="G109" s="67"/>
      <c r="H109" s="67"/>
      <c r="I109" s="67"/>
      <c r="J109" s="67"/>
      <c r="K109" s="67"/>
      <c r="L109" s="10"/>
      <c r="M109" s="10"/>
      <c r="N109" s="10"/>
      <c r="O109" s="150"/>
      <c r="P109" s="150"/>
      <c r="Q109" s="150"/>
      <c r="R109" s="150"/>
      <c r="S109" s="150"/>
    </row>
    <row r="110" spans="1:19" ht="15.75" thickBot="1">
      <c r="A110" s="10"/>
      <c r="B110" s="22" t="s">
        <v>1105</v>
      </c>
      <c r="C110" s="350">
        <v>328</v>
      </c>
      <c r="D110" s="350">
        <v>328</v>
      </c>
      <c r="E110" s="67"/>
      <c r="F110" s="67"/>
      <c r="G110" s="67"/>
      <c r="H110" s="67"/>
      <c r="I110" s="67"/>
      <c r="J110" s="67"/>
      <c r="K110" s="67"/>
      <c r="L110" s="10"/>
      <c r="M110" s="10"/>
      <c r="N110" s="10"/>
      <c r="O110" s="150"/>
      <c r="P110" s="150"/>
      <c r="Q110" s="150"/>
      <c r="R110" s="150"/>
      <c r="S110" s="150"/>
    </row>
    <row r="111" spans="1:19" ht="15.75" thickBot="1">
      <c r="A111" s="10"/>
      <c r="B111" s="22" t="s">
        <v>1106</v>
      </c>
      <c r="C111" s="349">
        <v>288</v>
      </c>
      <c r="D111" s="349">
        <v>288</v>
      </c>
      <c r="E111" s="67"/>
      <c r="F111" s="67"/>
      <c r="G111" s="67"/>
      <c r="H111" s="67"/>
      <c r="I111" s="67"/>
      <c r="J111" s="67"/>
      <c r="K111" s="67"/>
      <c r="L111" s="10"/>
      <c r="M111" s="10"/>
      <c r="N111" s="10"/>
      <c r="O111" s="150"/>
      <c r="P111" s="150"/>
      <c r="Q111" s="150"/>
      <c r="R111" s="150"/>
      <c r="S111" s="150"/>
    </row>
    <row r="112" spans="1:19" ht="15.75" thickBot="1">
      <c r="A112" s="10"/>
      <c r="B112" s="22" t="s">
        <v>510</v>
      </c>
      <c r="C112" s="350">
        <v>1800</v>
      </c>
      <c r="D112" s="350">
        <v>1800</v>
      </c>
      <c r="E112" s="67"/>
      <c r="F112" s="67"/>
      <c r="G112" s="67"/>
      <c r="H112" s="67"/>
      <c r="I112" s="67"/>
      <c r="J112" s="67"/>
      <c r="K112" s="67"/>
      <c r="L112" s="10"/>
      <c r="M112" s="10"/>
      <c r="N112" s="10"/>
      <c r="O112" s="150"/>
      <c r="P112" s="150"/>
      <c r="Q112" s="150"/>
      <c r="R112" s="150"/>
      <c r="S112" s="150"/>
    </row>
    <row r="113" spans="1:19" ht="15.75" thickBot="1">
      <c r="A113" s="10"/>
      <c r="B113" s="22" t="s">
        <v>1131</v>
      </c>
      <c r="C113" s="349">
        <v>600</v>
      </c>
      <c r="D113" s="349">
        <v>600</v>
      </c>
      <c r="E113" s="67"/>
      <c r="F113" s="67"/>
      <c r="G113" s="67"/>
      <c r="H113" s="67"/>
      <c r="I113" s="67"/>
      <c r="J113" s="67"/>
      <c r="K113" s="67"/>
      <c r="L113" s="10"/>
      <c r="M113" s="10"/>
      <c r="N113" s="10"/>
      <c r="O113" s="150"/>
      <c r="P113" s="150"/>
      <c r="Q113" s="150"/>
      <c r="R113" s="150"/>
      <c r="S113" s="150"/>
    </row>
    <row r="114" spans="1:19" ht="15.75" thickBot="1">
      <c r="A114" s="10"/>
      <c r="B114" s="22" t="s">
        <v>511</v>
      </c>
      <c r="C114" s="350">
        <v>66</v>
      </c>
      <c r="D114" s="350">
        <v>66</v>
      </c>
      <c r="E114" s="67"/>
      <c r="F114" s="67"/>
      <c r="G114" s="67"/>
      <c r="H114" s="67"/>
      <c r="I114" s="67"/>
      <c r="J114" s="67"/>
      <c r="K114" s="67"/>
      <c r="L114" s="10"/>
      <c r="M114" s="10"/>
      <c r="N114" s="10"/>
      <c r="O114" s="150"/>
      <c r="P114" s="150"/>
      <c r="Q114" s="150"/>
      <c r="R114" s="150"/>
      <c r="S114" s="150"/>
    </row>
    <row r="115" spans="1:19" ht="15.75" thickBot="1">
      <c r="A115" s="10"/>
      <c r="B115" s="22" t="s">
        <v>512</v>
      </c>
      <c r="C115" s="349">
        <v>88</v>
      </c>
      <c r="D115" s="349">
        <v>88</v>
      </c>
      <c r="E115" s="67"/>
      <c r="F115" s="67"/>
      <c r="G115" s="67"/>
      <c r="H115" s="67"/>
      <c r="I115" s="67"/>
      <c r="J115" s="67"/>
      <c r="K115" s="67"/>
      <c r="L115" s="10"/>
      <c r="M115" s="10"/>
      <c r="N115" s="10"/>
      <c r="O115" s="150"/>
      <c r="P115" s="150"/>
      <c r="Q115" s="150"/>
      <c r="R115" s="150"/>
      <c r="S115" s="150"/>
    </row>
    <row r="116" spans="1:19" ht="15.75" thickBot="1">
      <c r="A116" s="10"/>
      <c r="B116" s="22" t="s">
        <v>1132</v>
      </c>
      <c r="C116" s="350">
        <v>570</v>
      </c>
      <c r="D116" s="350">
        <v>570</v>
      </c>
      <c r="E116" s="67"/>
      <c r="F116" s="67"/>
      <c r="G116" s="67"/>
      <c r="H116" s="67"/>
      <c r="I116" s="67"/>
      <c r="J116" s="67"/>
      <c r="K116" s="67"/>
      <c r="L116" s="10"/>
      <c r="M116" s="10"/>
      <c r="N116" s="10"/>
      <c r="O116" s="150"/>
      <c r="P116" s="150"/>
      <c r="Q116" s="150"/>
      <c r="R116" s="150"/>
      <c r="S116" s="150"/>
    </row>
    <row r="117" spans="1:19" ht="15.75" thickBot="1">
      <c r="A117" s="10"/>
      <c r="B117" s="22" t="s">
        <v>1133</v>
      </c>
      <c r="C117" s="349">
        <v>490</v>
      </c>
      <c r="D117" s="349">
        <v>490</v>
      </c>
      <c r="E117" s="67"/>
      <c r="F117" s="67"/>
      <c r="G117" s="67"/>
      <c r="H117" s="67"/>
      <c r="I117" s="67"/>
      <c r="J117" s="67"/>
      <c r="K117" s="67"/>
      <c r="L117" s="10"/>
      <c r="M117" s="10"/>
      <c r="N117" s="10"/>
    </row>
    <row r="118" spans="1:19" ht="15.75" thickBot="1">
      <c r="A118" s="10"/>
      <c r="B118" s="22" t="s">
        <v>1136</v>
      </c>
      <c r="C118" s="350">
        <v>300</v>
      </c>
      <c r="D118" s="350">
        <v>300</v>
      </c>
      <c r="E118" s="67"/>
      <c r="F118" s="67"/>
      <c r="G118" s="67"/>
      <c r="H118" s="67"/>
      <c r="I118" s="67"/>
      <c r="J118" s="67"/>
      <c r="K118" s="67"/>
      <c r="L118" s="10"/>
      <c r="M118" s="10"/>
      <c r="N118" s="10"/>
    </row>
    <row r="119" spans="1:19" ht="15.75" thickBot="1">
      <c r="A119" s="10"/>
      <c r="B119" s="22" t="s">
        <v>1137</v>
      </c>
      <c r="C119" s="349">
        <v>300</v>
      </c>
      <c r="D119" s="349">
        <v>300</v>
      </c>
      <c r="E119" s="67"/>
      <c r="F119" s="67"/>
      <c r="G119" s="67"/>
      <c r="H119" s="67"/>
      <c r="I119" s="67"/>
      <c r="J119" s="67"/>
      <c r="K119" s="67"/>
      <c r="L119" s="10"/>
      <c r="M119" s="10"/>
      <c r="N119" s="10"/>
    </row>
    <row r="120" spans="1:19" ht="15.75" thickBot="1">
      <c r="A120" s="10"/>
      <c r="B120" s="22" t="s">
        <v>520</v>
      </c>
      <c r="C120" s="350">
        <v>170</v>
      </c>
      <c r="D120" s="350">
        <v>170</v>
      </c>
      <c r="E120" s="67"/>
      <c r="F120" s="67"/>
      <c r="G120" s="67"/>
      <c r="H120" s="67"/>
      <c r="I120" s="67"/>
      <c r="J120" s="67"/>
      <c r="K120" s="67"/>
      <c r="L120" s="10"/>
      <c r="M120" s="10"/>
      <c r="N120" s="10"/>
    </row>
    <row r="121" spans="1:19" ht="15.75" thickBot="1">
      <c r="A121" s="10"/>
      <c r="B121" s="22" t="s">
        <v>521</v>
      </c>
      <c r="C121" s="349">
        <v>120</v>
      </c>
      <c r="D121" s="349">
        <v>120</v>
      </c>
      <c r="E121" s="67"/>
      <c r="F121" s="67"/>
      <c r="G121" s="67"/>
      <c r="H121" s="67"/>
      <c r="I121" s="67"/>
      <c r="J121" s="67"/>
      <c r="K121" s="67"/>
      <c r="L121" s="10"/>
      <c r="M121" s="10"/>
      <c r="N121" s="10"/>
    </row>
    <row r="122" spans="1:19" ht="15.75" thickBot="1">
      <c r="A122" s="10"/>
      <c r="B122" s="22" t="s">
        <v>525</v>
      </c>
      <c r="C122" s="350">
        <v>68</v>
      </c>
      <c r="D122" s="350">
        <v>68</v>
      </c>
      <c r="E122" s="67"/>
      <c r="F122" s="67"/>
      <c r="G122" s="67"/>
      <c r="H122" s="67"/>
      <c r="I122" s="67"/>
      <c r="J122" s="67"/>
      <c r="K122" s="67"/>
      <c r="L122" s="10"/>
      <c r="M122" s="10"/>
      <c r="N122" s="10"/>
    </row>
    <row r="123" spans="1:19" ht="15.75" thickBot="1">
      <c r="A123" s="10"/>
      <c r="B123" s="22" t="s">
        <v>1140</v>
      </c>
      <c r="C123" s="349">
        <v>164.5</v>
      </c>
      <c r="D123" s="349">
        <v>164.5</v>
      </c>
      <c r="E123" s="67"/>
      <c r="F123" s="67"/>
      <c r="G123" s="67"/>
      <c r="H123" s="67"/>
      <c r="I123" s="67"/>
      <c r="J123" s="67"/>
      <c r="K123" s="67"/>
      <c r="L123" s="10"/>
      <c r="M123" s="10"/>
      <c r="N123" s="10"/>
    </row>
    <row r="124" spans="1:19" ht="15.75" thickBot="1">
      <c r="A124" s="10"/>
      <c r="B124" s="22" t="s">
        <v>1141</v>
      </c>
      <c r="C124" s="350">
        <v>62</v>
      </c>
      <c r="D124" s="350">
        <v>62</v>
      </c>
      <c r="E124" s="67"/>
      <c r="F124" s="67"/>
      <c r="G124" s="67"/>
      <c r="H124" s="67"/>
      <c r="I124" s="67"/>
      <c r="J124" s="67"/>
      <c r="K124" s="67"/>
      <c r="L124" s="10"/>
      <c r="M124" s="10"/>
      <c r="N124" s="10"/>
    </row>
    <row r="125" spans="1:19" ht="15.75" thickBot="1">
      <c r="A125" s="10"/>
      <c r="B125" s="22" t="s">
        <v>1142</v>
      </c>
      <c r="C125" s="349">
        <v>53.8</v>
      </c>
      <c r="D125" s="349">
        <v>53.8</v>
      </c>
      <c r="E125" s="67"/>
      <c r="F125" s="67"/>
      <c r="G125" s="67"/>
      <c r="H125" s="67"/>
      <c r="I125" s="67"/>
      <c r="J125" s="67"/>
      <c r="K125" s="67"/>
      <c r="L125" s="10"/>
      <c r="M125" s="10"/>
      <c r="N125" s="10"/>
    </row>
    <row r="126" spans="1:19" ht="15.75" thickBot="1">
      <c r="A126" s="10"/>
      <c r="B126" s="22" t="s">
        <v>1143</v>
      </c>
      <c r="C126" s="350">
        <v>56.7</v>
      </c>
      <c r="D126" s="350">
        <v>56.7</v>
      </c>
      <c r="E126" s="67"/>
      <c r="F126" s="67"/>
      <c r="G126" s="67"/>
      <c r="H126" s="67"/>
      <c r="I126" s="67"/>
      <c r="J126" s="67"/>
      <c r="K126" s="67"/>
      <c r="L126" s="10"/>
      <c r="M126" s="10"/>
      <c r="N126" s="10"/>
    </row>
    <row r="127" spans="1:19" ht="15.75" thickBot="1">
      <c r="A127" s="10"/>
      <c r="B127" s="22" t="s">
        <v>1144</v>
      </c>
      <c r="C127" s="349">
        <v>278</v>
      </c>
      <c r="D127" s="349">
        <v>278</v>
      </c>
      <c r="E127" s="67"/>
      <c r="F127" s="67"/>
      <c r="G127" s="67"/>
      <c r="H127" s="67"/>
      <c r="I127" s="67"/>
      <c r="J127" s="67"/>
      <c r="K127" s="67"/>
      <c r="L127" s="10"/>
      <c r="M127" s="10"/>
      <c r="N127" s="10"/>
    </row>
    <row r="128" spans="1:19" ht="15.75" thickBot="1">
      <c r="A128" s="10"/>
      <c r="B128" s="22" t="s">
        <v>526</v>
      </c>
      <c r="C128" s="350">
        <v>87</v>
      </c>
      <c r="D128" s="350">
        <v>87</v>
      </c>
      <c r="E128" s="67"/>
      <c r="F128" s="67"/>
      <c r="G128" s="67"/>
      <c r="H128" s="67"/>
      <c r="I128" s="67"/>
      <c r="J128" s="67"/>
      <c r="K128" s="67"/>
      <c r="L128" s="10"/>
      <c r="M128" s="10"/>
      <c r="N128" s="10"/>
    </row>
    <row r="129" spans="1:19" ht="15.75" thickBot="1">
      <c r="A129" s="10"/>
      <c r="B129" s="22" t="s">
        <v>527</v>
      </c>
      <c r="C129" s="349">
        <v>118</v>
      </c>
      <c r="D129" s="349">
        <v>121</v>
      </c>
      <c r="E129" s="67"/>
      <c r="F129" s="67"/>
      <c r="G129" s="67"/>
      <c r="H129" s="67"/>
      <c r="I129" s="67"/>
      <c r="J129" s="67"/>
      <c r="K129" s="17"/>
      <c r="L129" s="10"/>
      <c r="M129" s="10"/>
      <c r="N129" s="10"/>
    </row>
    <row r="130" spans="1:19" ht="15.75" thickBot="1">
      <c r="A130" s="10"/>
      <c r="B130" s="22" t="s">
        <v>528</v>
      </c>
      <c r="C130" s="350">
        <v>53</v>
      </c>
      <c r="D130" s="350">
        <v>53</v>
      </c>
      <c r="E130" s="67"/>
      <c r="F130" s="67"/>
      <c r="G130" s="67"/>
      <c r="H130" s="67"/>
      <c r="I130" s="67"/>
      <c r="J130" s="67"/>
      <c r="K130" s="17"/>
      <c r="L130" s="10"/>
      <c r="M130" s="10"/>
      <c r="N130" s="10"/>
    </row>
    <row r="131" spans="1:19" ht="15.75" thickBot="1">
      <c r="A131" s="10"/>
      <c r="B131" s="22" t="s">
        <v>530</v>
      </c>
      <c r="C131" s="349">
        <v>266</v>
      </c>
      <c r="D131" s="349">
        <v>275</v>
      </c>
      <c r="E131" s="67"/>
      <c r="F131" s="67"/>
      <c r="G131" s="67"/>
      <c r="H131" s="67"/>
      <c r="I131" s="67"/>
      <c r="J131" s="67"/>
      <c r="K131" s="17"/>
      <c r="L131" s="10"/>
      <c r="M131" s="10"/>
      <c r="N131" s="10"/>
    </row>
    <row r="132" spans="1:19" ht="15.75" thickBot="1">
      <c r="A132" s="10"/>
      <c r="B132" s="22" t="s">
        <v>531</v>
      </c>
      <c r="C132" s="350">
        <v>130</v>
      </c>
      <c r="D132" s="350">
        <v>133</v>
      </c>
      <c r="E132" s="67"/>
      <c r="F132" s="67"/>
      <c r="G132" s="67"/>
      <c r="H132" s="67"/>
      <c r="I132" s="67"/>
      <c r="J132" s="67"/>
      <c r="K132" s="17"/>
      <c r="L132" s="10"/>
      <c r="M132" s="10"/>
      <c r="N132" s="10"/>
    </row>
    <row r="133" spans="1:19" ht="15.75" thickBot="1">
      <c r="A133" s="10"/>
      <c r="B133" s="22" t="s">
        <v>532</v>
      </c>
      <c r="C133" s="349">
        <v>70</v>
      </c>
      <c r="D133" s="349">
        <v>50</v>
      </c>
      <c r="E133" s="67"/>
      <c r="F133" s="67"/>
      <c r="G133" s="67"/>
      <c r="H133" s="67"/>
      <c r="I133" s="67"/>
      <c r="J133" s="67"/>
      <c r="K133" s="17"/>
      <c r="L133" s="10"/>
      <c r="M133" s="10"/>
      <c r="N133" s="10"/>
    </row>
    <row r="134" spans="1:19" ht="15.75" thickBot="1">
      <c r="A134" s="10"/>
      <c r="B134" s="22" t="s">
        <v>533</v>
      </c>
      <c r="C134" s="350">
        <v>10</v>
      </c>
      <c r="D134" s="350">
        <v>10</v>
      </c>
      <c r="E134" s="67"/>
      <c r="F134" s="67"/>
      <c r="G134" s="67"/>
      <c r="H134" s="67"/>
      <c r="I134" s="67"/>
      <c r="J134" s="67"/>
      <c r="K134" s="67"/>
      <c r="L134" s="10"/>
      <c r="M134" s="10"/>
      <c r="N134" s="10"/>
      <c r="O134" s="144"/>
      <c r="P134" s="144"/>
      <c r="Q134" s="144"/>
      <c r="R134" s="144"/>
      <c r="S134" s="144"/>
    </row>
    <row r="135" spans="1:19" ht="15.75" thickBot="1">
      <c r="A135" s="10"/>
      <c r="B135" s="22" t="s">
        <v>534</v>
      </c>
      <c r="C135" s="349">
        <v>29</v>
      </c>
      <c r="D135" s="349">
        <v>29</v>
      </c>
      <c r="E135" s="67"/>
      <c r="F135" s="67"/>
      <c r="G135" s="67"/>
      <c r="H135" s="67"/>
      <c r="I135" s="67"/>
      <c r="J135" s="67"/>
      <c r="K135" s="67"/>
      <c r="L135" s="10"/>
      <c r="M135" s="10"/>
      <c r="N135" s="10"/>
      <c r="O135" s="144"/>
      <c r="P135" s="144"/>
      <c r="Q135" s="144"/>
      <c r="R135" s="144"/>
      <c r="S135" s="144"/>
    </row>
    <row r="136" spans="1:19" ht="15.75" thickBot="1">
      <c r="A136" s="10"/>
      <c r="B136" s="22" t="s">
        <v>535</v>
      </c>
      <c r="C136" s="350">
        <v>47</v>
      </c>
      <c r="D136" s="350">
        <v>47</v>
      </c>
      <c r="E136" s="17"/>
      <c r="F136" s="67"/>
      <c r="G136" s="67"/>
      <c r="H136" s="67"/>
      <c r="I136" s="67"/>
      <c r="J136" s="17"/>
      <c r="K136" s="67"/>
      <c r="L136" s="10"/>
      <c r="M136" s="10"/>
      <c r="N136" s="10"/>
      <c r="O136" s="144"/>
      <c r="P136" s="144"/>
      <c r="Q136" s="144"/>
      <c r="R136" s="144"/>
      <c r="S136" s="144"/>
    </row>
    <row r="137" spans="1:19" ht="15.75" thickBot="1">
      <c r="A137" s="10"/>
      <c r="B137" s="22" t="s">
        <v>536</v>
      </c>
      <c r="C137" s="349">
        <v>56</v>
      </c>
      <c r="D137" s="349">
        <v>40</v>
      </c>
      <c r="E137" s="17"/>
      <c r="F137" s="67"/>
      <c r="G137" s="67"/>
      <c r="H137" s="67"/>
      <c r="I137" s="67"/>
      <c r="J137" s="17"/>
      <c r="K137" s="67"/>
      <c r="L137" s="10"/>
      <c r="M137" s="10"/>
      <c r="N137" s="10"/>
      <c r="O137" s="144"/>
      <c r="P137" s="144"/>
      <c r="Q137" s="144"/>
      <c r="R137" s="144"/>
      <c r="S137" s="144"/>
    </row>
    <row r="138" spans="1:19" ht="15.75" thickBot="1">
      <c r="A138" s="10"/>
      <c r="B138" s="22" t="s">
        <v>537</v>
      </c>
      <c r="C138" s="350">
        <v>132</v>
      </c>
      <c r="D138" s="350">
        <v>132</v>
      </c>
      <c r="E138" s="17"/>
      <c r="F138" s="67"/>
      <c r="G138" s="67"/>
      <c r="H138" s="67"/>
      <c r="I138" s="67"/>
      <c r="J138" s="17"/>
      <c r="K138" s="67"/>
      <c r="L138" s="10"/>
      <c r="M138" s="10"/>
      <c r="N138" s="10"/>
      <c r="O138" s="144"/>
      <c r="P138" s="144"/>
      <c r="Q138" s="144"/>
      <c r="R138" s="144"/>
      <c r="S138" s="144"/>
    </row>
    <row r="139" spans="1:19" ht="15.75" thickBot="1">
      <c r="A139" s="10"/>
      <c r="B139" s="22" t="s">
        <v>538</v>
      </c>
      <c r="C139" s="349">
        <v>102</v>
      </c>
      <c r="D139" s="349">
        <v>102</v>
      </c>
      <c r="E139" s="17"/>
      <c r="F139" s="67"/>
      <c r="G139" s="67"/>
      <c r="H139" s="67"/>
      <c r="I139" s="67"/>
      <c r="J139" s="17"/>
      <c r="K139" s="67"/>
      <c r="L139" s="10"/>
      <c r="M139" s="10"/>
      <c r="N139" s="10"/>
      <c r="O139" s="144"/>
      <c r="P139" s="144"/>
      <c r="Q139" s="144"/>
      <c r="R139" s="144"/>
      <c r="S139" s="144"/>
    </row>
    <row r="140" spans="1:19" ht="15.75" thickBot="1">
      <c r="A140" s="10"/>
      <c r="B140" s="22" t="s">
        <v>539</v>
      </c>
      <c r="C140" s="350">
        <v>51</v>
      </c>
      <c r="D140" s="350">
        <v>51</v>
      </c>
      <c r="E140" s="17"/>
      <c r="F140" s="67"/>
      <c r="G140" s="67"/>
      <c r="H140" s="67"/>
      <c r="I140" s="67"/>
      <c r="J140" s="17"/>
      <c r="K140" s="67"/>
      <c r="L140" s="10"/>
      <c r="M140" s="10"/>
      <c r="N140" s="10"/>
      <c r="O140" s="144"/>
      <c r="P140" s="144"/>
      <c r="Q140" s="144"/>
      <c r="R140" s="144"/>
      <c r="S140" s="144"/>
    </row>
    <row r="141" spans="1:19" ht="15.75" thickBot="1">
      <c r="A141" s="10"/>
      <c r="B141" s="22" t="s">
        <v>540</v>
      </c>
      <c r="C141" s="349">
        <v>20</v>
      </c>
      <c r="D141" s="349">
        <v>20</v>
      </c>
      <c r="E141" s="67"/>
      <c r="F141" s="67"/>
      <c r="G141" s="67"/>
      <c r="H141" s="67"/>
      <c r="I141" s="67"/>
      <c r="J141" s="67"/>
      <c r="K141" s="67"/>
      <c r="L141" s="10"/>
      <c r="M141" s="10"/>
      <c r="N141" s="10"/>
      <c r="O141" s="144"/>
      <c r="P141" s="144"/>
      <c r="Q141" s="144"/>
      <c r="R141" s="144"/>
      <c r="S141" s="144"/>
    </row>
    <row r="142" spans="1:19" ht="15.75" thickBot="1">
      <c r="A142" s="10"/>
      <c r="B142" s="22" t="s">
        <v>541</v>
      </c>
      <c r="C142" s="350">
        <v>56</v>
      </c>
      <c r="D142" s="350">
        <v>56</v>
      </c>
      <c r="E142" s="67"/>
      <c r="F142" s="67"/>
      <c r="G142" s="67"/>
      <c r="H142" s="67"/>
      <c r="I142" s="67"/>
      <c r="J142" s="67"/>
      <c r="K142" s="67"/>
      <c r="L142" s="10"/>
      <c r="M142" s="10"/>
      <c r="N142" s="10"/>
      <c r="O142" s="144"/>
      <c r="P142" s="144"/>
      <c r="Q142" s="144"/>
      <c r="R142" s="144"/>
      <c r="S142" s="144"/>
    </row>
    <row r="143" spans="1:19" ht="15.75" thickBot="1">
      <c r="A143" s="10"/>
      <c r="B143" s="22" t="s">
        <v>542</v>
      </c>
      <c r="C143" s="349">
        <v>110</v>
      </c>
      <c r="D143" s="349">
        <v>78</v>
      </c>
      <c r="E143" s="67"/>
      <c r="F143" s="67"/>
      <c r="G143" s="67"/>
      <c r="H143" s="67"/>
      <c r="I143" s="67"/>
      <c r="J143" s="67"/>
      <c r="K143" s="67"/>
      <c r="L143" s="10"/>
      <c r="M143" s="10"/>
      <c r="N143" s="10"/>
      <c r="O143" s="144"/>
      <c r="P143" s="144"/>
      <c r="Q143" s="144"/>
      <c r="R143" s="144"/>
      <c r="S143" s="144"/>
    </row>
    <row r="144" spans="1:19" ht="15.75" thickBot="1">
      <c r="A144" s="10"/>
      <c r="B144" s="22" t="s">
        <v>543</v>
      </c>
      <c r="C144" s="350">
        <v>90</v>
      </c>
      <c r="D144" s="350">
        <v>93</v>
      </c>
      <c r="E144" s="67"/>
      <c r="F144" s="67"/>
      <c r="G144" s="67"/>
      <c r="H144" s="67"/>
      <c r="I144" s="67"/>
      <c r="J144" s="67"/>
      <c r="K144" s="67"/>
      <c r="L144" s="10"/>
      <c r="M144" s="10"/>
      <c r="N144" s="10"/>
      <c r="O144" s="144"/>
      <c r="P144" s="144"/>
      <c r="Q144" s="144"/>
      <c r="R144" s="144"/>
      <c r="S144" s="144"/>
    </row>
    <row r="145" spans="1:19" ht="15.75" thickBot="1">
      <c r="A145" s="10"/>
      <c r="B145" s="22" t="s">
        <v>544</v>
      </c>
      <c r="C145" s="349">
        <v>41</v>
      </c>
      <c r="D145" s="349">
        <v>43</v>
      </c>
      <c r="E145" s="67"/>
      <c r="F145" s="67"/>
      <c r="G145" s="67"/>
      <c r="H145" s="67"/>
      <c r="I145" s="67"/>
      <c r="J145" s="67"/>
      <c r="K145" s="67"/>
      <c r="L145" s="10"/>
      <c r="M145" s="10"/>
      <c r="N145" s="10"/>
      <c r="O145" s="144"/>
      <c r="P145" s="144"/>
      <c r="Q145" s="144"/>
      <c r="R145" s="144"/>
      <c r="S145" s="144"/>
    </row>
    <row r="146" spans="1:19" ht="15.75" thickBot="1">
      <c r="A146" s="10"/>
      <c r="B146" s="22" t="s">
        <v>545</v>
      </c>
      <c r="C146" s="350">
        <v>109</v>
      </c>
      <c r="D146" s="350">
        <v>110</v>
      </c>
      <c r="E146" s="67"/>
      <c r="F146" s="67"/>
      <c r="G146" s="67"/>
      <c r="H146" s="67"/>
      <c r="I146" s="67"/>
      <c r="J146" s="67"/>
      <c r="K146" s="67"/>
      <c r="L146" s="10"/>
      <c r="M146" s="10"/>
      <c r="N146" s="10"/>
      <c r="O146" s="144"/>
      <c r="P146" s="144"/>
      <c r="Q146" s="144"/>
      <c r="R146" s="144"/>
      <c r="S146" s="144"/>
    </row>
    <row r="147" spans="1:19" ht="15.75" thickBot="1">
      <c r="A147" s="10"/>
      <c r="B147" s="22" t="s">
        <v>546</v>
      </c>
      <c r="C147" s="349">
        <v>143</v>
      </c>
      <c r="D147" s="349">
        <v>150</v>
      </c>
      <c r="E147" s="67"/>
      <c r="F147" s="67"/>
      <c r="G147" s="67"/>
      <c r="H147" s="67"/>
      <c r="I147" s="67"/>
      <c r="J147" s="67"/>
      <c r="K147" s="67"/>
      <c r="L147" s="10"/>
      <c r="M147" s="10"/>
      <c r="N147" s="10"/>
      <c r="O147" s="144"/>
      <c r="P147" s="144"/>
      <c r="Q147" s="144"/>
      <c r="R147" s="144"/>
      <c r="S147" s="144"/>
    </row>
    <row r="148" spans="1:19" ht="15.75" thickBot="1">
      <c r="A148" s="10"/>
      <c r="B148" s="22" t="s">
        <v>547</v>
      </c>
      <c r="C148" s="350">
        <v>86</v>
      </c>
      <c r="D148" s="350">
        <v>88</v>
      </c>
      <c r="E148" s="67"/>
      <c r="F148" s="67"/>
      <c r="G148" s="67"/>
      <c r="H148" s="67"/>
      <c r="I148" s="67"/>
      <c r="J148" s="67"/>
      <c r="K148" s="67"/>
      <c r="L148" s="10"/>
      <c r="M148" s="10"/>
      <c r="N148" s="10"/>
      <c r="O148" s="144"/>
      <c r="P148" s="144"/>
      <c r="Q148" s="144"/>
      <c r="R148" s="144"/>
      <c r="S148" s="144"/>
    </row>
    <row r="149" spans="1:19" ht="15.75" thickBot="1">
      <c r="A149" s="10"/>
      <c r="B149" s="22" t="s">
        <v>548</v>
      </c>
      <c r="C149" s="349">
        <v>57</v>
      </c>
      <c r="D149" s="349">
        <v>56</v>
      </c>
      <c r="E149" s="67"/>
      <c r="F149" s="67"/>
      <c r="G149" s="67"/>
      <c r="H149" s="67"/>
      <c r="I149" s="67"/>
      <c r="J149" s="67"/>
      <c r="K149" s="67"/>
      <c r="L149" s="10"/>
      <c r="M149" s="10"/>
      <c r="N149" s="10"/>
      <c r="O149" s="144"/>
      <c r="P149" s="144"/>
      <c r="Q149" s="144"/>
      <c r="R149" s="144"/>
      <c r="S149" s="144"/>
    </row>
    <row r="150" spans="1:19" ht="15.75" thickBot="1">
      <c r="A150" s="10"/>
      <c r="B150" s="22" t="s">
        <v>549</v>
      </c>
      <c r="C150" s="350">
        <v>100</v>
      </c>
      <c r="D150" s="350">
        <v>100</v>
      </c>
      <c r="E150" s="67"/>
      <c r="F150" s="67"/>
      <c r="G150" s="67"/>
      <c r="H150" s="67"/>
      <c r="I150" s="67"/>
      <c r="J150" s="67"/>
      <c r="K150" s="67"/>
      <c r="L150" s="10"/>
      <c r="M150" s="10"/>
      <c r="N150" s="10"/>
      <c r="O150" s="144"/>
      <c r="P150" s="144"/>
      <c r="Q150" s="144"/>
      <c r="R150" s="144"/>
      <c r="S150" s="144"/>
    </row>
    <row r="151" spans="1:19" ht="15.75" thickBot="1">
      <c r="A151" s="10"/>
      <c r="B151" s="22" t="s">
        <v>550</v>
      </c>
      <c r="C151" s="349">
        <v>48</v>
      </c>
      <c r="D151" s="349">
        <v>50</v>
      </c>
      <c r="E151" s="67"/>
      <c r="F151" s="67"/>
      <c r="G151" s="67"/>
      <c r="H151" s="67"/>
      <c r="I151" s="67"/>
      <c r="J151" s="67"/>
      <c r="K151" s="67"/>
      <c r="L151" s="10"/>
      <c r="M151" s="10"/>
      <c r="N151" s="10"/>
      <c r="O151" s="144"/>
      <c r="P151" s="144"/>
      <c r="Q151" s="144"/>
      <c r="R151" s="144"/>
      <c r="S151" s="144"/>
    </row>
    <row r="152" spans="1:19" ht="15.75" thickBot="1">
      <c r="A152" s="10"/>
      <c r="B152" s="22" t="s">
        <v>551</v>
      </c>
      <c r="C152" s="350">
        <v>18</v>
      </c>
      <c r="D152" s="350">
        <v>18</v>
      </c>
      <c r="E152" s="67"/>
      <c r="F152" s="67"/>
      <c r="G152" s="67"/>
      <c r="H152" s="67"/>
      <c r="I152" s="67"/>
      <c r="J152" s="67"/>
      <c r="K152" s="67"/>
      <c r="L152" s="10"/>
      <c r="M152" s="10"/>
      <c r="N152" s="10"/>
      <c r="O152" s="144"/>
      <c r="P152" s="144"/>
      <c r="Q152" s="144"/>
      <c r="R152" s="144"/>
      <c r="S152" s="144"/>
    </row>
    <row r="153" spans="1:19" ht="15.75" thickBot="1">
      <c r="A153" s="10"/>
      <c r="B153" s="22" t="s">
        <v>552</v>
      </c>
      <c r="C153" s="349">
        <v>49</v>
      </c>
      <c r="D153" s="349">
        <v>49</v>
      </c>
      <c r="E153" s="67"/>
      <c r="F153" s="67"/>
      <c r="G153" s="67"/>
      <c r="H153" s="67"/>
      <c r="I153" s="67"/>
      <c r="J153" s="67"/>
      <c r="K153" s="67"/>
      <c r="L153" s="10"/>
      <c r="M153" s="10"/>
      <c r="N153" s="10"/>
      <c r="O153" s="144"/>
      <c r="P153" s="144"/>
      <c r="Q153" s="144"/>
      <c r="R153" s="144"/>
      <c r="S153" s="144"/>
    </row>
    <row r="154" spans="1:19" ht="15.75" thickBot="1">
      <c r="A154" s="10"/>
      <c r="B154" s="22" t="s">
        <v>554</v>
      </c>
      <c r="C154" s="350">
        <v>14</v>
      </c>
      <c r="D154" s="350">
        <v>14</v>
      </c>
      <c r="E154" s="67"/>
      <c r="F154" s="67"/>
      <c r="G154" s="67"/>
      <c r="H154" s="67"/>
      <c r="I154" s="67"/>
      <c r="J154" s="67"/>
      <c r="K154" s="67"/>
      <c r="L154" s="10"/>
      <c r="M154" s="10"/>
      <c r="N154" s="10"/>
      <c r="O154" s="144"/>
      <c r="P154" s="144"/>
      <c r="Q154" s="144"/>
      <c r="R154" s="144"/>
      <c r="S154" s="144"/>
    </row>
    <row r="155" spans="1:19" ht="15.75" thickBot="1">
      <c r="A155" s="10"/>
      <c r="B155" s="22" t="s">
        <v>555</v>
      </c>
      <c r="C155" s="349">
        <v>32</v>
      </c>
      <c r="D155" s="349">
        <v>25</v>
      </c>
      <c r="E155" s="67"/>
      <c r="F155" s="67"/>
      <c r="G155" s="67"/>
      <c r="H155" s="67"/>
      <c r="I155" s="67"/>
      <c r="J155" s="67"/>
      <c r="K155" s="67"/>
      <c r="L155" s="10"/>
      <c r="M155" s="10"/>
      <c r="N155" s="10"/>
      <c r="O155" s="144"/>
      <c r="P155" s="144"/>
      <c r="Q155" s="144"/>
      <c r="R155" s="144"/>
      <c r="S155" s="144"/>
    </row>
    <row r="156" spans="1:19" ht="15.75" thickBot="1">
      <c r="A156" s="10"/>
      <c r="B156" s="22" t="s">
        <v>556</v>
      </c>
      <c r="C156" s="350">
        <v>53</v>
      </c>
      <c r="D156" s="350">
        <v>55</v>
      </c>
      <c r="E156" s="67"/>
      <c r="F156" s="67"/>
      <c r="G156" s="67"/>
      <c r="H156" s="67"/>
      <c r="I156" s="67"/>
      <c r="J156" s="67"/>
      <c r="K156" s="67"/>
      <c r="L156" s="10"/>
      <c r="M156" s="10"/>
      <c r="N156" s="10"/>
      <c r="O156" s="144"/>
      <c r="P156" s="144"/>
      <c r="Q156" s="144"/>
      <c r="R156" s="144"/>
      <c r="S156" s="144"/>
    </row>
    <row r="157" spans="1:19" ht="15.75" thickBot="1">
      <c r="A157" s="10"/>
      <c r="B157" s="22" t="s">
        <v>557</v>
      </c>
      <c r="C157" s="349">
        <v>116</v>
      </c>
      <c r="D157" s="349">
        <v>116</v>
      </c>
      <c r="E157" s="67"/>
      <c r="F157" s="67"/>
      <c r="G157" s="67"/>
      <c r="H157" s="67"/>
      <c r="I157" s="67"/>
      <c r="J157" s="67"/>
      <c r="K157" s="67"/>
      <c r="L157" s="10"/>
      <c r="M157" s="10"/>
      <c r="N157" s="10"/>
      <c r="O157" s="144"/>
      <c r="P157" s="144"/>
      <c r="Q157" s="144"/>
      <c r="R157" s="144"/>
      <c r="S157" s="144"/>
    </row>
    <row r="158" spans="1:19" ht="15.75" thickBot="1">
      <c r="A158" s="10"/>
      <c r="B158" s="22" t="s">
        <v>558</v>
      </c>
      <c r="C158" s="350">
        <v>65</v>
      </c>
      <c r="D158" s="350">
        <v>65</v>
      </c>
      <c r="E158" s="67"/>
      <c r="F158" s="67"/>
      <c r="G158" s="67"/>
      <c r="H158" s="67"/>
      <c r="I158" s="67"/>
      <c r="J158" s="67"/>
      <c r="K158" s="67"/>
      <c r="L158" s="10"/>
      <c r="M158" s="10"/>
      <c r="N158" s="10"/>
      <c r="O158" s="144"/>
      <c r="P158" s="144"/>
      <c r="Q158" s="144"/>
      <c r="R158" s="144"/>
      <c r="S158" s="144"/>
    </row>
    <row r="159" spans="1:19" ht="15.75" thickBot="1">
      <c r="A159" s="10"/>
      <c r="B159" s="22" t="s">
        <v>559</v>
      </c>
      <c r="C159" s="349">
        <v>70</v>
      </c>
      <c r="D159" s="349">
        <v>75</v>
      </c>
      <c r="E159" s="67"/>
      <c r="F159" s="67"/>
      <c r="G159" s="67"/>
      <c r="H159" s="67"/>
      <c r="I159" s="67"/>
      <c r="J159" s="67"/>
      <c r="K159" s="67"/>
      <c r="L159" s="10"/>
      <c r="M159" s="10"/>
      <c r="N159" s="10"/>
      <c r="O159" s="144"/>
      <c r="P159" s="144"/>
      <c r="Q159" s="144"/>
      <c r="R159" s="144"/>
      <c r="S159" s="144"/>
    </row>
    <row r="160" spans="1:19" ht="15.75" thickBot="1">
      <c r="A160" s="10"/>
      <c r="B160" s="22" t="s">
        <v>560</v>
      </c>
      <c r="C160" s="350">
        <v>107</v>
      </c>
      <c r="D160" s="350">
        <v>107</v>
      </c>
      <c r="E160" s="67"/>
      <c r="F160" s="67"/>
      <c r="G160" s="67"/>
      <c r="H160" s="67"/>
      <c r="I160" s="67"/>
      <c r="J160" s="67"/>
      <c r="K160" s="67"/>
      <c r="L160" s="10"/>
      <c r="M160" s="10"/>
      <c r="N160" s="10"/>
      <c r="O160" s="144"/>
      <c r="P160" s="144"/>
      <c r="Q160" s="144"/>
      <c r="R160" s="144"/>
      <c r="S160" s="144"/>
    </row>
    <row r="161" spans="1:19" ht="15.75" thickBot="1">
      <c r="A161" s="10"/>
      <c r="B161" s="22" t="s">
        <v>561</v>
      </c>
      <c r="C161" s="349">
        <v>57</v>
      </c>
      <c r="D161" s="349">
        <v>56</v>
      </c>
      <c r="E161" s="67"/>
      <c r="F161" s="67"/>
      <c r="G161" s="67"/>
      <c r="H161" s="67"/>
      <c r="I161" s="67"/>
      <c r="J161" s="67"/>
      <c r="K161" s="67"/>
      <c r="L161" s="10"/>
      <c r="M161" s="10"/>
      <c r="N161" s="10"/>
      <c r="O161" s="144"/>
      <c r="P161" s="144"/>
      <c r="Q161" s="144"/>
      <c r="R161" s="144"/>
      <c r="S161" s="144"/>
    </row>
    <row r="162" spans="1:19" ht="15.75" thickBot="1">
      <c r="A162" s="10"/>
      <c r="B162" s="22" t="s">
        <v>562</v>
      </c>
      <c r="C162" s="350">
        <v>103</v>
      </c>
      <c r="D162" s="350">
        <v>103</v>
      </c>
      <c r="E162" s="67"/>
      <c r="F162" s="67"/>
      <c r="G162" s="67"/>
      <c r="H162" s="67"/>
      <c r="I162" s="67"/>
      <c r="J162" s="67"/>
      <c r="K162" s="67"/>
      <c r="L162" s="10"/>
      <c r="M162" s="10"/>
      <c r="N162" s="10"/>
      <c r="O162" s="144"/>
      <c r="P162" s="144"/>
      <c r="Q162" s="144"/>
      <c r="R162" s="144"/>
      <c r="S162" s="144"/>
    </row>
    <row r="163" spans="1:19" ht="15.75" thickBot="1">
      <c r="A163" s="10"/>
      <c r="B163" s="22" t="s">
        <v>563</v>
      </c>
      <c r="C163" s="349">
        <v>130</v>
      </c>
      <c r="D163" s="349">
        <v>135</v>
      </c>
      <c r="E163" s="67"/>
      <c r="F163" s="67"/>
      <c r="G163" s="67"/>
      <c r="H163" s="67"/>
      <c r="I163" s="67"/>
      <c r="J163" s="67"/>
      <c r="K163" s="67"/>
      <c r="L163" s="10"/>
      <c r="M163" s="10"/>
      <c r="N163" s="10"/>
      <c r="O163" s="144"/>
      <c r="P163" s="144"/>
      <c r="Q163" s="144"/>
      <c r="R163" s="144"/>
      <c r="S163" s="144"/>
    </row>
    <row r="164" spans="1:19" ht="15.75" thickBot="1">
      <c r="A164" s="10"/>
      <c r="B164" s="22" t="s">
        <v>564</v>
      </c>
      <c r="C164" s="350">
        <v>106</v>
      </c>
      <c r="D164" s="350">
        <v>110</v>
      </c>
      <c r="E164" s="67"/>
      <c r="F164" s="67"/>
      <c r="G164" s="67"/>
      <c r="H164" s="67"/>
      <c r="I164" s="67"/>
      <c r="J164" s="67"/>
      <c r="K164" s="67"/>
      <c r="L164" s="10"/>
      <c r="M164" s="10"/>
      <c r="N164" s="10"/>
      <c r="O164" s="144"/>
      <c r="P164" s="144"/>
      <c r="Q164" s="144"/>
      <c r="R164" s="144"/>
      <c r="S164" s="144"/>
    </row>
    <row r="165" spans="1:19" ht="15.75" thickBot="1">
      <c r="A165" s="10"/>
      <c r="B165" s="22" t="s">
        <v>565</v>
      </c>
      <c r="C165" s="349">
        <v>95</v>
      </c>
      <c r="D165" s="349">
        <v>95</v>
      </c>
      <c r="E165" s="67"/>
      <c r="F165" s="67"/>
      <c r="G165" s="67"/>
      <c r="H165" s="67"/>
      <c r="I165" s="67"/>
      <c r="J165" s="67"/>
      <c r="K165" s="67"/>
      <c r="L165" s="10"/>
      <c r="M165" s="10"/>
      <c r="N165" s="10"/>
      <c r="O165" s="144"/>
      <c r="P165" s="144"/>
      <c r="Q165" s="144"/>
      <c r="R165" s="144"/>
      <c r="S165" s="144"/>
    </row>
    <row r="166" spans="1:19" ht="15.75" thickBot="1">
      <c r="A166" s="10"/>
      <c r="B166" s="22" t="s">
        <v>566</v>
      </c>
      <c r="C166" s="350">
        <v>88</v>
      </c>
      <c r="D166" s="350">
        <v>88</v>
      </c>
      <c r="E166" s="67"/>
      <c r="F166" s="10"/>
      <c r="G166" s="10"/>
      <c r="H166" s="10"/>
      <c r="I166" s="10"/>
      <c r="J166" s="67"/>
      <c r="K166" s="67"/>
      <c r="L166" s="10"/>
      <c r="M166" s="10"/>
      <c r="N166" s="10"/>
      <c r="O166" s="144"/>
      <c r="P166" s="144"/>
      <c r="Q166" s="144"/>
      <c r="R166" s="144"/>
      <c r="S166" s="144"/>
    </row>
    <row r="167" spans="1:19" ht="15.75" thickBot="1">
      <c r="A167" s="10"/>
      <c r="B167" s="22" t="s">
        <v>567</v>
      </c>
      <c r="C167" s="349">
        <v>49</v>
      </c>
      <c r="D167" s="349">
        <v>50</v>
      </c>
      <c r="E167" s="67"/>
      <c r="F167" s="10"/>
      <c r="G167" s="10"/>
      <c r="H167" s="10"/>
      <c r="I167" s="10"/>
      <c r="J167" s="67"/>
      <c r="K167" s="67"/>
      <c r="L167" s="10"/>
      <c r="M167" s="10"/>
      <c r="N167" s="10"/>
      <c r="O167" s="144"/>
      <c r="P167" s="144"/>
      <c r="Q167" s="144"/>
      <c r="R167" s="144"/>
      <c r="S167" s="144"/>
    </row>
    <row r="168" spans="1:19" ht="15.75" thickBot="1">
      <c r="A168" s="10"/>
      <c r="B168" s="22" t="s">
        <v>568</v>
      </c>
      <c r="C168" s="350">
        <v>97</v>
      </c>
      <c r="D168" s="350">
        <v>97</v>
      </c>
      <c r="E168" s="67"/>
      <c r="F168" s="148"/>
      <c r="G168" s="148"/>
      <c r="H168" s="148"/>
      <c r="I168" s="148"/>
      <c r="J168" s="67"/>
      <c r="K168" s="67"/>
      <c r="L168" s="10"/>
      <c r="M168" s="10"/>
      <c r="N168" s="10"/>
      <c r="O168" s="144"/>
      <c r="P168" s="144"/>
      <c r="Q168" s="144"/>
      <c r="R168" s="144"/>
      <c r="S168" s="144"/>
    </row>
    <row r="169" spans="1:19" ht="15.75" thickBot="1">
      <c r="A169" s="10"/>
      <c r="B169" s="22" t="s">
        <v>569</v>
      </c>
      <c r="C169" s="349">
        <v>200</v>
      </c>
      <c r="D169" s="349">
        <v>200</v>
      </c>
      <c r="E169" s="67"/>
      <c r="F169" s="148"/>
      <c r="G169" s="148"/>
      <c r="H169" s="148"/>
      <c r="I169" s="148"/>
      <c r="J169" s="67"/>
      <c r="K169" s="67"/>
      <c r="L169" s="10"/>
      <c r="M169" s="10"/>
      <c r="N169" s="10"/>
    </row>
    <row r="170" spans="1:19" ht="15.75" thickBot="1">
      <c r="A170" s="10"/>
      <c r="B170" s="22" t="s">
        <v>570</v>
      </c>
      <c r="C170" s="350">
        <v>71</v>
      </c>
      <c r="D170" s="350">
        <v>71</v>
      </c>
      <c r="E170" s="67"/>
      <c r="F170" s="148"/>
      <c r="G170" s="148"/>
      <c r="H170" s="148"/>
      <c r="I170" s="148"/>
      <c r="J170" s="67"/>
      <c r="K170" s="67"/>
      <c r="L170" s="10"/>
      <c r="M170" s="10"/>
      <c r="N170" s="10"/>
    </row>
    <row r="171" spans="1:19" ht="15.75" thickBot="1">
      <c r="A171" s="10"/>
      <c r="B171" s="22" t="s">
        <v>571</v>
      </c>
      <c r="C171" s="349">
        <v>95</v>
      </c>
      <c r="D171" s="349">
        <v>98</v>
      </c>
      <c r="E171" s="67"/>
      <c r="F171" s="149"/>
      <c r="G171" s="149"/>
      <c r="H171" s="149"/>
      <c r="I171" s="149"/>
      <c r="J171" s="67"/>
      <c r="K171" s="67"/>
      <c r="L171" s="10"/>
      <c r="M171" s="10"/>
      <c r="N171" s="10"/>
    </row>
    <row r="172" spans="1:19" ht="15.75" thickBot="1">
      <c r="A172" s="10"/>
      <c r="B172" s="22" t="s">
        <v>572</v>
      </c>
      <c r="C172" s="350">
        <v>111</v>
      </c>
      <c r="D172" s="350">
        <v>107</v>
      </c>
      <c r="E172" s="67"/>
      <c r="F172" s="149"/>
      <c r="G172" s="149"/>
      <c r="H172" s="149"/>
      <c r="I172" s="149"/>
      <c r="J172" s="67"/>
      <c r="K172" s="67"/>
      <c r="L172" s="10"/>
      <c r="M172" s="10"/>
      <c r="N172" s="10"/>
    </row>
    <row r="173" spans="1:19" ht="15.75" thickBot="1">
      <c r="A173" s="10"/>
      <c r="B173" s="22" t="s">
        <v>573</v>
      </c>
      <c r="C173" s="349">
        <v>113</v>
      </c>
      <c r="D173" s="349">
        <v>113</v>
      </c>
      <c r="E173" s="67"/>
      <c r="F173" s="149"/>
      <c r="G173" s="149"/>
      <c r="H173" s="149"/>
      <c r="I173" s="149"/>
      <c r="J173" s="67"/>
      <c r="K173" s="67"/>
      <c r="L173" s="10"/>
      <c r="M173" s="10"/>
      <c r="N173" s="10"/>
    </row>
    <row r="174" spans="1:19" ht="15.75" thickBot="1">
      <c r="A174" s="10"/>
      <c r="B174" s="22" t="s">
        <v>574</v>
      </c>
      <c r="C174" s="350">
        <v>113</v>
      </c>
      <c r="D174" s="350">
        <v>113</v>
      </c>
      <c r="E174" s="67"/>
      <c r="F174" s="10"/>
      <c r="G174" s="10"/>
      <c r="H174" s="10"/>
      <c r="I174" s="10"/>
      <c r="J174" s="67"/>
      <c r="K174" s="67"/>
      <c r="L174" s="10"/>
      <c r="M174" s="10"/>
      <c r="N174" s="10"/>
    </row>
    <row r="175" spans="1:19" ht="15.75" thickBot="1">
      <c r="A175" s="10"/>
      <c r="B175" s="22" t="s">
        <v>575</v>
      </c>
      <c r="C175" s="349">
        <v>141</v>
      </c>
      <c r="D175" s="349">
        <v>141</v>
      </c>
      <c r="E175" s="67"/>
      <c r="F175" s="10"/>
      <c r="G175" s="10"/>
      <c r="H175" s="10"/>
      <c r="I175" s="10"/>
      <c r="J175" s="67"/>
      <c r="K175" s="67"/>
      <c r="L175" s="10"/>
      <c r="M175" s="10"/>
      <c r="N175" s="10"/>
    </row>
    <row r="176" spans="1:19" ht="15.75" thickBot="1">
      <c r="A176" s="10"/>
      <c r="B176" s="22" t="s">
        <v>576</v>
      </c>
      <c r="C176" s="350">
        <v>96</v>
      </c>
      <c r="D176" s="350">
        <v>96</v>
      </c>
      <c r="E176" s="67"/>
      <c r="F176" s="10"/>
      <c r="G176" s="10"/>
      <c r="H176" s="10"/>
      <c r="I176" s="10"/>
      <c r="J176" s="67"/>
      <c r="K176" s="67"/>
      <c r="L176" s="10"/>
      <c r="M176" s="10"/>
      <c r="N176" s="10"/>
    </row>
    <row r="177" spans="1:14" ht="15.75" thickBot="1">
      <c r="A177" s="10"/>
      <c r="B177" s="22" t="s">
        <v>577</v>
      </c>
      <c r="C177" s="349">
        <v>30</v>
      </c>
      <c r="D177" s="349">
        <v>30</v>
      </c>
      <c r="E177" s="67"/>
      <c r="F177" s="10"/>
      <c r="G177" s="10"/>
      <c r="H177" s="10"/>
      <c r="I177" s="10"/>
      <c r="J177" s="67"/>
      <c r="K177" s="67"/>
      <c r="L177" s="10"/>
      <c r="M177" s="10"/>
      <c r="N177" s="10"/>
    </row>
    <row r="178" spans="1:14" ht="15.75" thickBot="1">
      <c r="A178" s="10"/>
      <c r="B178" s="22" t="s">
        <v>578</v>
      </c>
      <c r="C178" s="350">
        <v>166</v>
      </c>
      <c r="D178" s="350">
        <v>166</v>
      </c>
      <c r="E178" s="67"/>
      <c r="F178" s="10"/>
      <c r="G178" s="10"/>
      <c r="H178" s="10"/>
      <c r="I178" s="10"/>
      <c r="J178" s="67"/>
      <c r="K178" s="67"/>
      <c r="L178" s="10"/>
      <c r="M178" s="10"/>
      <c r="N178" s="10"/>
    </row>
    <row r="179" spans="1:14" ht="15.75" thickBot="1">
      <c r="A179" s="10"/>
      <c r="B179" s="22" t="s">
        <v>579</v>
      </c>
      <c r="C179" s="349">
        <v>47</v>
      </c>
      <c r="D179" s="349">
        <v>47</v>
      </c>
      <c r="E179" s="67"/>
      <c r="F179" s="10"/>
      <c r="G179" s="10"/>
      <c r="H179" s="10"/>
      <c r="I179" s="10"/>
      <c r="J179" s="67"/>
      <c r="K179" s="67"/>
      <c r="L179" s="10"/>
      <c r="M179" s="10"/>
      <c r="N179" s="10"/>
    </row>
    <row r="180" spans="1:14" ht="15.75" thickBot="1">
      <c r="A180" s="10"/>
      <c r="B180" s="22" t="s">
        <v>580</v>
      </c>
      <c r="C180" s="350">
        <v>270</v>
      </c>
      <c r="D180" s="350">
        <v>270</v>
      </c>
      <c r="E180" s="67"/>
      <c r="F180" s="10"/>
      <c r="G180" s="10"/>
      <c r="H180" s="10"/>
      <c r="I180" s="10"/>
      <c r="J180" s="67"/>
      <c r="K180" s="10"/>
      <c r="L180" s="10"/>
      <c r="M180" s="10"/>
      <c r="N180" s="10"/>
    </row>
    <row r="181" spans="1:14" ht="15.75" thickBot="1">
      <c r="A181" s="10"/>
      <c r="B181" s="22" t="s">
        <v>581</v>
      </c>
      <c r="C181" s="349">
        <v>198</v>
      </c>
      <c r="D181" s="349">
        <v>198</v>
      </c>
      <c r="E181" s="67"/>
      <c r="F181" s="10"/>
      <c r="G181" s="10"/>
      <c r="H181" s="10"/>
      <c r="I181" s="10"/>
      <c r="J181" s="67"/>
      <c r="K181" s="67"/>
      <c r="L181" s="10"/>
      <c r="M181" s="10"/>
      <c r="N181" s="10"/>
    </row>
    <row r="182" spans="1:14" ht="15.75" thickBot="1">
      <c r="A182" s="10"/>
      <c r="B182" s="22" t="s">
        <v>582</v>
      </c>
      <c r="C182" s="350">
        <v>107</v>
      </c>
      <c r="D182" s="350">
        <v>107</v>
      </c>
      <c r="E182" s="67"/>
      <c r="F182" s="10"/>
      <c r="G182" s="10"/>
      <c r="H182" s="10"/>
      <c r="I182" s="10"/>
      <c r="J182" s="67"/>
      <c r="K182" s="67"/>
      <c r="L182" s="10"/>
      <c r="M182" s="10"/>
      <c r="N182" s="10"/>
    </row>
    <row r="183" spans="1:14" ht="15.75" thickBot="1">
      <c r="A183" s="10"/>
      <c r="B183" s="22" t="s">
        <v>583</v>
      </c>
      <c r="C183" s="349">
        <v>172</v>
      </c>
      <c r="D183" s="349">
        <v>172</v>
      </c>
      <c r="E183" s="67"/>
      <c r="F183" s="67"/>
      <c r="G183" s="67"/>
      <c r="H183" s="67"/>
      <c r="I183" s="67"/>
      <c r="J183" s="67"/>
      <c r="K183" s="67"/>
      <c r="L183" s="10"/>
      <c r="M183" s="10"/>
      <c r="N183" s="10"/>
    </row>
    <row r="184" spans="1:14" ht="15.75" thickBot="1">
      <c r="A184" s="10"/>
      <c r="B184" s="22" t="s">
        <v>584</v>
      </c>
      <c r="C184" s="350">
        <v>48</v>
      </c>
      <c r="D184" s="350">
        <v>48</v>
      </c>
      <c r="E184" s="67"/>
      <c r="F184" s="67"/>
      <c r="G184" s="67"/>
      <c r="H184" s="67"/>
      <c r="I184" s="67"/>
      <c r="J184" s="67"/>
      <c r="K184" s="67"/>
      <c r="L184" s="10"/>
      <c r="M184" s="10"/>
      <c r="N184" s="10"/>
    </row>
    <row r="185" spans="1:14" ht="15.75" thickBot="1">
      <c r="A185" s="10"/>
      <c r="B185" s="22" t="s">
        <v>585</v>
      </c>
      <c r="C185" s="349">
        <v>453</v>
      </c>
      <c r="D185" s="349">
        <v>453</v>
      </c>
      <c r="E185" s="67"/>
      <c r="F185" s="67"/>
      <c r="G185" s="67"/>
      <c r="H185" s="67"/>
      <c r="I185" s="67"/>
      <c r="J185" s="67"/>
      <c r="K185" s="67"/>
      <c r="L185" s="10"/>
      <c r="M185" s="10"/>
      <c r="N185" s="10"/>
    </row>
    <row r="186" spans="1:14" ht="15.75" thickBot="1">
      <c r="A186" s="10"/>
      <c r="B186" s="22" t="s">
        <v>586</v>
      </c>
      <c r="C186" s="350">
        <v>180</v>
      </c>
      <c r="D186" s="350">
        <v>180</v>
      </c>
      <c r="E186" s="67"/>
      <c r="F186" s="67"/>
      <c r="G186" s="67"/>
      <c r="H186" s="67"/>
      <c r="I186" s="67"/>
      <c r="J186" s="67"/>
      <c r="K186" s="67"/>
      <c r="L186" s="10"/>
      <c r="M186" s="10"/>
      <c r="N186" s="10"/>
    </row>
    <row r="187" spans="1:14" ht="15.75" thickBot="1">
      <c r="A187" s="10"/>
      <c r="B187" s="22" t="s">
        <v>587</v>
      </c>
      <c r="C187" s="349">
        <v>46</v>
      </c>
      <c r="D187" s="349">
        <v>46</v>
      </c>
      <c r="E187" s="10"/>
      <c r="F187" s="67"/>
      <c r="G187" s="67"/>
      <c r="H187" s="67"/>
      <c r="I187" s="67"/>
      <c r="J187" s="10"/>
      <c r="K187" s="67"/>
      <c r="L187" s="10"/>
      <c r="M187" s="10"/>
      <c r="N187" s="10"/>
    </row>
    <row r="188" spans="1:14" ht="15.75" thickBot="1">
      <c r="A188" s="10"/>
      <c r="B188" s="22" t="s">
        <v>588</v>
      </c>
      <c r="C188" s="350">
        <v>66</v>
      </c>
      <c r="D188" s="350">
        <v>66</v>
      </c>
      <c r="E188" s="67"/>
      <c r="F188" s="67"/>
      <c r="G188" s="67"/>
      <c r="H188" s="67"/>
      <c r="I188" s="67"/>
      <c r="J188" s="67"/>
      <c r="K188" s="67"/>
      <c r="L188" s="10"/>
      <c r="M188" s="10"/>
      <c r="N188" s="10"/>
    </row>
    <row r="189" spans="1:14" ht="15.75" thickBot="1">
      <c r="A189" s="10"/>
      <c r="B189" s="22" t="s">
        <v>589</v>
      </c>
      <c r="C189" s="349">
        <v>57</v>
      </c>
      <c r="D189" s="349">
        <v>57</v>
      </c>
      <c r="E189" s="67"/>
      <c r="F189" s="67"/>
      <c r="G189" s="67"/>
      <c r="H189" s="67"/>
      <c r="I189" s="67"/>
      <c r="J189" s="67"/>
      <c r="K189" s="67"/>
      <c r="L189" s="10"/>
      <c r="M189" s="10"/>
      <c r="N189" s="10"/>
    </row>
    <row r="190" spans="1:14" ht="15.75" thickBot="1">
      <c r="A190" s="10"/>
      <c r="B190" s="22" t="s">
        <v>590</v>
      </c>
      <c r="C190" s="350">
        <v>95</v>
      </c>
      <c r="D190" s="350">
        <v>95</v>
      </c>
      <c r="E190" s="67"/>
      <c r="F190" s="10"/>
      <c r="G190" s="10"/>
      <c r="H190" s="10"/>
      <c r="I190" s="10"/>
      <c r="J190" s="67"/>
      <c r="K190" s="10"/>
      <c r="L190" s="10"/>
      <c r="M190" s="10"/>
      <c r="N190" s="10"/>
    </row>
    <row r="191" spans="1:14" ht="15.75" thickBot="1">
      <c r="A191" s="10"/>
      <c r="B191" s="22" t="s">
        <v>591</v>
      </c>
      <c r="C191" s="349">
        <v>71</v>
      </c>
      <c r="D191" s="349">
        <v>71</v>
      </c>
      <c r="E191" s="67"/>
      <c r="F191" s="10"/>
      <c r="G191" s="10"/>
      <c r="H191" s="10"/>
      <c r="I191" s="10"/>
      <c r="J191" s="67"/>
      <c r="K191" s="10"/>
      <c r="L191" s="10"/>
      <c r="M191" s="10"/>
      <c r="N191" s="10"/>
    </row>
    <row r="192" spans="1:14" ht="15.75" thickBot="1">
      <c r="A192" s="10"/>
      <c r="B192" s="22" t="s">
        <v>592</v>
      </c>
      <c r="C192" s="350">
        <v>132</v>
      </c>
      <c r="D192" s="350">
        <v>132</v>
      </c>
      <c r="E192" s="67"/>
      <c r="F192" s="10"/>
      <c r="G192" s="10"/>
      <c r="H192" s="10"/>
      <c r="I192" s="10"/>
      <c r="J192" s="67"/>
      <c r="K192" s="67"/>
      <c r="L192" s="149"/>
      <c r="M192" s="149"/>
      <c r="N192" s="10"/>
    </row>
    <row r="193" spans="1:19" ht="15.75" thickBot="1">
      <c r="A193" s="10"/>
      <c r="B193" s="22" t="s">
        <v>593</v>
      </c>
      <c r="C193" s="349">
        <v>53</v>
      </c>
      <c r="D193" s="349">
        <v>53</v>
      </c>
      <c r="E193" s="67"/>
      <c r="F193" s="10"/>
      <c r="G193" s="10"/>
      <c r="H193" s="10"/>
      <c r="I193" s="10"/>
      <c r="J193" s="67"/>
      <c r="K193" s="10"/>
      <c r="L193" s="149"/>
      <c r="M193" s="149"/>
      <c r="N193" s="10"/>
    </row>
    <row r="194" spans="1:19" ht="15.75" thickBot="1">
      <c r="A194" s="10"/>
      <c r="B194" s="22" t="s">
        <v>594</v>
      </c>
      <c r="C194" s="350">
        <v>100</v>
      </c>
      <c r="D194" s="350">
        <v>100</v>
      </c>
      <c r="E194" s="67"/>
      <c r="F194" s="10"/>
      <c r="G194" s="10"/>
      <c r="H194" s="10"/>
      <c r="I194" s="10"/>
      <c r="J194" s="67"/>
      <c r="K194" s="148"/>
      <c r="L194" s="149"/>
      <c r="M194" s="149"/>
      <c r="N194" s="10"/>
    </row>
    <row r="195" spans="1:19" ht="15.75" thickBot="1">
      <c r="A195" s="10"/>
      <c r="B195" s="22" t="s">
        <v>595</v>
      </c>
      <c r="C195" s="349">
        <v>100</v>
      </c>
      <c r="D195" s="349">
        <v>100</v>
      </c>
      <c r="E195" s="67"/>
      <c r="F195" s="10"/>
      <c r="G195" s="10"/>
      <c r="H195" s="10"/>
      <c r="I195" s="10"/>
      <c r="J195" s="67"/>
      <c r="K195" s="148"/>
      <c r="L195" s="149"/>
      <c r="M195" s="149"/>
      <c r="N195" s="10"/>
    </row>
    <row r="196" spans="1:19" ht="15.75" thickBot="1">
      <c r="A196" s="10"/>
      <c r="B196" s="22" t="s">
        <v>596</v>
      </c>
      <c r="C196" s="350">
        <v>109</v>
      </c>
      <c r="D196" s="350">
        <v>109</v>
      </c>
      <c r="E196" s="67"/>
      <c r="F196" s="10"/>
      <c r="G196" s="10"/>
      <c r="H196" s="10"/>
      <c r="I196" s="10"/>
      <c r="J196" s="67"/>
      <c r="K196" s="149"/>
      <c r="L196" s="149"/>
      <c r="M196" s="149"/>
      <c r="N196" s="10"/>
    </row>
    <row r="197" spans="1:19" ht="15.75" thickBot="1">
      <c r="A197" s="10"/>
      <c r="B197" s="22" t="s">
        <v>597</v>
      </c>
      <c r="C197" s="349">
        <v>81</v>
      </c>
      <c r="D197" s="349">
        <v>81</v>
      </c>
      <c r="E197" s="10"/>
      <c r="F197" s="10"/>
      <c r="G197" s="10"/>
      <c r="H197" s="10"/>
      <c r="I197" s="10"/>
      <c r="J197" s="10"/>
      <c r="K197" s="149"/>
      <c r="L197" s="149"/>
      <c r="M197" s="149"/>
      <c r="N197" s="10"/>
    </row>
    <row r="198" spans="1:19" ht="15.75" thickBot="1">
      <c r="A198" s="10"/>
      <c r="B198" s="22" t="s">
        <v>598</v>
      </c>
      <c r="C198" s="350">
        <v>159</v>
      </c>
      <c r="D198" s="350">
        <v>159</v>
      </c>
      <c r="E198" s="10"/>
      <c r="F198" s="154"/>
      <c r="G198" s="154"/>
      <c r="H198" s="154"/>
      <c r="I198" s="154"/>
      <c r="J198" s="10"/>
      <c r="K198" s="149"/>
      <c r="L198" s="10"/>
      <c r="M198" s="10"/>
      <c r="N198" s="10"/>
    </row>
    <row r="199" spans="1:19" ht="15.75" thickBot="1">
      <c r="A199" s="10"/>
      <c r="B199" s="22" t="s">
        <v>599</v>
      </c>
      <c r="C199" s="349">
        <v>39</v>
      </c>
      <c r="D199" s="349">
        <v>39</v>
      </c>
      <c r="E199" s="67"/>
      <c r="F199" s="10"/>
      <c r="G199" s="10"/>
      <c r="H199" s="67"/>
      <c r="I199" s="154"/>
      <c r="J199" s="67"/>
      <c r="K199" s="10"/>
      <c r="L199" s="10"/>
      <c r="M199" s="10"/>
      <c r="N199" s="149"/>
    </row>
    <row r="200" spans="1:19" ht="15.75" thickBot="1">
      <c r="A200" s="10"/>
      <c r="B200" s="22" t="s">
        <v>626</v>
      </c>
      <c r="C200" s="350">
        <v>226</v>
      </c>
      <c r="D200" s="350">
        <v>226</v>
      </c>
      <c r="E200" s="10"/>
      <c r="F200" s="10"/>
      <c r="G200" s="10"/>
      <c r="H200" s="67"/>
      <c r="I200" s="154"/>
      <c r="J200" s="10"/>
      <c r="K200" s="10"/>
      <c r="L200" s="10"/>
      <c r="M200" s="10"/>
      <c r="N200" s="149"/>
    </row>
    <row r="201" spans="1:19" s="150" customFormat="1" ht="15.75" thickBot="1">
      <c r="A201" s="10"/>
      <c r="B201" s="22" t="s">
        <v>601</v>
      </c>
      <c r="C201" s="349">
        <v>70</v>
      </c>
      <c r="D201" s="349">
        <v>70</v>
      </c>
      <c r="E201" s="148"/>
      <c r="F201" s="10"/>
      <c r="G201" s="10"/>
      <c r="H201" s="67"/>
      <c r="I201" s="154"/>
      <c r="J201" s="148"/>
      <c r="K201" s="10"/>
      <c r="L201" s="10"/>
      <c r="M201" s="10"/>
      <c r="N201" s="149"/>
      <c r="O201" s="123"/>
      <c r="P201" s="123"/>
      <c r="Q201" s="123"/>
      <c r="R201" s="123"/>
      <c r="S201" s="123"/>
    </row>
    <row r="202" spans="1:19" s="150" customFormat="1" ht="15.75" thickBot="1">
      <c r="A202" s="10"/>
      <c r="B202" s="22" t="s">
        <v>602</v>
      </c>
      <c r="C202" s="350">
        <v>99</v>
      </c>
      <c r="D202" s="350">
        <v>99</v>
      </c>
      <c r="E202" s="148"/>
      <c r="F202" s="10"/>
      <c r="G202" s="10"/>
      <c r="H202" s="67"/>
      <c r="I202" s="154"/>
      <c r="J202" s="148"/>
      <c r="K202" s="10"/>
      <c r="L202" s="10"/>
      <c r="M202" s="10"/>
      <c r="N202" s="149"/>
      <c r="O202" s="123"/>
      <c r="P202" s="123"/>
      <c r="Q202" s="123"/>
      <c r="R202" s="123"/>
      <c r="S202" s="123"/>
    </row>
    <row r="203" spans="1:19" s="150" customFormat="1" ht="15.75" thickBot="1">
      <c r="A203" s="10"/>
      <c r="B203" s="22" t="s">
        <v>603</v>
      </c>
      <c r="C203" s="349">
        <v>144</v>
      </c>
      <c r="D203" s="349">
        <v>144</v>
      </c>
      <c r="E203" s="149"/>
      <c r="F203" s="10"/>
      <c r="G203" s="10"/>
      <c r="H203" s="67"/>
      <c r="I203" s="154"/>
      <c r="J203" s="149"/>
      <c r="K203" s="10"/>
      <c r="L203" s="10"/>
      <c r="M203" s="10"/>
      <c r="N203" s="149"/>
      <c r="O203" s="123"/>
      <c r="P203" s="123"/>
      <c r="Q203" s="123"/>
      <c r="R203" s="123"/>
      <c r="S203" s="123"/>
    </row>
    <row r="204" spans="1:19" s="150" customFormat="1" ht="15.75" thickBot="1">
      <c r="A204" s="10"/>
      <c r="B204" s="22" t="s">
        <v>604</v>
      </c>
      <c r="C204" s="350">
        <v>126</v>
      </c>
      <c r="D204" s="350">
        <v>126</v>
      </c>
      <c r="E204" s="149"/>
      <c r="F204" s="10"/>
      <c r="G204" s="10"/>
      <c r="H204" s="67"/>
      <c r="I204" s="154"/>
      <c r="J204" s="149"/>
      <c r="K204" s="10"/>
      <c r="L204" s="10"/>
      <c r="M204" s="10"/>
      <c r="N204" s="149"/>
      <c r="O204" s="123"/>
      <c r="P204" s="123"/>
      <c r="Q204" s="123"/>
      <c r="R204" s="123"/>
      <c r="S204" s="123"/>
    </row>
    <row r="205" spans="1:19" s="150" customFormat="1" ht="15.75" thickBot="1">
      <c r="A205" s="10"/>
      <c r="B205" s="22" t="s">
        <v>605</v>
      </c>
      <c r="C205" s="349">
        <v>33</v>
      </c>
      <c r="D205" s="349">
        <v>33</v>
      </c>
      <c r="E205" s="149"/>
      <c r="F205" s="10"/>
      <c r="G205" s="10"/>
      <c r="H205" s="67"/>
      <c r="I205" s="154"/>
      <c r="J205" s="149"/>
      <c r="K205" s="10"/>
      <c r="L205" s="10"/>
      <c r="M205" s="10"/>
      <c r="N205" s="10"/>
      <c r="O205" s="123"/>
      <c r="P205" s="123"/>
      <c r="Q205" s="123"/>
      <c r="R205" s="123"/>
      <c r="S205" s="123"/>
    </row>
    <row r="206" spans="1:19" ht="15.75" thickBot="1">
      <c r="A206" s="10"/>
      <c r="B206" s="22" t="s">
        <v>606</v>
      </c>
      <c r="C206" s="350">
        <v>131</v>
      </c>
      <c r="D206" s="350">
        <v>131</v>
      </c>
      <c r="E206" s="10"/>
      <c r="F206" s="10"/>
      <c r="G206" s="10"/>
      <c r="H206" s="67"/>
      <c r="I206" s="154"/>
      <c r="J206" s="10"/>
      <c r="K206" s="10"/>
      <c r="L206" s="10"/>
      <c r="M206" s="10"/>
      <c r="N206" s="10"/>
    </row>
    <row r="207" spans="1:19" ht="15.75" thickBot="1">
      <c r="A207" s="10"/>
      <c r="B207" s="22" t="s">
        <v>607</v>
      </c>
      <c r="C207" s="349">
        <v>91</v>
      </c>
      <c r="D207" s="349">
        <v>91</v>
      </c>
      <c r="E207" s="10"/>
      <c r="F207" s="10"/>
      <c r="G207" s="10"/>
      <c r="H207" s="67"/>
      <c r="I207" s="154"/>
      <c r="J207" s="10"/>
      <c r="K207" s="10"/>
      <c r="L207" s="10"/>
      <c r="M207" s="10"/>
      <c r="N207" s="10"/>
    </row>
    <row r="208" spans="1:19" ht="15.75" thickBot="1">
      <c r="A208" s="10"/>
      <c r="B208" s="22" t="s">
        <v>608</v>
      </c>
      <c r="C208" s="350">
        <v>119</v>
      </c>
      <c r="D208" s="350">
        <v>119</v>
      </c>
      <c r="E208" s="10"/>
      <c r="F208" s="10"/>
      <c r="G208" s="10"/>
      <c r="H208" s="67"/>
      <c r="I208" s="154"/>
      <c r="J208" s="10"/>
      <c r="K208" s="10"/>
      <c r="L208" s="10"/>
      <c r="M208" s="10"/>
      <c r="N208" s="10"/>
    </row>
    <row r="209" spans="1:14" ht="15.75" thickBot="1">
      <c r="A209" s="10"/>
      <c r="B209" s="22" t="s">
        <v>609</v>
      </c>
      <c r="C209" s="349">
        <v>0</v>
      </c>
      <c r="D209" s="349">
        <v>148</v>
      </c>
      <c r="E209" s="10"/>
      <c r="F209" s="10"/>
      <c r="G209" s="10"/>
      <c r="H209" s="67"/>
      <c r="I209" s="154"/>
      <c r="J209" s="10"/>
      <c r="K209" s="67"/>
      <c r="L209" s="10"/>
      <c r="M209" s="10"/>
      <c r="N209" s="10"/>
    </row>
    <row r="210" spans="1:14" ht="15.75" thickBot="1">
      <c r="A210" s="10"/>
      <c r="B210" s="22" t="s">
        <v>610</v>
      </c>
      <c r="C210" s="350">
        <v>0</v>
      </c>
      <c r="D210" s="350">
        <v>112</v>
      </c>
      <c r="E210" s="10"/>
      <c r="F210" s="10"/>
      <c r="G210" s="10"/>
      <c r="H210" s="67"/>
      <c r="I210" s="154"/>
      <c r="J210" s="10"/>
      <c r="K210" s="67"/>
      <c r="L210" s="10"/>
      <c r="M210" s="10"/>
      <c r="N210" s="10"/>
    </row>
    <row r="211" spans="1:14" ht="15.75" thickBot="1">
      <c r="A211" s="10"/>
      <c r="B211" s="22" t="s">
        <v>611</v>
      </c>
      <c r="C211" s="349">
        <v>0</v>
      </c>
      <c r="D211" s="349">
        <v>168</v>
      </c>
      <c r="E211" s="10"/>
      <c r="F211" s="10"/>
      <c r="G211" s="10"/>
      <c r="H211" s="67"/>
      <c r="I211" s="154"/>
      <c r="J211" s="10"/>
      <c r="K211" s="67"/>
      <c r="L211" s="10"/>
      <c r="M211" s="10"/>
      <c r="N211" s="10"/>
    </row>
    <row r="212" spans="1:14" ht="15.75" thickBot="1">
      <c r="A212" s="10"/>
      <c r="B212" s="22" t="s">
        <v>612</v>
      </c>
      <c r="C212" s="350">
        <v>140</v>
      </c>
      <c r="D212" s="350">
        <v>140</v>
      </c>
      <c r="E212" s="10"/>
      <c r="F212" s="10"/>
      <c r="G212" s="10"/>
      <c r="H212" s="67"/>
      <c r="I212" s="154"/>
      <c r="J212" s="10"/>
      <c r="K212" s="67"/>
      <c r="L212" s="10"/>
      <c r="M212" s="10"/>
      <c r="N212" s="10"/>
    </row>
    <row r="213" spans="1:14" ht="15.75" thickBot="1">
      <c r="A213" s="10"/>
      <c r="B213" s="22" t="s">
        <v>613</v>
      </c>
      <c r="C213" s="349">
        <v>240</v>
      </c>
      <c r="D213" s="349">
        <v>240</v>
      </c>
      <c r="E213" s="10"/>
      <c r="F213" s="10"/>
      <c r="G213" s="10"/>
      <c r="H213" s="67"/>
      <c r="I213" s="154"/>
      <c r="J213" s="10"/>
      <c r="K213" s="67"/>
      <c r="L213" s="10"/>
      <c r="M213" s="10"/>
      <c r="N213" s="10"/>
    </row>
    <row r="214" spans="1:14" ht="15.75" thickBot="1">
      <c r="A214" s="10"/>
      <c r="B214" s="22" t="s">
        <v>614</v>
      </c>
      <c r="C214" s="350">
        <v>107</v>
      </c>
      <c r="D214" s="350">
        <v>107</v>
      </c>
      <c r="E214" s="10"/>
      <c r="F214" s="10"/>
      <c r="G214" s="10"/>
      <c r="H214" s="67"/>
      <c r="I214" s="154"/>
      <c r="J214" s="10"/>
      <c r="K214" s="67"/>
      <c r="L214" s="10"/>
      <c r="M214" s="10"/>
      <c r="N214" s="10"/>
    </row>
    <row r="215" spans="1:14" ht="15.75" thickBot="1">
      <c r="A215" s="10"/>
      <c r="B215" s="22" t="s">
        <v>615</v>
      </c>
      <c r="C215" s="349">
        <v>204</v>
      </c>
      <c r="D215" s="349">
        <v>204</v>
      </c>
      <c r="E215" s="10"/>
      <c r="F215" s="10"/>
      <c r="G215" s="10"/>
      <c r="H215" s="67"/>
      <c r="I215" s="154"/>
      <c r="J215" s="10"/>
      <c r="K215" s="67"/>
      <c r="L215" s="10"/>
      <c r="M215" s="10"/>
      <c r="N215" s="10"/>
    </row>
    <row r="216" spans="1:14" ht="15.75" thickBot="1">
      <c r="A216" s="10"/>
      <c r="B216" s="22" t="s">
        <v>616</v>
      </c>
      <c r="C216" s="350">
        <v>53</v>
      </c>
      <c r="D216" s="350">
        <v>53</v>
      </c>
      <c r="E216" s="67"/>
      <c r="F216" s="10"/>
      <c r="G216" s="10"/>
      <c r="H216" s="67"/>
      <c r="I216" s="154"/>
      <c r="J216" s="67"/>
      <c r="K216" s="67"/>
      <c r="L216" s="10"/>
      <c r="M216" s="10"/>
      <c r="N216" s="10"/>
    </row>
    <row r="217" spans="1:14" ht="18.75" customHeight="1" thickBot="1">
      <c r="A217" s="10"/>
      <c r="B217" s="22" t="s">
        <v>617</v>
      </c>
      <c r="C217" s="349">
        <v>58</v>
      </c>
      <c r="D217" s="349">
        <v>58</v>
      </c>
      <c r="E217" s="67"/>
      <c r="F217" s="10"/>
      <c r="G217" s="10"/>
      <c r="H217" s="67"/>
      <c r="I217" s="154"/>
      <c r="J217" s="67"/>
      <c r="K217" s="10"/>
      <c r="L217" s="10"/>
      <c r="M217" s="10"/>
      <c r="N217" s="10"/>
    </row>
    <row r="218" spans="1:14" ht="15" customHeight="1" thickBot="1">
      <c r="A218" s="10"/>
      <c r="B218" s="22" t="s">
        <v>618</v>
      </c>
      <c r="C218" s="350">
        <v>80</v>
      </c>
      <c r="D218" s="350">
        <v>80</v>
      </c>
      <c r="E218" s="67"/>
      <c r="F218" s="10"/>
      <c r="G218" s="10"/>
      <c r="H218" s="67"/>
      <c r="I218" s="154"/>
      <c r="J218" s="67"/>
      <c r="K218" s="10"/>
      <c r="L218" s="10"/>
      <c r="M218" s="10"/>
      <c r="N218" s="10"/>
    </row>
    <row r="219" spans="1:14" ht="15" customHeight="1" thickBot="1">
      <c r="A219" s="10"/>
      <c r="B219" s="22" t="s">
        <v>619</v>
      </c>
      <c r="C219" s="349">
        <v>304</v>
      </c>
      <c r="D219" s="349">
        <v>336</v>
      </c>
      <c r="E219" s="67"/>
      <c r="F219" s="10"/>
      <c r="G219" s="10"/>
      <c r="H219" s="67"/>
      <c r="I219" s="154"/>
      <c r="J219" s="67"/>
      <c r="K219" s="10"/>
      <c r="L219" s="10"/>
      <c r="M219" s="10"/>
      <c r="N219" s="10"/>
    </row>
    <row r="220" spans="1:14" ht="15.75" thickBot="1">
      <c r="A220" s="10"/>
      <c r="B220" s="22" t="s">
        <v>620</v>
      </c>
      <c r="C220" s="350">
        <v>84</v>
      </c>
      <c r="D220" s="350">
        <v>84</v>
      </c>
      <c r="E220" s="67"/>
      <c r="F220" s="10"/>
      <c r="G220" s="10"/>
      <c r="H220" s="67"/>
      <c r="I220" s="154"/>
      <c r="J220" s="67"/>
      <c r="K220" s="10"/>
      <c r="L220" s="10"/>
      <c r="M220" s="10"/>
      <c r="N220" s="10"/>
    </row>
    <row r="221" spans="1:14" ht="15.75" thickBot="1">
      <c r="A221" s="10"/>
      <c r="B221" s="22" t="s">
        <v>621</v>
      </c>
      <c r="C221" s="349">
        <v>30</v>
      </c>
      <c r="D221" s="349">
        <v>31</v>
      </c>
      <c r="E221" s="67"/>
      <c r="F221" s="10"/>
      <c r="G221" s="10"/>
      <c r="H221" s="67"/>
      <c r="I221" s="154"/>
      <c r="J221" s="67"/>
      <c r="K221" s="10"/>
      <c r="L221" s="10"/>
      <c r="M221" s="10"/>
      <c r="N221" s="10"/>
    </row>
    <row r="222" spans="1:14" ht="15.75" thickBot="1">
      <c r="A222" s="10"/>
      <c r="B222" s="22" t="s">
        <v>622</v>
      </c>
      <c r="C222" s="350">
        <v>420</v>
      </c>
      <c r="D222" s="350">
        <v>420</v>
      </c>
      <c r="E222" s="67"/>
      <c r="F222" s="10"/>
      <c r="G222" s="10"/>
      <c r="H222" s="67"/>
      <c r="I222" s="154"/>
      <c r="J222" s="67"/>
      <c r="K222" s="10"/>
      <c r="L222" s="10"/>
      <c r="M222" s="10"/>
      <c r="N222" s="10"/>
    </row>
    <row r="223" spans="1:14" ht="15.75" thickBot="1">
      <c r="A223" s="10"/>
      <c r="B223" s="22" t="s">
        <v>623</v>
      </c>
      <c r="C223" s="349">
        <v>20</v>
      </c>
      <c r="D223" s="349">
        <v>20</v>
      </c>
      <c r="E223" s="67"/>
      <c r="F223" s="10"/>
      <c r="G223" s="10"/>
      <c r="H223" s="67"/>
      <c r="I223" s="154"/>
      <c r="J223" s="67"/>
      <c r="K223" s="10"/>
      <c r="L223" s="10"/>
      <c r="M223" s="10"/>
      <c r="N223" s="10"/>
    </row>
    <row r="224" spans="1:14" ht="15.75" thickBot="1">
      <c r="A224" s="10"/>
      <c r="B224" s="22" t="s">
        <v>625</v>
      </c>
      <c r="C224" s="350">
        <v>131</v>
      </c>
      <c r="D224" s="350">
        <v>131</v>
      </c>
      <c r="E224" s="10"/>
      <c r="F224" s="10"/>
      <c r="G224" s="10"/>
      <c r="H224" s="67"/>
      <c r="I224" s="154"/>
      <c r="J224" s="10"/>
      <c r="K224" s="10"/>
      <c r="L224" s="10"/>
      <c r="M224" s="10"/>
      <c r="N224" s="10"/>
    </row>
    <row r="225" spans="1:14" ht="15.75" thickBot="1">
      <c r="A225" s="10"/>
      <c r="B225" s="22" t="s">
        <v>627</v>
      </c>
      <c r="C225" s="349">
        <v>63</v>
      </c>
      <c r="D225" s="349">
        <v>63</v>
      </c>
      <c r="E225" s="10"/>
      <c r="F225" s="10"/>
      <c r="G225" s="10"/>
      <c r="H225" s="67"/>
      <c r="I225" s="154"/>
      <c r="J225" s="10"/>
      <c r="K225" s="10"/>
      <c r="L225" s="10"/>
      <c r="M225" s="10"/>
      <c r="N225" s="10"/>
    </row>
    <row r="226" spans="1:14" ht="15.75" thickBot="1">
      <c r="A226" s="10"/>
      <c r="B226" s="22" t="s">
        <v>628</v>
      </c>
      <c r="C226" s="350">
        <v>92</v>
      </c>
      <c r="D226" s="350">
        <v>92</v>
      </c>
      <c r="E226" s="10"/>
      <c r="F226" s="10"/>
      <c r="G226" s="10"/>
      <c r="H226" s="67"/>
      <c r="I226" s="154"/>
      <c r="J226" s="10"/>
      <c r="K226" s="154"/>
      <c r="L226" s="10"/>
      <c r="M226" s="10"/>
      <c r="N226" s="10"/>
    </row>
    <row r="227" spans="1:14" ht="15.75" thickBot="1">
      <c r="A227" s="10"/>
      <c r="B227" s="22" t="s">
        <v>629</v>
      </c>
      <c r="C227" s="349">
        <v>51</v>
      </c>
      <c r="D227" s="349">
        <v>54</v>
      </c>
      <c r="E227" s="10"/>
      <c r="F227" s="10"/>
      <c r="G227" s="10"/>
      <c r="H227" s="67"/>
      <c r="I227" s="154"/>
      <c r="J227" s="10"/>
      <c r="K227" s="154"/>
      <c r="L227" s="10"/>
      <c r="M227" s="10"/>
      <c r="N227" s="10"/>
    </row>
    <row r="228" spans="1:14" ht="15.75" thickBot="1">
      <c r="A228" s="10"/>
      <c r="B228" s="22" t="s">
        <v>630</v>
      </c>
      <c r="C228" s="350">
        <v>192</v>
      </c>
      <c r="D228" s="350">
        <v>192</v>
      </c>
      <c r="E228" s="10"/>
      <c r="F228" s="10"/>
      <c r="G228" s="10"/>
      <c r="H228" s="67"/>
      <c r="I228" s="154"/>
      <c r="J228" s="10"/>
      <c r="K228" s="154"/>
      <c r="L228" s="10"/>
      <c r="M228" s="10"/>
      <c r="N228" s="10"/>
    </row>
    <row r="229" spans="1:14" ht="15.75" thickBot="1">
      <c r="A229" s="10"/>
      <c r="B229" s="22" t="s">
        <v>631</v>
      </c>
      <c r="C229" s="349">
        <v>30</v>
      </c>
      <c r="D229" s="349">
        <v>30</v>
      </c>
      <c r="E229" s="10"/>
      <c r="F229" s="10"/>
      <c r="G229" s="10"/>
      <c r="H229" s="67"/>
      <c r="I229" s="154"/>
      <c r="J229" s="10"/>
      <c r="K229" s="154"/>
      <c r="L229" s="10"/>
      <c r="M229" s="10"/>
      <c r="N229" s="10"/>
    </row>
    <row r="230" spans="1:14" ht="15.75" thickBot="1">
      <c r="A230" s="10"/>
      <c r="B230" s="22" t="s">
        <v>632</v>
      </c>
      <c r="C230" s="350">
        <v>29</v>
      </c>
      <c r="D230" s="350">
        <v>29</v>
      </c>
      <c r="E230" s="10"/>
      <c r="F230" s="10"/>
      <c r="G230" s="10"/>
      <c r="H230" s="67"/>
      <c r="I230" s="154"/>
      <c r="J230" s="10"/>
      <c r="K230" s="154"/>
      <c r="L230" s="10"/>
      <c r="M230" s="10"/>
      <c r="N230" s="10"/>
    </row>
    <row r="231" spans="1:14" ht="15.75" thickBot="1">
      <c r="A231" s="10"/>
      <c r="B231" s="22" t="s">
        <v>633</v>
      </c>
      <c r="C231" s="349">
        <v>144</v>
      </c>
      <c r="D231" s="349">
        <v>144</v>
      </c>
      <c r="E231" s="10"/>
      <c r="F231" s="10"/>
      <c r="G231" s="10"/>
      <c r="H231" s="67"/>
      <c r="I231" s="154"/>
      <c r="J231" s="10"/>
      <c r="K231" s="154"/>
      <c r="L231" s="10"/>
      <c r="M231" s="10"/>
      <c r="N231" s="10"/>
    </row>
    <row r="232" spans="1:14" ht="15.75" thickBot="1">
      <c r="A232" s="10"/>
      <c r="B232" s="22" t="s">
        <v>1145</v>
      </c>
      <c r="C232" s="350">
        <v>2000</v>
      </c>
      <c r="D232" s="350">
        <v>2000</v>
      </c>
      <c r="E232" s="10"/>
      <c r="F232" s="10"/>
      <c r="G232" s="10"/>
      <c r="H232" s="67"/>
      <c r="I232" s="154"/>
      <c r="J232" s="10"/>
      <c r="K232" s="154"/>
      <c r="L232" s="10"/>
      <c r="M232" s="10"/>
      <c r="N232" s="10"/>
    </row>
    <row r="233" spans="1:14" ht="15.75" thickBot="1">
      <c r="A233" s="10"/>
      <c r="B233" s="22" t="s">
        <v>1146</v>
      </c>
      <c r="C233" s="349">
        <v>2000</v>
      </c>
      <c r="D233" s="349">
        <v>2000</v>
      </c>
      <c r="E233" s="154"/>
      <c r="F233" s="10"/>
      <c r="G233" s="10"/>
      <c r="H233" s="67"/>
      <c r="I233" s="154"/>
      <c r="J233" s="10"/>
      <c r="K233" s="154"/>
      <c r="L233" s="10"/>
      <c r="M233" s="10"/>
      <c r="N233" s="10"/>
    </row>
    <row r="234" spans="1:14" ht="15.75" thickBot="1">
      <c r="A234" s="10"/>
      <c r="B234" s="22" t="s">
        <v>411</v>
      </c>
      <c r="C234" s="350">
        <v>55</v>
      </c>
      <c r="D234" s="350">
        <v>55</v>
      </c>
      <c r="E234" s="154"/>
      <c r="F234" s="10"/>
      <c r="G234" s="10"/>
      <c r="H234" s="67"/>
      <c r="I234" s="154"/>
      <c r="J234" s="10"/>
      <c r="K234" s="154"/>
      <c r="L234" s="10"/>
      <c r="M234" s="10"/>
      <c r="N234" s="10"/>
    </row>
    <row r="235" spans="1:14" ht="15.75" thickBot="1">
      <c r="B235" s="22" t="s">
        <v>415</v>
      </c>
      <c r="C235" s="349">
        <v>215</v>
      </c>
      <c r="D235" s="349">
        <v>220</v>
      </c>
      <c r="E235" s="154"/>
      <c r="F235" s="10"/>
      <c r="G235" s="10"/>
      <c r="H235" s="67"/>
      <c r="I235" s="154"/>
      <c r="J235" s="10"/>
      <c r="K235" s="154"/>
      <c r="L235" s="10"/>
      <c r="M235" s="10"/>
      <c r="N235" s="10"/>
    </row>
    <row r="236" spans="1:14" ht="15.75" thickBot="1">
      <c r="B236" s="22" t="s">
        <v>418</v>
      </c>
      <c r="C236" s="350">
        <v>36</v>
      </c>
      <c r="D236" s="350">
        <v>36</v>
      </c>
      <c r="E236" s="154"/>
      <c r="F236" s="10"/>
      <c r="G236" s="10"/>
      <c r="H236" s="67"/>
      <c r="I236" s="154"/>
      <c r="J236" s="10"/>
      <c r="K236" s="154"/>
      <c r="L236" s="10"/>
      <c r="M236" s="10"/>
      <c r="N236" s="10"/>
    </row>
    <row r="237" spans="1:14" ht="15.75" thickBot="1">
      <c r="B237" s="22" t="s">
        <v>427</v>
      </c>
      <c r="C237" s="349">
        <v>211</v>
      </c>
      <c r="D237" s="349">
        <v>211</v>
      </c>
      <c r="E237" s="154"/>
      <c r="F237" s="10"/>
      <c r="G237" s="10"/>
      <c r="H237" s="67"/>
      <c r="I237" s="154"/>
      <c r="J237" s="10"/>
      <c r="K237" s="154"/>
      <c r="L237" s="10"/>
      <c r="M237" s="10"/>
      <c r="N237" s="10"/>
    </row>
    <row r="238" spans="1:14" ht="15.75" thickBot="1">
      <c r="B238" s="22" t="s">
        <v>430</v>
      </c>
      <c r="C238" s="350">
        <v>120</v>
      </c>
      <c r="D238" s="350">
        <v>120</v>
      </c>
      <c r="E238" s="154"/>
      <c r="F238" s="10"/>
      <c r="G238" s="10"/>
      <c r="H238" s="67"/>
      <c r="I238" s="154"/>
      <c r="J238" s="10"/>
      <c r="K238" s="154"/>
      <c r="L238" s="10"/>
      <c r="M238" s="10"/>
      <c r="N238" s="10"/>
    </row>
    <row r="239" spans="1:14" ht="15.75" thickBot="1">
      <c r="B239" s="22" t="s">
        <v>433</v>
      </c>
      <c r="C239" s="349">
        <v>17</v>
      </c>
      <c r="D239" s="349">
        <v>17</v>
      </c>
      <c r="E239" s="154"/>
      <c r="F239" s="10"/>
      <c r="G239" s="10"/>
      <c r="H239" s="67"/>
      <c r="I239" s="154"/>
      <c r="J239" s="10"/>
      <c r="K239" s="154"/>
      <c r="L239" s="10"/>
      <c r="M239" s="10"/>
      <c r="N239" s="10"/>
    </row>
    <row r="240" spans="1:14" ht="15.75" thickBot="1">
      <c r="B240" s="22" t="s">
        <v>436</v>
      </c>
      <c r="C240" s="350">
        <v>20</v>
      </c>
      <c r="D240" s="350">
        <v>15</v>
      </c>
      <c r="E240" s="154"/>
      <c r="F240" s="10"/>
      <c r="G240" s="10"/>
      <c r="H240" s="67"/>
      <c r="I240" s="154"/>
      <c r="J240" s="10"/>
      <c r="K240" s="154"/>
      <c r="L240" s="10"/>
      <c r="M240" s="10"/>
      <c r="N240" s="10"/>
    </row>
    <row r="241" spans="2:14" ht="15.75" thickBot="1">
      <c r="B241" s="22" t="s">
        <v>436</v>
      </c>
      <c r="C241" s="349">
        <v>27</v>
      </c>
      <c r="D241" s="349">
        <v>27</v>
      </c>
      <c r="E241" s="154"/>
      <c r="F241" s="10"/>
      <c r="G241" s="10"/>
      <c r="H241" s="67"/>
      <c r="I241" s="154"/>
      <c r="J241" s="10"/>
      <c r="K241" s="154"/>
      <c r="L241" s="10"/>
      <c r="M241" s="10"/>
      <c r="N241" s="10"/>
    </row>
    <row r="242" spans="2:14" ht="15.75" thickBot="1">
      <c r="B242" s="22" t="s">
        <v>438</v>
      </c>
      <c r="C242" s="350">
        <v>26</v>
      </c>
      <c r="D242" s="350">
        <v>26</v>
      </c>
      <c r="E242" s="154"/>
      <c r="F242" s="10"/>
      <c r="G242" s="10"/>
      <c r="H242" s="67"/>
      <c r="I242" s="154"/>
      <c r="J242" s="10"/>
      <c r="K242" s="154"/>
      <c r="L242" s="10"/>
      <c r="M242" s="10"/>
      <c r="N242" s="10"/>
    </row>
    <row r="243" spans="2:14" ht="15.75" thickBot="1">
      <c r="B243" s="22" t="s">
        <v>440</v>
      </c>
      <c r="C243" s="349">
        <v>64</v>
      </c>
      <c r="D243" s="349">
        <v>64</v>
      </c>
      <c r="E243" s="154"/>
      <c r="F243" s="10"/>
      <c r="G243" s="10"/>
      <c r="H243" s="67"/>
      <c r="I243" s="154"/>
      <c r="J243" s="10"/>
      <c r="K243" s="154"/>
      <c r="L243" s="10"/>
      <c r="M243" s="10"/>
      <c r="N243" s="10"/>
    </row>
    <row r="244" spans="2:14" ht="15.75" thickBot="1">
      <c r="B244" s="22" t="s">
        <v>442</v>
      </c>
      <c r="C244" s="350">
        <v>400</v>
      </c>
      <c r="D244" s="350">
        <v>400</v>
      </c>
      <c r="E244" s="154"/>
      <c r="F244" s="10"/>
      <c r="G244" s="10"/>
      <c r="H244" s="67"/>
      <c r="I244" s="154"/>
      <c r="J244" s="10"/>
      <c r="K244" s="154"/>
      <c r="L244" s="10"/>
      <c r="M244" s="10"/>
      <c r="N244" s="10"/>
    </row>
    <row r="245" spans="2:14" ht="15.75" thickBot="1">
      <c r="B245" s="22" t="s">
        <v>444</v>
      </c>
      <c r="C245" s="349">
        <v>79</v>
      </c>
      <c r="D245" s="349">
        <v>79</v>
      </c>
      <c r="E245" s="154"/>
      <c r="F245" s="10"/>
      <c r="G245" s="10"/>
      <c r="H245" s="67"/>
      <c r="I245" s="154"/>
      <c r="J245" s="10"/>
      <c r="K245" s="154"/>
      <c r="L245" s="10"/>
      <c r="M245" s="10"/>
      <c r="N245" s="10"/>
    </row>
    <row r="246" spans="2:14" ht="15.75" thickBot="1">
      <c r="B246" s="22" t="s">
        <v>446</v>
      </c>
      <c r="C246" s="350">
        <v>27</v>
      </c>
      <c r="D246" s="350">
        <v>27</v>
      </c>
      <c r="E246" s="154"/>
      <c r="F246" s="10"/>
      <c r="G246" s="10"/>
      <c r="H246" s="67"/>
      <c r="I246" s="154"/>
      <c r="J246" s="10"/>
      <c r="K246" s="154"/>
      <c r="L246" s="10"/>
      <c r="M246" s="10"/>
      <c r="N246" s="10"/>
    </row>
    <row r="247" spans="2:14" ht="15.75" thickBot="1">
      <c r="B247" s="22" t="s">
        <v>448</v>
      </c>
      <c r="C247" s="349">
        <v>129</v>
      </c>
      <c r="D247" s="349">
        <v>132</v>
      </c>
      <c r="E247" s="154"/>
      <c r="F247" s="10"/>
      <c r="G247" s="10"/>
      <c r="H247" s="67"/>
      <c r="I247" s="154"/>
      <c r="J247" s="10"/>
      <c r="K247" s="154"/>
      <c r="L247" s="10"/>
      <c r="M247" s="10"/>
      <c r="N247" s="10"/>
    </row>
    <row r="248" spans="2:14" ht="15.75" thickBot="1">
      <c r="B248" s="22" t="s">
        <v>450</v>
      </c>
      <c r="C248" s="350">
        <v>90</v>
      </c>
      <c r="D248" s="350">
        <v>85</v>
      </c>
      <c r="E248" s="154"/>
      <c r="F248" s="10"/>
      <c r="G248" s="10"/>
      <c r="H248" s="67"/>
      <c r="I248" s="154"/>
      <c r="J248" s="10"/>
      <c r="K248" s="154"/>
      <c r="L248" s="10"/>
      <c r="M248" s="10"/>
      <c r="N248" s="10"/>
    </row>
    <row r="249" spans="2:14" ht="15.75" thickBot="1">
      <c r="B249" s="22" t="s">
        <v>452</v>
      </c>
      <c r="C249" s="349">
        <v>94</v>
      </c>
      <c r="D249" s="349">
        <v>94</v>
      </c>
      <c r="E249" s="154"/>
      <c r="F249" s="10"/>
      <c r="G249" s="10"/>
      <c r="H249" s="67"/>
      <c r="I249" s="154"/>
      <c r="J249" s="10"/>
      <c r="K249" s="154"/>
      <c r="L249" s="10"/>
      <c r="M249" s="10"/>
      <c r="N249" s="10"/>
    </row>
    <row r="250" spans="2:14" ht="15.75" thickBot="1">
      <c r="B250" s="22" t="s">
        <v>454</v>
      </c>
      <c r="C250" s="350">
        <v>159</v>
      </c>
      <c r="D250" s="350">
        <v>159</v>
      </c>
      <c r="E250" s="154"/>
      <c r="F250" s="10"/>
      <c r="G250" s="10"/>
      <c r="H250" s="67"/>
      <c r="I250" s="154"/>
      <c r="J250" s="10"/>
      <c r="K250" s="154"/>
      <c r="L250" s="10"/>
      <c r="M250" s="10"/>
      <c r="N250" s="10"/>
    </row>
    <row r="251" spans="2:14" ht="15.75" thickBot="1">
      <c r="B251" s="22" t="s">
        <v>455</v>
      </c>
      <c r="C251" s="349">
        <v>85</v>
      </c>
      <c r="D251" s="349">
        <v>85</v>
      </c>
      <c r="E251" s="154"/>
      <c r="F251" s="10"/>
      <c r="G251" s="10"/>
      <c r="H251" s="67"/>
      <c r="I251" s="154"/>
      <c r="J251" s="10"/>
      <c r="K251" s="154"/>
      <c r="L251" s="10"/>
      <c r="M251" s="10"/>
      <c r="N251" s="10"/>
    </row>
    <row r="252" spans="2:14" ht="15.75" thickBot="1">
      <c r="B252" s="22" t="s">
        <v>457</v>
      </c>
      <c r="C252" s="350">
        <v>211</v>
      </c>
      <c r="D252" s="350">
        <v>227</v>
      </c>
      <c r="E252" s="154"/>
      <c r="F252" s="10"/>
      <c r="G252" s="10"/>
      <c r="H252" s="67"/>
      <c r="I252" s="154"/>
      <c r="J252" s="10"/>
      <c r="K252" s="154"/>
      <c r="L252" s="10"/>
      <c r="M252" s="10"/>
      <c r="N252" s="10"/>
    </row>
    <row r="253" spans="2:14" ht="15.75" thickBot="1">
      <c r="B253" s="22" t="s">
        <v>459</v>
      </c>
      <c r="C253" s="349">
        <v>138</v>
      </c>
      <c r="D253" s="349">
        <v>138</v>
      </c>
      <c r="E253" s="154"/>
      <c r="F253" s="10"/>
      <c r="G253" s="10"/>
      <c r="H253" s="67"/>
      <c r="I253" s="154"/>
      <c r="J253" s="10"/>
      <c r="K253" s="154"/>
      <c r="L253" s="10"/>
      <c r="M253" s="10"/>
      <c r="N253" s="10"/>
    </row>
    <row r="254" spans="2:14" ht="15.75" thickBot="1">
      <c r="B254" s="22" t="s">
        <v>461</v>
      </c>
      <c r="C254" s="350">
        <v>43</v>
      </c>
      <c r="D254" s="350">
        <v>43</v>
      </c>
      <c r="E254" s="154"/>
      <c r="F254" s="10"/>
      <c r="G254" s="10"/>
      <c r="H254" s="67"/>
      <c r="I254" s="154"/>
      <c r="J254" s="10"/>
      <c r="K254" s="154"/>
      <c r="L254" s="10"/>
      <c r="M254" s="10"/>
      <c r="N254" s="10"/>
    </row>
    <row r="255" spans="2:14" ht="15.75" thickBot="1">
      <c r="B255" s="22" t="s">
        <v>465</v>
      </c>
      <c r="C255" s="349">
        <v>180</v>
      </c>
      <c r="D255" s="349">
        <v>210</v>
      </c>
      <c r="E255" s="154"/>
      <c r="F255" s="10"/>
      <c r="G255" s="10"/>
      <c r="H255" s="67"/>
      <c r="I255" s="154"/>
      <c r="J255" s="10"/>
      <c r="K255" s="154"/>
      <c r="L255" s="10"/>
      <c r="M255" s="10"/>
      <c r="N255" s="10"/>
    </row>
    <row r="256" spans="2:14" ht="15.75" thickBot="1">
      <c r="B256" s="22" t="s">
        <v>467</v>
      </c>
      <c r="C256" s="350">
        <v>181</v>
      </c>
      <c r="D256" s="350">
        <v>181</v>
      </c>
      <c r="E256" s="154"/>
      <c r="F256" s="10"/>
      <c r="G256" s="10"/>
      <c r="H256" s="67"/>
      <c r="I256" s="154"/>
      <c r="J256" s="10"/>
      <c r="K256" s="154"/>
      <c r="L256" s="10"/>
      <c r="M256" s="10"/>
      <c r="N256" s="10"/>
    </row>
    <row r="257" spans="2:14" ht="15.75" thickBot="1">
      <c r="B257" s="22" t="s">
        <v>469</v>
      </c>
      <c r="C257" s="349">
        <v>312</v>
      </c>
      <c r="D257" s="349">
        <v>312</v>
      </c>
      <c r="E257" s="154"/>
      <c r="F257" s="10"/>
      <c r="G257" s="10"/>
      <c r="H257" s="67"/>
      <c r="I257" s="154"/>
      <c r="J257" s="10"/>
      <c r="K257" s="154"/>
      <c r="L257" s="10"/>
      <c r="M257" s="10"/>
      <c r="N257" s="10"/>
    </row>
    <row r="258" spans="2:14" ht="15.75" thickBot="1">
      <c r="B258" s="22" t="s">
        <v>409</v>
      </c>
      <c r="C258" s="350">
        <v>115</v>
      </c>
      <c r="D258" s="350">
        <v>115</v>
      </c>
      <c r="E258" s="154"/>
      <c r="F258" s="10"/>
      <c r="G258" s="10"/>
      <c r="H258" s="67"/>
      <c r="I258" s="154"/>
      <c r="J258" s="10"/>
      <c r="K258" s="154"/>
      <c r="L258" s="10"/>
      <c r="M258" s="10"/>
      <c r="N258" s="10"/>
    </row>
    <row r="259" spans="2:14" ht="15.75" thickBot="1">
      <c r="B259" s="22" t="s">
        <v>412</v>
      </c>
      <c r="C259" s="349">
        <v>115</v>
      </c>
      <c r="D259" s="349">
        <v>115</v>
      </c>
      <c r="E259" s="154"/>
      <c r="F259" s="10"/>
      <c r="G259" s="10"/>
      <c r="H259" s="67"/>
      <c r="I259" s="154"/>
      <c r="J259" s="10"/>
      <c r="K259" s="154"/>
      <c r="L259" s="10"/>
      <c r="M259" s="10"/>
      <c r="N259" s="10"/>
    </row>
    <row r="260" spans="2:14" ht="15.75" thickBot="1">
      <c r="B260" s="22" t="s">
        <v>416</v>
      </c>
      <c r="C260" s="350">
        <v>150</v>
      </c>
      <c r="D260" s="350">
        <v>150</v>
      </c>
      <c r="E260" s="154"/>
      <c r="F260" s="10"/>
      <c r="G260" s="10"/>
      <c r="H260" s="67"/>
      <c r="I260" s="154"/>
      <c r="J260" s="10"/>
      <c r="K260" s="154"/>
      <c r="L260" s="10"/>
      <c r="M260" s="10"/>
      <c r="N260" s="10"/>
    </row>
    <row r="261" spans="2:14" ht="15.75" thickBot="1">
      <c r="B261" s="22" t="s">
        <v>419</v>
      </c>
      <c r="C261" s="349">
        <v>355</v>
      </c>
      <c r="D261" s="349">
        <v>355</v>
      </c>
      <c r="E261" s="154"/>
      <c r="F261" s="10"/>
      <c r="G261" s="10"/>
      <c r="H261" s="67"/>
      <c r="I261" s="154"/>
      <c r="J261" s="10"/>
      <c r="K261" s="154"/>
      <c r="L261" s="10"/>
      <c r="M261" s="10"/>
      <c r="N261" s="10"/>
    </row>
    <row r="262" spans="2:14" ht="15.75" thickBot="1">
      <c r="B262" s="22" t="s">
        <v>422</v>
      </c>
      <c r="C262" s="350">
        <v>55</v>
      </c>
      <c r="D262" s="350">
        <v>55</v>
      </c>
      <c r="E262" s="154"/>
      <c r="F262" s="10"/>
      <c r="G262" s="10"/>
      <c r="H262" s="67"/>
      <c r="I262" s="154"/>
      <c r="J262" s="10"/>
      <c r="K262" s="154"/>
      <c r="L262" s="10"/>
      <c r="M262" s="10"/>
      <c r="N262" s="10"/>
    </row>
    <row r="263" spans="2:14" ht="15.75" thickBot="1">
      <c r="B263" s="22" t="s">
        <v>425</v>
      </c>
      <c r="C263" s="349">
        <v>500</v>
      </c>
      <c r="D263" s="349">
        <v>500</v>
      </c>
      <c r="E263" s="154"/>
      <c r="F263" s="10"/>
      <c r="G263" s="10"/>
      <c r="H263" s="67"/>
      <c r="I263" s="154"/>
      <c r="J263" s="10"/>
      <c r="K263" s="154"/>
      <c r="L263" s="10"/>
      <c r="M263" s="10"/>
      <c r="N263" s="10"/>
    </row>
    <row r="264" spans="2:14" ht="15.75" thickBot="1">
      <c r="B264" s="22" t="s">
        <v>428</v>
      </c>
      <c r="C264" s="350">
        <v>151</v>
      </c>
      <c r="D264" s="350">
        <v>151</v>
      </c>
      <c r="E264" s="154"/>
      <c r="F264" s="10"/>
      <c r="G264" s="10"/>
      <c r="H264" s="67"/>
      <c r="I264" s="154"/>
      <c r="J264" s="10"/>
      <c r="K264" s="154"/>
      <c r="L264" s="10"/>
      <c r="M264" s="10"/>
      <c r="N264" s="10"/>
    </row>
    <row r="265" spans="2:14" ht="15.75" thickBot="1">
      <c r="B265" s="22" t="s">
        <v>431</v>
      </c>
      <c r="C265" s="349">
        <v>100</v>
      </c>
      <c r="D265" s="349">
        <v>100</v>
      </c>
      <c r="E265" s="154"/>
      <c r="F265" s="10"/>
      <c r="G265" s="10"/>
      <c r="H265" s="67"/>
      <c r="I265" s="154"/>
      <c r="J265" s="10"/>
      <c r="K265" s="154"/>
      <c r="L265" s="10"/>
      <c r="M265" s="10"/>
      <c r="N265" s="10"/>
    </row>
    <row r="266" spans="2:14" ht="15.75" thickBot="1">
      <c r="B266" s="22" t="s">
        <v>434</v>
      </c>
      <c r="C266" s="350">
        <v>158</v>
      </c>
      <c r="D266" s="350">
        <v>158</v>
      </c>
      <c r="E266" s="154"/>
      <c r="F266" s="10"/>
      <c r="G266" s="10"/>
      <c r="H266" s="67"/>
      <c r="I266" s="154"/>
      <c r="J266" s="10"/>
      <c r="K266" s="154"/>
      <c r="L266" s="10"/>
      <c r="M266" s="10"/>
      <c r="N266" s="10"/>
    </row>
    <row r="267" spans="2:14" ht="15.75" thickBot="1">
      <c r="B267" s="22" t="s">
        <v>1147</v>
      </c>
      <c r="C267" s="349">
        <v>30</v>
      </c>
      <c r="D267" s="349">
        <v>30</v>
      </c>
      <c r="E267" s="154"/>
      <c r="F267" s="10"/>
      <c r="G267" s="10"/>
      <c r="H267" s="67"/>
      <c r="I267" s="154"/>
      <c r="J267" s="10"/>
      <c r="K267" s="154"/>
      <c r="L267" s="10"/>
      <c r="M267" s="10"/>
      <c r="N267" s="10"/>
    </row>
    <row r="268" spans="2:14" ht="15.75" thickBot="1">
      <c r="B268" s="22" t="s">
        <v>1148</v>
      </c>
      <c r="C268" s="350">
        <v>150</v>
      </c>
      <c r="D268" s="350">
        <v>150</v>
      </c>
      <c r="E268" s="154"/>
      <c r="F268" s="10"/>
      <c r="G268" s="10"/>
      <c r="H268" s="67"/>
      <c r="I268" s="154"/>
      <c r="J268" s="10"/>
      <c r="K268" s="154"/>
      <c r="L268" s="10"/>
      <c r="M268" s="10"/>
      <c r="N268" s="10"/>
    </row>
    <row r="269" spans="2:14" ht="15.75" thickBot="1">
      <c r="B269" s="22" t="s">
        <v>1149</v>
      </c>
      <c r="C269" s="349">
        <v>25</v>
      </c>
      <c r="D269" s="349">
        <v>25</v>
      </c>
      <c r="E269" s="154"/>
      <c r="F269" s="10"/>
      <c r="G269" s="10"/>
      <c r="H269" s="67"/>
      <c r="I269" s="154"/>
      <c r="J269" s="10"/>
      <c r="K269" s="154"/>
      <c r="L269" s="10"/>
      <c r="M269" s="10"/>
      <c r="N269" s="10"/>
    </row>
    <row r="270" spans="2:14" ht="15.75" thickBot="1">
      <c r="B270" s="22" t="s">
        <v>1150</v>
      </c>
      <c r="C270" s="350">
        <v>30</v>
      </c>
      <c r="D270" s="350">
        <v>30</v>
      </c>
      <c r="E270" s="154"/>
      <c r="F270" s="10"/>
      <c r="G270" s="10"/>
      <c r="H270" s="67"/>
      <c r="I270" s="154"/>
      <c r="J270" s="10"/>
      <c r="K270" s="154"/>
      <c r="L270" s="10"/>
      <c r="M270" s="10"/>
      <c r="N270" s="10"/>
    </row>
    <row r="271" spans="2:14" ht="15.75" thickBot="1">
      <c r="B271" s="22" t="s">
        <v>1151</v>
      </c>
      <c r="C271" s="349">
        <v>25</v>
      </c>
      <c r="D271" s="349">
        <v>25</v>
      </c>
      <c r="E271" s="154"/>
      <c r="F271" s="10"/>
      <c r="G271" s="10"/>
      <c r="H271" s="67"/>
      <c r="I271" s="154"/>
      <c r="J271" s="10"/>
      <c r="K271" s="154"/>
      <c r="L271" s="10"/>
      <c r="M271" s="10"/>
      <c r="N271" s="10"/>
    </row>
    <row r="272" spans="2:14" ht="15.75" thickBot="1">
      <c r="B272" s="22" t="s">
        <v>1153</v>
      </c>
      <c r="C272" s="350">
        <v>20</v>
      </c>
      <c r="D272" s="350">
        <v>20</v>
      </c>
      <c r="E272" s="154"/>
      <c r="F272" s="10"/>
      <c r="G272" s="10"/>
      <c r="H272" s="67"/>
      <c r="I272" s="154"/>
      <c r="J272" s="10"/>
      <c r="K272" s="154"/>
      <c r="L272" s="10"/>
      <c r="M272" s="10"/>
      <c r="N272" s="10"/>
    </row>
    <row r="273" spans="2:14" ht="15.75" thickBot="1">
      <c r="B273" s="22" t="s">
        <v>1154</v>
      </c>
      <c r="C273" s="349">
        <v>50</v>
      </c>
      <c r="D273" s="349">
        <v>300</v>
      </c>
      <c r="E273" s="154"/>
      <c r="F273" s="10"/>
      <c r="G273" s="10"/>
      <c r="H273" s="67"/>
      <c r="I273" s="154"/>
      <c r="J273" s="10"/>
      <c r="K273" s="154"/>
      <c r="L273" s="10"/>
      <c r="M273" s="10"/>
      <c r="N273" s="10"/>
    </row>
    <row r="274" spans="2:14" ht="15.75" thickBot="1">
      <c r="B274" s="22" t="s">
        <v>1155</v>
      </c>
      <c r="C274" s="350">
        <v>30</v>
      </c>
      <c r="D274" s="350">
        <v>30</v>
      </c>
      <c r="E274" s="154"/>
      <c r="F274" s="10"/>
      <c r="G274" s="10"/>
      <c r="H274" s="67"/>
      <c r="I274" s="154"/>
      <c r="J274" s="10"/>
      <c r="K274" s="154"/>
      <c r="L274" s="10"/>
      <c r="M274" s="10"/>
      <c r="N274" s="10"/>
    </row>
    <row r="275" spans="2:14" ht="15.75" thickBot="1">
      <c r="B275" s="22" t="s">
        <v>1156</v>
      </c>
      <c r="C275" s="349">
        <v>150</v>
      </c>
      <c r="D275" s="349">
        <v>150</v>
      </c>
      <c r="E275" s="154"/>
      <c r="F275" s="10"/>
      <c r="G275" s="10"/>
      <c r="H275" s="67"/>
      <c r="I275" s="154"/>
      <c r="J275" s="10"/>
      <c r="K275" s="154"/>
      <c r="L275" s="10"/>
      <c r="M275" s="10"/>
      <c r="N275" s="10"/>
    </row>
    <row r="276" spans="2:14" ht="15.75" thickBot="1">
      <c r="B276" s="22" t="s">
        <v>1157</v>
      </c>
      <c r="C276" s="350">
        <v>25</v>
      </c>
      <c r="D276" s="350">
        <v>25</v>
      </c>
      <c r="E276" s="154"/>
      <c r="F276" s="10"/>
      <c r="G276" s="10"/>
      <c r="H276" s="67"/>
      <c r="I276" s="154"/>
      <c r="J276" s="10"/>
      <c r="K276" s="154"/>
      <c r="L276" s="10"/>
      <c r="M276" s="10"/>
      <c r="N276" s="10"/>
    </row>
    <row r="277" spans="2:14" ht="15.75" thickBot="1">
      <c r="B277" s="22" t="s">
        <v>1158</v>
      </c>
      <c r="C277" s="349">
        <v>30</v>
      </c>
      <c r="D277" s="349">
        <v>30</v>
      </c>
      <c r="E277" s="154"/>
      <c r="F277" s="10"/>
      <c r="G277" s="10"/>
      <c r="H277" s="67"/>
      <c r="I277" s="154"/>
      <c r="J277" s="10"/>
      <c r="K277" s="154"/>
      <c r="L277" s="10"/>
      <c r="M277" s="10"/>
      <c r="N277" s="10"/>
    </row>
    <row r="278" spans="2:14" ht="15.75" thickBot="1">
      <c r="B278" s="22" t="s">
        <v>1159</v>
      </c>
      <c r="C278" s="350">
        <v>25</v>
      </c>
      <c r="D278" s="350">
        <v>25</v>
      </c>
      <c r="E278" s="154"/>
      <c r="F278" s="10"/>
      <c r="G278" s="10"/>
      <c r="H278" s="67"/>
      <c r="I278" s="154"/>
      <c r="J278" s="10"/>
      <c r="K278" s="154"/>
      <c r="L278" s="10"/>
      <c r="M278" s="10"/>
      <c r="N278" s="10"/>
    </row>
    <row r="279" spans="2:14" ht="15.75" thickBot="1">
      <c r="B279" s="22" t="s">
        <v>1160</v>
      </c>
      <c r="C279" s="349">
        <v>20</v>
      </c>
      <c r="D279" s="349">
        <v>8</v>
      </c>
      <c r="E279" s="154"/>
      <c r="F279" s="10"/>
      <c r="G279" s="10"/>
      <c r="H279" s="67"/>
      <c r="I279" s="154"/>
      <c r="J279" s="10"/>
      <c r="K279" s="154"/>
      <c r="L279" s="10"/>
      <c r="M279" s="10"/>
      <c r="N279" s="10"/>
    </row>
    <row r="280" spans="2:14" ht="15.75" thickBot="1">
      <c r="B280" s="22" t="s">
        <v>1161</v>
      </c>
      <c r="C280" s="350">
        <v>20</v>
      </c>
      <c r="D280" s="350">
        <v>20</v>
      </c>
      <c r="E280" s="154"/>
      <c r="F280" s="10"/>
      <c r="G280" s="10"/>
      <c r="H280" s="67"/>
      <c r="I280" s="154"/>
      <c r="J280" s="10"/>
      <c r="K280" s="154"/>
      <c r="L280" s="10"/>
      <c r="M280" s="10"/>
      <c r="N280" s="10"/>
    </row>
    <row r="281" spans="2:14" ht="15.75" thickBot="1">
      <c r="B281" s="22" t="s">
        <v>1162</v>
      </c>
      <c r="C281" s="349">
        <v>300</v>
      </c>
      <c r="D281" s="349">
        <v>300</v>
      </c>
      <c r="E281" s="154"/>
      <c r="F281" s="10"/>
      <c r="G281" s="10"/>
      <c r="H281" s="67"/>
      <c r="I281" s="154"/>
      <c r="J281" s="10"/>
      <c r="K281" s="154"/>
      <c r="L281" s="10"/>
      <c r="M281" s="10"/>
      <c r="N281" s="10"/>
    </row>
    <row r="282" spans="2:14" ht="15.75" thickBot="1">
      <c r="B282" s="22" t="s">
        <v>1134</v>
      </c>
      <c r="C282" s="350">
        <v>155.4</v>
      </c>
      <c r="D282" s="350">
        <v>155.4</v>
      </c>
      <c r="E282" s="154"/>
      <c r="F282" s="10"/>
      <c r="G282" s="10"/>
      <c r="H282" s="67"/>
      <c r="I282" s="154"/>
      <c r="J282" s="10"/>
      <c r="K282" s="154"/>
      <c r="L282" s="10"/>
      <c r="M282" s="10"/>
      <c r="N282" s="10"/>
    </row>
    <row r="283" spans="2:14" ht="15.75" thickBot="1">
      <c r="B283" s="22" t="s">
        <v>1135</v>
      </c>
      <c r="C283" s="349">
        <v>87.5</v>
      </c>
      <c r="D283" s="349">
        <v>87.5</v>
      </c>
      <c r="E283" s="154"/>
      <c r="F283" s="10"/>
      <c r="G283" s="10"/>
      <c r="H283" s="67"/>
      <c r="I283" s="154"/>
      <c r="J283" s="10"/>
      <c r="K283" s="154"/>
      <c r="L283" s="10"/>
      <c r="M283" s="10"/>
      <c r="N283" s="10"/>
    </row>
    <row r="284" spans="2:14" ht="15.75" thickBot="1">
      <c r="B284" s="22" t="s">
        <v>1138</v>
      </c>
      <c r="C284" s="350">
        <v>413</v>
      </c>
      <c r="D284" s="350">
        <v>413</v>
      </c>
      <c r="E284" s="154"/>
      <c r="F284" s="10"/>
      <c r="G284" s="10"/>
      <c r="H284" s="67"/>
      <c r="I284" s="154"/>
      <c r="J284" s="10"/>
      <c r="K284" s="154"/>
      <c r="L284" s="10"/>
      <c r="M284" s="10"/>
      <c r="N284" s="10"/>
    </row>
    <row r="285" spans="2:14" ht="15.75" thickBot="1">
      <c r="B285" s="22" t="s">
        <v>1139</v>
      </c>
      <c r="C285" s="349">
        <v>87</v>
      </c>
      <c r="D285" s="349">
        <v>87</v>
      </c>
      <c r="E285" s="154"/>
      <c r="F285" s="10"/>
      <c r="G285" s="10"/>
      <c r="H285" s="67"/>
      <c r="I285" s="154"/>
      <c r="J285" s="10"/>
      <c r="K285" s="154"/>
      <c r="L285" s="10"/>
      <c r="M285" s="10"/>
      <c r="N285" s="10"/>
    </row>
    <row r="286" spans="2:14">
      <c r="B286" s="322"/>
      <c r="C286" s="322"/>
      <c r="D286" s="322"/>
      <c r="E286" s="322"/>
      <c r="F286" s="10"/>
      <c r="G286" s="10"/>
      <c r="H286" s="67"/>
      <c r="I286" s="154"/>
      <c r="J286" s="10"/>
      <c r="K286" s="154"/>
      <c r="L286" s="10"/>
      <c r="M286" s="10"/>
      <c r="N286" s="10"/>
    </row>
    <row r="287" spans="2:14">
      <c r="B287" s="322"/>
      <c r="C287" s="322"/>
      <c r="D287" s="322"/>
      <c r="E287" s="154"/>
      <c r="F287" s="10"/>
      <c r="G287" s="10"/>
      <c r="H287" s="67"/>
      <c r="I287" s="154"/>
      <c r="J287" s="10"/>
      <c r="K287" s="154"/>
      <c r="L287" s="10"/>
      <c r="M287" s="10"/>
      <c r="N287" s="10"/>
    </row>
  </sheetData>
  <mergeCells count="1">
    <mergeCell ref="K34:M37"/>
  </mergeCells>
  <hyperlinks>
    <hyperlink ref="B1" location="'Assumptions Summary'!A1" display="Go to Assumptions Summary"/>
  </hyperlinks>
  <pageMargins left="0.7" right="0.7" top="0.75" bottom="0.75" header="0.3" footer="0.3"/>
  <pageSetup paperSize="9" orientation="portrait" verticalDpi="9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5" tint="0.39997558519241921"/>
  </sheetPr>
  <dimension ref="A1:J31"/>
  <sheetViews>
    <sheetView zoomScale="85" zoomScaleNormal="85" workbookViewId="0"/>
  </sheetViews>
  <sheetFormatPr defaultColWidth="10.28515625" defaultRowHeight="15"/>
  <cols>
    <col min="1" max="1" width="4.140625" style="2" customWidth="1"/>
    <col min="2" max="2" width="29.85546875" style="2" customWidth="1"/>
    <col min="3" max="3" width="16.140625" style="2" customWidth="1"/>
    <col min="4" max="4" width="28.5703125" style="2" customWidth="1"/>
    <col min="5" max="5" width="3" style="2" customWidth="1"/>
    <col min="6" max="6" width="3.5703125" style="2" customWidth="1"/>
    <col min="7" max="7" width="55.85546875" style="2" customWidth="1"/>
    <col min="8" max="9" width="23.42578125" style="2" customWidth="1"/>
    <col min="10" max="16384" width="10.28515625" style="2"/>
  </cols>
  <sheetData>
    <row r="1" spans="1:10" ht="15" customHeight="1">
      <c r="A1" s="7"/>
      <c r="B1" s="17" t="s">
        <v>59</v>
      </c>
      <c r="C1" s="1"/>
      <c r="D1" s="1"/>
      <c r="E1" s="1"/>
      <c r="F1" s="1"/>
      <c r="G1" s="1"/>
      <c r="H1" s="1"/>
      <c r="I1" s="1"/>
      <c r="J1" s="1"/>
    </row>
    <row r="2" spans="1:10" ht="20.25" thickBot="1">
      <c r="A2" s="1"/>
      <c r="B2" s="18" t="s">
        <v>1552</v>
      </c>
      <c r="C2" s="1"/>
      <c r="D2" s="1"/>
      <c r="E2" s="1"/>
      <c r="F2" s="1"/>
      <c r="G2" s="1"/>
      <c r="H2" s="1"/>
      <c r="I2" s="1"/>
      <c r="J2" s="1"/>
    </row>
    <row r="3" spans="1:10" ht="15" customHeight="1" thickTop="1">
      <c r="A3" s="1"/>
      <c r="B3" s="1"/>
      <c r="C3" s="1"/>
      <c r="D3" s="1"/>
      <c r="E3" s="1"/>
      <c r="F3" s="1"/>
      <c r="G3" s="1"/>
      <c r="H3" s="1"/>
      <c r="I3" s="1"/>
      <c r="J3" s="1"/>
    </row>
    <row r="4" spans="1:10">
      <c r="A4" s="1"/>
      <c r="B4" s="398" t="str">
        <f>'Assumptions Summary'!$E$5&amp;": "&amp;'Assumptions Summary'!$D$25</f>
        <v>Key deviations from Primary Source: AEMO Draft 2021-22 Input and Assumptions Workbook</v>
      </c>
      <c r="C4" s="1"/>
      <c r="D4" s="1"/>
      <c r="E4" s="1"/>
      <c r="F4" s="1"/>
      <c r="G4" s="1"/>
      <c r="H4" s="1"/>
      <c r="I4" s="1"/>
      <c r="J4" s="1"/>
    </row>
    <row r="5" spans="1:10">
      <c r="A5" s="1"/>
      <c r="B5" s="399" t="str">
        <f>'Assumptions Summary'!$E$25</f>
        <v>Nil</v>
      </c>
      <c r="C5" s="1"/>
      <c r="D5" s="1"/>
      <c r="E5" s="1"/>
      <c r="F5" s="1"/>
      <c r="G5" s="1"/>
      <c r="H5" s="1"/>
      <c r="I5" s="1"/>
      <c r="J5" s="1"/>
    </row>
    <row r="6" spans="1:10">
      <c r="A6" s="1"/>
      <c r="B6" s="398"/>
      <c r="C6" s="1"/>
      <c r="D6" s="1"/>
      <c r="E6" s="1"/>
      <c r="F6" s="1"/>
      <c r="G6" s="1"/>
      <c r="H6" s="1"/>
      <c r="I6" s="1"/>
      <c r="J6" s="1"/>
    </row>
    <row r="7" spans="1:10">
      <c r="A7" s="1"/>
      <c r="B7" s="10" t="s">
        <v>750</v>
      </c>
      <c r="C7" s="1"/>
      <c r="D7" s="1"/>
      <c r="E7" s="1"/>
      <c r="F7" s="1"/>
      <c r="G7" s="1"/>
      <c r="H7" s="1"/>
      <c r="I7" s="1"/>
      <c r="J7" s="1"/>
    </row>
    <row r="8" spans="1:10">
      <c r="A8" s="1"/>
      <c r="B8" s="1"/>
      <c r="C8" s="1"/>
      <c r="D8" s="1"/>
      <c r="E8" s="1"/>
      <c r="F8" s="1"/>
      <c r="G8" s="1"/>
      <c r="H8" s="1"/>
      <c r="I8" s="1"/>
      <c r="J8" s="1"/>
    </row>
    <row r="9" spans="1:10" ht="18" thickBot="1">
      <c r="A9" s="1"/>
      <c r="B9" s="11" t="s">
        <v>404</v>
      </c>
      <c r="C9" s="1"/>
      <c r="D9" s="1"/>
      <c r="E9" s="1"/>
      <c r="F9" s="1"/>
      <c r="G9" s="11" t="s">
        <v>751</v>
      </c>
      <c r="H9" s="1"/>
      <c r="I9" s="1"/>
      <c r="J9" s="1"/>
    </row>
    <row r="10" spans="1:10" ht="46.5" thickTop="1" thickBot="1">
      <c r="A10" s="1"/>
      <c r="B10" s="3" t="s">
        <v>706</v>
      </c>
      <c r="C10" s="3" t="s">
        <v>752</v>
      </c>
      <c r="D10" s="3" t="s">
        <v>753</v>
      </c>
      <c r="E10" s="1"/>
      <c r="F10" s="1"/>
      <c r="G10" s="3" t="s">
        <v>706</v>
      </c>
      <c r="H10" s="3" t="s">
        <v>754</v>
      </c>
      <c r="I10" s="3" t="s">
        <v>755</v>
      </c>
      <c r="J10" s="1"/>
    </row>
    <row r="11" spans="1:10" ht="15.75" thickBot="1">
      <c r="A11" s="1"/>
      <c r="B11" s="22" t="s">
        <v>756</v>
      </c>
      <c r="C11" s="155">
        <f>100*(D11/365)</f>
        <v>5.4794520547945202</v>
      </c>
      <c r="D11" s="125">
        <v>20</v>
      </c>
      <c r="E11" s="156"/>
      <c r="F11" s="1"/>
      <c r="G11" s="22" t="s">
        <v>711</v>
      </c>
      <c r="H11" s="155">
        <f t="shared" ref="H11:H14" si="0">100*(I11/365)</f>
        <v>0.82191780821917804</v>
      </c>
      <c r="I11" s="155">
        <v>3</v>
      </c>
      <c r="J11" s="1"/>
    </row>
    <row r="12" spans="1:10" ht="15.75" thickBot="1">
      <c r="A12" s="1"/>
      <c r="B12" s="22" t="s">
        <v>757</v>
      </c>
      <c r="C12" s="157">
        <f t="shared" ref="C12:C17" si="1">100*(D12/365)</f>
        <v>5.4794520547945202</v>
      </c>
      <c r="D12" s="126">
        <v>20</v>
      </c>
      <c r="E12" s="156"/>
      <c r="F12" s="1"/>
      <c r="G12" s="22" t="s">
        <v>712</v>
      </c>
      <c r="H12" s="157">
        <f t="shared" si="0"/>
        <v>1.3698630136986301</v>
      </c>
      <c r="I12" s="157">
        <v>5</v>
      </c>
      <c r="J12" s="1"/>
    </row>
    <row r="13" spans="1:10" ht="15.75" thickBot="1">
      <c r="A13" s="1"/>
      <c r="B13" s="22" t="s">
        <v>758</v>
      </c>
      <c r="C13" s="155">
        <f t="shared" si="1"/>
        <v>0.27397260273972601</v>
      </c>
      <c r="D13" s="125">
        <v>1</v>
      </c>
      <c r="E13" s="156"/>
      <c r="F13" s="1"/>
      <c r="G13" s="22" t="s">
        <v>713</v>
      </c>
      <c r="H13" s="155">
        <f t="shared" si="0"/>
        <v>3.5068493150684934</v>
      </c>
      <c r="I13" s="155">
        <v>12.8</v>
      </c>
      <c r="J13" s="1"/>
    </row>
    <row r="14" spans="1:10" ht="15.75" thickBot="1">
      <c r="A14" s="1"/>
      <c r="B14" s="22" t="s">
        <v>713</v>
      </c>
      <c r="C14" s="157">
        <f t="shared" si="1"/>
        <v>5.4794520547945202</v>
      </c>
      <c r="D14" s="126">
        <v>20</v>
      </c>
      <c r="E14" s="156"/>
      <c r="F14" s="1"/>
      <c r="G14" s="22" t="s">
        <v>716</v>
      </c>
      <c r="H14" s="157">
        <f t="shared" si="0"/>
        <v>0</v>
      </c>
      <c r="I14" s="157">
        <v>0</v>
      </c>
      <c r="J14" s="1"/>
    </row>
    <row r="15" spans="1:10" ht="15.75" thickBot="1">
      <c r="A15" s="1"/>
      <c r="B15" s="22" t="s">
        <v>759</v>
      </c>
      <c r="C15" s="155">
        <f t="shared" si="1"/>
        <v>1.3698630136986301</v>
      </c>
      <c r="D15" s="125">
        <v>5</v>
      </c>
      <c r="E15" s="156"/>
      <c r="F15" s="1"/>
      <c r="G15" s="22" t="s">
        <v>720</v>
      </c>
      <c r="H15" s="155">
        <f t="shared" ref="H15:H21" si="2">100*(I15/365)</f>
        <v>0</v>
      </c>
      <c r="I15" s="155">
        <v>0</v>
      </c>
      <c r="J15" s="1"/>
    </row>
    <row r="16" spans="1:10" ht="15.75" thickBot="1">
      <c r="A16" s="1"/>
      <c r="B16" s="22" t="s">
        <v>760</v>
      </c>
      <c r="C16" s="157">
        <f t="shared" si="1"/>
        <v>0.68493150684931503</v>
      </c>
      <c r="D16" s="126">
        <v>2.5</v>
      </c>
      <c r="E16" s="156"/>
      <c r="F16" s="1"/>
      <c r="G16" s="22" t="s">
        <v>721</v>
      </c>
      <c r="H16" s="157">
        <f t="shared" si="2"/>
        <v>0</v>
      </c>
      <c r="I16" s="157">
        <v>0</v>
      </c>
      <c r="J16" s="1"/>
    </row>
    <row r="17" spans="1:10" ht="15.75" thickBot="1">
      <c r="A17" s="1"/>
      <c r="B17" s="22" t="s">
        <v>761</v>
      </c>
      <c r="C17" s="155">
        <f t="shared" si="1"/>
        <v>1.6438356164383561</v>
      </c>
      <c r="D17" s="125">
        <v>6</v>
      </c>
      <c r="E17" s="156"/>
      <c r="F17" s="1"/>
      <c r="G17" s="22" t="s">
        <v>103</v>
      </c>
      <c r="H17" s="155">
        <f t="shared" si="2"/>
        <v>0</v>
      </c>
      <c r="I17" s="155">
        <v>0</v>
      </c>
      <c r="J17" s="1"/>
    </row>
    <row r="18" spans="1:10" ht="15.75" thickBot="1">
      <c r="A18" s="1"/>
      <c r="B18" s="22" t="s">
        <v>716</v>
      </c>
      <c r="C18" s="157">
        <v>0</v>
      </c>
      <c r="D18" s="126">
        <v>0</v>
      </c>
      <c r="E18" s="1"/>
      <c r="F18" s="1"/>
      <c r="G18" s="22" t="s">
        <v>722</v>
      </c>
      <c r="H18" s="157">
        <f t="shared" si="2"/>
        <v>0</v>
      </c>
      <c r="I18" s="157">
        <v>0</v>
      </c>
      <c r="J18" s="1"/>
    </row>
    <row r="19" spans="1:10" ht="15.75" thickBot="1">
      <c r="A19" s="1"/>
      <c r="B19" s="22" t="s">
        <v>106</v>
      </c>
      <c r="C19" s="155">
        <v>0</v>
      </c>
      <c r="D19" s="125">
        <v>0</v>
      </c>
      <c r="E19" s="1"/>
      <c r="F19" s="1"/>
      <c r="G19" s="22" t="s">
        <v>723</v>
      </c>
      <c r="H19" s="155">
        <f t="shared" si="2"/>
        <v>0</v>
      </c>
      <c r="I19" s="155">
        <v>0</v>
      </c>
      <c r="J19" s="1"/>
    </row>
    <row r="20" spans="1:10" ht="15.75" thickBot="1">
      <c r="A20" s="1"/>
      <c r="B20" s="22" t="s">
        <v>762</v>
      </c>
      <c r="C20" s="157">
        <v>0</v>
      </c>
      <c r="D20" s="126">
        <v>0</v>
      </c>
      <c r="E20" s="1"/>
      <c r="F20" s="1"/>
      <c r="G20" s="22" t="s">
        <v>724</v>
      </c>
      <c r="H20" s="157">
        <f t="shared" si="2"/>
        <v>0</v>
      </c>
      <c r="I20" s="157">
        <v>0</v>
      </c>
      <c r="J20" s="1"/>
    </row>
    <row r="21" spans="1:10" ht="15.75" thickBot="1">
      <c r="A21" s="1"/>
      <c r="B21" s="22" t="s">
        <v>103</v>
      </c>
      <c r="C21" s="155">
        <v>0</v>
      </c>
      <c r="D21" s="125">
        <v>0</v>
      </c>
      <c r="E21" s="1"/>
      <c r="F21" s="1"/>
      <c r="G21" s="22" t="s">
        <v>725</v>
      </c>
      <c r="H21" s="155">
        <f t="shared" si="2"/>
        <v>0</v>
      </c>
      <c r="I21" s="155">
        <v>0</v>
      </c>
      <c r="J21" s="1"/>
    </row>
    <row r="22" spans="1:10">
      <c r="A22" s="1"/>
      <c r="B22" s="45" t="s">
        <v>763</v>
      </c>
      <c r="C22" s="1"/>
      <c r="D22" s="1"/>
      <c r="E22" s="1"/>
      <c r="F22" s="1"/>
      <c r="G22" s="45"/>
      <c r="H22" s="1"/>
      <c r="I22" s="1"/>
      <c r="J22" s="1"/>
    </row>
    <row r="23" spans="1:10">
      <c r="A23" s="1"/>
      <c r="B23" s="45" t="s">
        <v>218</v>
      </c>
      <c r="C23" s="1"/>
      <c r="D23" s="1"/>
      <c r="E23" s="1"/>
      <c r="F23" s="1"/>
      <c r="G23" s="45"/>
      <c r="H23" s="1"/>
      <c r="I23" s="1"/>
      <c r="J23" s="1"/>
    </row>
    <row r="24" spans="1:10" ht="15" customHeight="1">
      <c r="A24" s="1"/>
      <c r="B24" s="109" t="s">
        <v>764</v>
      </c>
      <c r="C24" s="109"/>
      <c r="D24" s="109"/>
      <c r="E24" s="1"/>
      <c r="F24" s="1"/>
      <c r="G24" s="45"/>
      <c r="H24" s="1"/>
      <c r="I24" s="1"/>
      <c r="J24" s="1"/>
    </row>
    <row r="25" spans="1:10">
      <c r="A25" s="1"/>
      <c r="B25" s="109" t="s">
        <v>1421</v>
      </c>
      <c r="C25" s="109"/>
      <c r="D25" s="109"/>
      <c r="E25" s="1"/>
      <c r="F25" s="1"/>
      <c r="G25" s="45"/>
      <c r="H25" s="1"/>
      <c r="I25" s="1"/>
      <c r="J25" s="1"/>
    </row>
    <row r="26" spans="1:10">
      <c r="A26" s="1"/>
      <c r="B26" s="109" t="s">
        <v>1420</v>
      </c>
      <c r="C26" s="1"/>
      <c r="D26" s="1"/>
      <c r="E26" s="1"/>
      <c r="F26" s="1"/>
      <c r="G26" s="45"/>
      <c r="H26" s="1"/>
      <c r="I26" s="1"/>
      <c r="J26" s="1"/>
    </row>
    <row r="27" spans="1:10">
      <c r="A27" s="1"/>
      <c r="B27" s="1"/>
      <c r="C27" s="1"/>
      <c r="D27" s="1"/>
      <c r="E27" s="1"/>
      <c r="F27" s="1"/>
      <c r="G27" s="1"/>
      <c r="H27" s="1"/>
      <c r="I27" s="1"/>
      <c r="J27" s="1"/>
    </row>
    <row r="28" spans="1:10">
      <c r="A28" s="1"/>
      <c r="B28" s="45"/>
      <c r="C28" s="1"/>
      <c r="D28" s="1"/>
      <c r="E28" s="1"/>
      <c r="F28" s="1"/>
      <c r="G28" s="1"/>
      <c r="H28" s="1"/>
      <c r="I28" s="1"/>
      <c r="J28" s="1"/>
    </row>
    <row r="29" spans="1:10">
      <c r="A29" s="1"/>
      <c r="B29" s="1"/>
      <c r="C29" s="1"/>
      <c r="D29" s="1"/>
      <c r="E29" s="1"/>
      <c r="F29" s="1"/>
      <c r="G29" s="1"/>
      <c r="H29" s="1"/>
      <c r="I29" s="1"/>
      <c r="J29" s="1"/>
    </row>
    <row r="30" spans="1:10">
      <c r="A30" s="1"/>
      <c r="B30" s="1"/>
      <c r="C30" s="1"/>
      <c r="D30" s="1"/>
      <c r="E30" s="1"/>
      <c r="F30" s="1"/>
      <c r="G30" s="1"/>
      <c r="H30" s="1"/>
      <c r="I30" s="1"/>
      <c r="J30" s="1"/>
    </row>
    <row r="31" spans="1:10">
      <c r="A31" s="1"/>
      <c r="B31" s="1"/>
      <c r="C31" s="1"/>
      <c r="D31" s="1"/>
      <c r="E31" s="1"/>
      <c r="F31" s="1"/>
      <c r="G31" s="1"/>
      <c r="H31" s="1"/>
      <c r="I31" s="1"/>
      <c r="J31" s="1"/>
    </row>
  </sheetData>
  <hyperlinks>
    <hyperlink ref="B1" location="'Assumptions Summary'!A1" display="Go to Assumptions Summary"/>
  </hyperlinks>
  <pageMargins left="0.7" right="0.7" top="0.75" bottom="0.75" header="0.3" footer="0.3"/>
  <pageSetup paperSize="9" orientation="portrait" verticalDpi="9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5" tint="0.39997558519241921"/>
  </sheetPr>
  <dimension ref="A1:P50"/>
  <sheetViews>
    <sheetView zoomScale="85" zoomScaleNormal="85" workbookViewId="0"/>
  </sheetViews>
  <sheetFormatPr defaultColWidth="10.28515625" defaultRowHeight="15"/>
  <cols>
    <col min="1" max="1" width="4.140625" style="2" customWidth="1"/>
    <col min="2" max="2" width="33.85546875" style="2" customWidth="1"/>
    <col min="3" max="4" width="24.7109375" style="2" customWidth="1"/>
    <col min="5" max="6" width="19" style="2" customWidth="1"/>
    <col min="7" max="7" width="21.85546875" style="2" customWidth="1"/>
    <col min="8" max="8" width="13.7109375" style="2" customWidth="1"/>
    <col min="9" max="9" width="54.7109375" style="2" customWidth="1"/>
    <col min="10" max="13" width="19" style="2" customWidth="1"/>
    <col min="14" max="16384" width="10.28515625" style="2"/>
  </cols>
  <sheetData>
    <row r="1" spans="1:15" ht="15" customHeight="1">
      <c r="A1" s="7"/>
      <c r="B1" s="17" t="s">
        <v>59</v>
      </c>
      <c r="C1" s="1"/>
      <c r="D1" s="1"/>
      <c r="E1" s="1"/>
      <c r="F1" s="1"/>
      <c r="G1" s="1"/>
      <c r="H1" s="1"/>
      <c r="I1" s="1"/>
      <c r="J1" s="1"/>
      <c r="K1" s="1"/>
      <c r="L1" s="1"/>
      <c r="M1" s="1"/>
      <c r="N1" s="1"/>
      <c r="O1" s="1"/>
    </row>
    <row r="2" spans="1:15" ht="20.25" thickBot="1">
      <c r="A2" s="1"/>
      <c r="B2" s="444" t="s">
        <v>32</v>
      </c>
      <c r="C2" s="444"/>
      <c r="D2" s="1"/>
      <c r="E2" s="1"/>
      <c r="F2" s="1"/>
      <c r="G2" s="1"/>
      <c r="H2" s="1"/>
      <c r="I2" s="1"/>
      <c r="J2" s="1"/>
      <c r="K2" s="1"/>
      <c r="L2" s="1"/>
      <c r="M2" s="1"/>
      <c r="N2" s="1"/>
      <c r="O2" s="1"/>
    </row>
    <row r="3" spans="1:15" ht="15" customHeight="1" thickTop="1">
      <c r="A3" s="1"/>
      <c r="B3" s="1"/>
      <c r="C3" s="1"/>
      <c r="D3" s="1"/>
      <c r="E3" s="1"/>
      <c r="F3" s="1"/>
      <c r="G3" s="1"/>
      <c r="H3" s="1"/>
      <c r="I3" s="1"/>
      <c r="J3" s="1"/>
      <c r="K3" s="1"/>
      <c r="L3" s="1"/>
      <c r="M3" s="1"/>
      <c r="N3" s="1"/>
      <c r="O3" s="1"/>
    </row>
    <row r="4" spans="1:15">
      <c r="A4" s="1"/>
      <c r="B4" s="398" t="str">
        <f>'Assumptions Summary'!$E$5&amp;": "&amp;'Assumptions Summary'!$D$26</f>
        <v>Key deviations from Primary Source: AEMO Draft 2021-22 Input and Assumptions Workbook</v>
      </c>
      <c r="C4" s="6"/>
      <c r="D4" s="6"/>
      <c r="E4" s="6"/>
      <c r="F4" s="26"/>
      <c r="G4" s="26"/>
      <c r="H4" s="1"/>
      <c r="I4" s="1"/>
      <c r="J4" s="1"/>
      <c r="K4" s="1"/>
      <c r="L4" s="1"/>
      <c r="M4" s="1"/>
      <c r="N4" s="1"/>
      <c r="O4" s="1"/>
    </row>
    <row r="5" spans="1:15" ht="30" customHeight="1">
      <c r="A5" s="1"/>
      <c r="B5" s="449" t="str">
        <f>'Assumptions Summary'!$E$26</f>
        <v>1) Removal of HILP random outages
2) Removal of transmission random outages</v>
      </c>
      <c r="C5" s="449"/>
      <c r="D5" s="449"/>
      <c r="E5" s="449"/>
      <c r="F5" s="449"/>
      <c r="G5" s="26"/>
      <c r="H5" s="1"/>
      <c r="I5" s="1"/>
      <c r="J5" s="1"/>
      <c r="K5" s="1"/>
      <c r="L5" s="1"/>
      <c r="M5" s="1"/>
      <c r="N5" s="1"/>
      <c r="O5" s="1"/>
    </row>
    <row r="6" spans="1:15">
      <c r="A6" s="1"/>
      <c r="B6" s="398"/>
      <c r="C6" s="6"/>
      <c r="D6" s="6"/>
      <c r="E6" s="6"/>
      <c r="F6" s="26"/>
      <c r="G6" s="26"/>
      <c r="H6" s="1"/>
      <c r="I6" s="1"/>
      <c r="J6" s="1"/>
      <c r="K6" s="1"/>
      <c r="L6" s="1"/>
      <c r="M6" s="1"/>
      <c r="N6" s="1"/>
      <c r="O6" s="1"/>
    </row>
    <row r="7" spans="1:15">
      <c r="A7" s="1"/>
      <c r="B7" s="10" t="s">
        <v>766</v>
      </c>
      <c r="C7" s="26"/>
      <c r="D7" s="26"/>
      <c r="E7" s="26"/>
      <c r="F7" s="26"/>
      <c r="G7" s="26"/>
      <c r="H7" s="1"/>
      <c r="I7" s="1"/>
      <c r="J7" s="1"/>
      <c r="K7" s="1"/>
      <c r="L7" s="1"/>
      <c r="M7" s="1"/>
      <c r="N7" s="1"/>
      <c r="O7" s="1"/>
    </row>
    <row r="8" spans="1:15">
      <c r="A8" s="1"/>
      <c r="B8" s="159" t="s">
        <v>767</v>
      </c>
      <c r="C8" s="26"/>
      <c r="D8" s="26"/>
      <c r="E8" s="26"/>
      <c r="F8" s="26"/>
      <c r="G8" s="26"/>
      <c r="H8" s="1"/>
      <c r="I8" s="1"/>
      <c r="J8" s="1"/>
      <c r="K8" s="1"/>
      <c r="L8" s="1"/>
      <c r="M8" s="1"/>
      <c r="N8" s="1"/>
      <c r="O8" s="1"/>
    </row>
    <row r="9" spans="1:15">
      <c r="A9" s="1"/>
      <c r="B9" s="159" t="s">
        <v>768</v>
      </c>
      <c r="C9" s="80"/>
      <c r="D9" s="80"/>
      <c r="E9" s="80"/>
      <c r="F9" s="80"/>
      <c r="G9" s="80"/>
      <c r="H9" s="1"/>
      <c r="I9" s="1"/>
      <c r="J9" s="1"/>
      <c r="K9" s="1"/>
      <c r="L9" s="1"/>
      <c r="M9" s="1"/>
      <c r="N9" s="1"/>
      <c r="O9" s="1"/>
    </row>
    <row r="10" spans="1:15">
      <c r="A10" s="1"/>
      <c r="B10" s="159" t="s">
        <v>1419</v>
      </c>
      <c r="C10" s="1"/>
      <c r="D10" s="1"/>
      <c r="E10" s="1"/>
      <c r="F10" s="1"/>
      <c r="G10" s="1"/>
      <c r="H10" s="1"/>
      <c r="I10" s="1"/>
      <c r="J10" s="1"/>
      <c r="K10" s="1"/>
      <c r="L10" s="1"/>
      <c r="M10" s="1"/>
      <c r="N10" s="1"/>
      <c r="O10" s="1"/>
    </row>
    <row r="11" spans="1:15">
      <c r="A11" s="1"/>
      <c r="B11" s="158"/>
      <c r="C11" s="1"/>
      <c r="D11" s="1"/>
      <c r="E11" s="1"/>
      <c r="F11" s="1"/>
      <c r="G11" s="1"/>
      <c r="H11" s="1"/>
      <c r="I11" s="1"/>
      <c r="J11" s="1"/>
      <c r="K11" s="1"/>
      <c r="L11" s="1"/>
      <c r="M11" s="1"/>
      <c r="N11" s="1"/>
      <c r="O11" s="1"/>
    </row>
    <row r="12" spans="1:15" ht="18" thickBot="1">
      <c r="A12" s="1"/>
      <c r="B12" s="11" t="s">
        <v>781</v>
      </c>
      <c r="C12" s="1"/>
      <c r="D12" s="1"/>
      <c r="E12" s="1"/>
      <c r="F12" s="1"/>
      <c r="G12" s="1"/>
      <c r="H12" s="1"/>
      <c r="I12" s="63" t="s">
        <v>751</v>
      </c>
      <c r="J12" s="1"/>
      <c r="K12" s="1"/>
      <c r="L12" s="1"/>
      <c r="M12" s="1"/>
      <c r="N12" s="1"/>
      <c r="O12" s="1"/>
    </row>
    <row r="13" spans="1:15" ht="31.5" customHeight="1" thickTop="1" thickBot="1">
      <c r="A13" s="1"/>
      <c r="B13" s="480" t="s">
        <v>774</v>
      </c>
      <c r="C13" s="451" t="s">
        <v>775</v>
      </c>
      <c r="D13" s="453"/>
      <c r="E13" s="451" t="s">
        <v>771</v>
      </c>
      <c r="F13" s="453"/>
      <c r="G13" s="482" t="s">
        <v>777</v>
      </c>
      <c r="H13" s="1"/>
      <c r="I13" s="480" t="s">
        <v>774</v>
      </c>
      <c r="J13" s="451" t="s">
        <v>775</v>
      </c>
      <c r="K13" s="453"/>
      <c r="L13" s="451" t="s">
        <v>776</v>
      </c>
      <c r="M13" s="453"/>
      <c r="N13" s="1"/>
      <c r="O13" s="1"/>
    </row>
    <row r="14" spans="1:15" ht="30.75" thickBot="1">
      <c r="A14" s="1"/>
      <c r="B14" s="481"/>
      <c r="C14" s="363" t="s">
        <v>782</v>
      </c>
      <c r="D14" s="363" t="s">
        <v>783</v>
      </c>
      <c r="E14" s="363" t="s">
        <v>779</v>
      </c>
      <c r="F14" s="363" t="s">
        <v>780</v>
      </c>
      <c r="G14" s="481"/>
      <c r="H14" s="1"/>
      <c r="I14" s="481"/>
      <c r="J14" s="3" t="s">
        <v>770</v>
      </c>
      <c r="K14" s="3" t="s">
        <v>778</v>
      </c>
      <c r="L14" s="3" t="s">
        <v>779</v>
      </c>
      <c r="M14" s="3" t="s">
        <v>780</v>
      </c>
      <c r="N14" s="1"/>
      <c r="O14" s="1"/>
    </row>
    <row r="15" spans="1:15" ht="16.5" customHeight="1" thickBot="1">
      <c r="A15" s="1"/>
      <c r="B15" s="22" t="s">
        <v>773</v>
      </c>
      <c r="C15" s="146">
        <v>3</v>
      </c>
      <c r="D15" s="146">
        <v>14.09</v>
      </c>
      <c r="E15" s="164">
        <v>69</v>
      </c>
      <c r="F15" s="164">
        <v>42</v>
      </c>
      <c r="G15" s="146">
        <v>25.49</v>
      </c>
      <c r="H15" s="1"/>
      <c r="I15" s="22" t="s">
        <v>711</v>
      </c>
      <c r="J15" s="160">
        <v>2</v>
      </c>
      <c r="K15" s="160"/>
      <c r="L15" s="160">
        <v>9</v>
      </c>
      <c r="M15" s="160"/>
      <c r="N15" s="1"/>
      <c r="O15" s="1"/>
    </row>
    <row r="16" spans="1:15" ht="16.5" customHeight="1" thickBot="1">
      <c r="A16" s="1"/>
      <c r="B16" s="22" t="s">
        <v>772</v>
      </c>
      <c r="C16" s="147">
        <v>5.44</v>
      </c>
      <c r="D16" s="147">
        <v>39.909999999999997</v>
      </c>
      <c r="E16" s="166">
        <v>161</v>
      </c>
      <c r="F16" s="166">
        <v>44</v>
      </c>
      <c r="G16" s="147">
        <v>18.329999999999998</v>
      </c>
      <c r="H16" s="1"/>
      <c r="I16" s="22" t="s">
        <v>712</v>
      </c>
      <c r="J16" s="161">
        <v>2</v>
      </c>
      <c r="K16" s="147"/>
      <c r="L16" s="161">
        <v>9</v>
      </c>
      <c r="M16" s="161"/>
      <c r="N16" s="1"/>
      <c r="O16" s="1"/>
    </row>
    <row r="17" spans="1:16" ht="16.5" customHeight="1" thickBot="1">
      <c r="A17" s="1"/>
      <c r="B17" s="22" t="s">
        <v>784</v>
      </c>
      <c r="C17" s="160">
        <v>5.51</v>
      </c>
      <c r="D17" s="160">
        <v>9.7200000000000006</v>
      </c>
      <c r="E17" s="137">
        <v>94</v>
      </c>
      <c r="F17" s="137">
        <v>10</v>
      </c>
      <c r="G17" s="160">
        <v>20.46</v>
      </c>
      <c r="H17" s="1"/>
      <c r="I17" s="22" t="s">
        <v>713</v>
      </c>
      <c r="J17" s="160">
        <v>3.5000000000000004</v>
      </c>
      <c r="K17" s="160"/>
      <c r="L17" s="160">
        <v>41</v>
      </c>
      <c r="M17" s="160"/>
      <c r="N17" s="1"/>
      <c r="O17" s="1"/>
      <c r="P17" s="163"/>
    </row>
    <row r="18" spans="1:16" ht="16.5" customHeight="1" thickBot="1">
      <c r="A18" s="1"/>
      <c r="B18" s="22" t="s">
        <v>758</v>
      </c>
      <c r="C18" s="161">
        <v>2.52</v>
      </c>
      <c r="D18" s="161">
        <v>7.0000000000000007E-2</v>
      </c>
      <c r="E18" s="139">
        <v>27</v>
      </c>
      <c r="F18" s="139">
        <v>48</v>
      </c>
      <c r="G18" s="161">
        <v>31.08</v>
      </c>
      <c r="H18" s="1"/>
      <c r="I18" s="22" t="s">
        <v>716</v>
      </c>
      <c r="J18" s="161"/>
      <c r="K18" s="147"/>
      <c r="L18" s="161"/>
      <c r="M18" s="161"/>
      <c r="N18" s="1"/>
      <c r="O18" s="1"/>
      <c r="P18" s="163"/>
    </row>
    <row r="19" spans="1:16" ht="16.5" customHeight="1" thickBot="1">
      <c r="A19" s="1"/>
      <c r="B19" s="22" t="s">
        <v>760</v>
      </c>
      <c r="C19" s="160">
        <v>5.19</v>
      </c>
      <c r="D19" s="160">
        <v>8.9499999999999993</v>
      </c>
      <c r="E19" s="137">
        <v>163</v>
      </c>
      <c r="F19" s="137">
        <v>131</v>
      </c>
      <c r="G19" s="160">
        <v>12.52</v>
      </c>
      <c r="H19" s="165"/>
      <c r="I19" s="22" t="s">
        <v>762</v>
      </c>
      <c r="J19" s="160">
        <v>1.5</v>
      </c>
      <c r="K19" s="160"/>
      <c r="L19" s="160">
        <v>48</v>
      </c>
      <c r="M19" s="160"/>
      <c r="N19" s="1"/>
      <c r="O19" s="1"/>
      <c r="P19" s="163"/>
    </row>
    <row r="20" spans="1:16" ht="16.5" customHeight="1" thickBot="1">
      <c r="A20" s="1"/>
      <c r="B20" s="22" t="s">
        <v>713</v>
      </c>
      <c r="C20" s="161">
        <v>2.5299999999999998</v>
      </c>
      <c r="D20" s="161">
        <v>0.11</v>
      </c>
      <c r="E20" s="139">
        <v>41</v>
      </c>
      <c r="F20" s="139">
        <v>1</v>
      </c>
      <c r="G20" s="161">
        <v>3.68</v>
      </c>
      <c r="H20" s="165"/>
      <c r="I20" s="22" t="s">
        <v>103</v>
      </c>
      <c r="J20" s="161"/>
      <c r="K20" s="147"/>
      <c r="L20" s="161"/>
      <c r="M20" s="161"/>
      <c r="N20" s="1"/>
      <c r="O20" s="1"/>
      <c r="P20" s="163"/>
    </row>
    <row r="21" spans="1:16" ht="16.5" customHeight="1" thickBot="1">
      <c r="A21" s="1"/>
      <c r="B21" s="22" t="s">
        <v>759</v>
      </c>
      <c r="C21" s="160">
        <v>2.42</v>
      </c>
      <c r="D21" s="160">
        <v>0.72</v>
      </c>
      <c r="E21" s="137">
        <v>9</v>
      </c>
      <c r="F21" s="137">
        <v>13</v>
      </c>
      <c r="G21" s="160">
        <v>4.05</v>
      </c>
      <c r="H21" s="165"/>
      <c r="I21" s="22" t="s">
        <v>722</v>
      </c>
      <c r="J21" s="160"/>
      <c r="K21" s="160"/>
      <c r="L21" s="160"/>
      <c r="M21" s="160"/>
      <c r="N21" s="1"/>
      <c r="O21" s="1"/>
      <c r="P21" s="163"/>
    </row>
    <row r="22" spans="1:16" ht="16.5" customHeight="1" thickBot="1">
      <c r="A22" s="1"/>
      <c r="B22" s="22" t="s">
        <v>785</v>
      </c>
      <c r="C22" s="161">
        <v>4.57</v>
      </c>
      <c r="D22" s="161">
        <v>0.49</v>
      </c>
      <c r="E22" s="139">
        <v>53</v>
      </c>
      <c r="F22" s="139">
        <v>24</v>
      </c>
      <c r="G22" s="161">
        <v>15.86</v>
      </c>
      <c r="H22" s="165"/>
      <c r="I22" s="22" t="s">
        <v>104</v>
      </c>
      <c r="J22" s="161">
        <v>1</v>
      </c>
      <c r="K22" s="147"/>
      <c r="L22" s="161">
        <v>27</v>
      </c>
      <c r="M22" s="161"/>
      <c r="N22" s="1"/>
      <c r="O22" s="1"/>
      <c r="P22" s="163"/>
    </row>
    <row r="23" spans="1:16" ht="16.5" customHeight="1">
      <c r="A23" s="1"/>
      <c r="B23" s="45" t="s">
        <v>634</v>
      </c>
      <c r="C23" s="1"/>
      <c r="D23" s="1"/>
      <c r="E23" s="1"/>
      <c r="F23" s="1"/>
      <c r="G23" s="1"/>
      <c r="H23" s="165"/>
      <c r="I23" s="165"/>
      <c r="J23" s="1"/>
      <c r="K23" s="1"/>
      <c r="L23" s="1"/>
      <c r="M23" s="1"/>
      <c r="N23" s="1"/>
      <c r="O23" s="1"/>
      <c r="P23" s="163"/>
    </row>
    <row r="24" spans="1:16" ht="16.5" customHeight="1">
      <c r="A24" s="1"/>
      <c r="B24" s="45" t="s">
        <v>786</v>
      </c>
      <c r="C24" s="364"/>
      <c r="D24" s="364"/>
      <c r="E24" s="364"/>
      <c r="F24" s="364"/>
      <c r="G24" s="364"/>
      <c r="H24" s="165"/>
      <c r="I24" s="165"/>
      <c r="J24" s="1"/>
      <c r="K24" s="1"/>
      <c r="L24" s="1"/>
      <c r="M24" s="1"/>
      <c r="N24" s="1"/>
      <c r="O24" s="1"/>
      <c r="P24" s="163"/>
    </row>
    <row r="25" spans="1:16" ht="16.5" customHeight="1">
      <c r="A25" s="1"/>
      <c r="B25" s="45" t="s">
        <v>787</v>
      </c>
      <c r="C25" s="364"/>
      <c r="D25" s="364"/>
      <c r="E25" s="364"/>
      <c r="F25" s="364"/>
      <c r="G25" s="364"/>
      <c r="H25" s="165"/>
      <c r="I25" s="45"/>
      <c r="J25" s="1"/>
      <c r="K25" s="1"/>
      <c r="L25" s="1"/>
      <c r="M25" s="1"/>
      <c r="N25" s="1"/>
      <c r="O25" s="1"/>
      <c r="P25" s="163"/>
    </row>
    <row r="26" spans="1:16" ht="16.5" customHeight="1">
      <c r="A26" s="1"/>
      <c r="B26" s="45" t="s">
        <v>788</v>
      </c>
      <c r="C26" s="364"/>
      <c r="D26" s="364"/>
      <c r="E26" s="364"/>
      <c r="F26" s="364"/>
      <c r="G26" s="364"/>
      <c r="H26" s="165"/>
      <c r="I26" s="45"/>
      <c r="J26" s="1"/>
      <c r="K26" s="1"/>
      <c r="L26" s="1"/>
      <c r="M26" s="1"/>
      <c r="N26" s="1"/>
      <c r="O26" s="1"/>
      <c r="P26" s="163"/>
    </row>
    <row r="27" spans="1:16" ht="16.5" customHeight="1">
      <c r="A27" s="1"/>
      <c r="B27" s="45" t="s">
        <v>789</v>
      </c>
      <c r="C27" s="364"/>
      <c r="D27" s="364"/>
      <c r="E27" s="364"/>
      <c r="F27" s="364"/>
      <c r="G27" s="364"/>
      <c r="H27" s="165"/>
      <c r="I27" s="45"/>
      <c r="J27" s="1"/>
      <c r="K27" s="1"/>
      <c r="L27" s="1"/>
      <c r="M27" s="1"/>
      <c r="N27" s="1"/>
      <c r="O27" s="1"/>
      <c r="P27" s="163"/>
    </row>
    <row r="28" spans="1:16" ht="16.5" customHeight="1">
      <c r="A28" s="1"/>
      <c r="B28" s="45" t="s">
        <v>790</v>
      </c>
      <c r="C28" s="1"/>
      <c r="D28" s="1"/>
      <c r="E28" s="1"/>
      <c r="F28" s="1"/>
      <c r="G28" s="1"/>
      <c r="H28" s="165"/>
      <c r="I28" s="45"/>
      <c r="J28" s="1"/>
      <c r="K28" s="1"/>
      <c r="L28" s="1"/>
      <c r="M28" s="1"/>
      <c r="N28" s="1"/>
      <c r="O28" s="1"/>
      <c r="P28" s="163"/>
    </row>
    <row r="29" spans="1:16" ht="16.5" customHeight="1">
      <c r="A29" s="1"/>
      <c r="B29" s="45" t="s">
        <v>791</v>
      </c>
      <c r="C29" s="365"/>
      <c r="D29" s="365"/>
      <c r="E29" s="1"/>
      <c r="F29" s="1"/>
      <c r="G29" s="1"/>
      <c r="H29" s="1"/>
      <c r="I29" s="1"/>
      <c r="J29" s="1"/>
      <c r="K29" s="1"/>
      <c r="L29" s="1"/>
      <c r="M29" s="1"/>
      <c r="N29" s="1"/>
      <c r="O29" s="1"/>
      <c r="P29" s="163"/>
    </row>
    <row r="30" spans="1:16" ht="16.5" customHeight="1">
      <c r="A30" s="1"/>
      <c r="B30" s="45" t="s">
        <v>792</v>
      </c>
      <c r="C30" s="365"/>
      <c r="D30" s="365"/>
      <c r="E30" s="1"/>
      <c r="F30" s="1"/>
      <c r="G30" s="1"/>
      <c r="H30" s="1"/>
      <c r="I30" s="1"/>
      <c r="J30" s="1"/>
      <c r="K30" s="1"/>
      <c r="L30" s="1"/>
      <c r="M30" s="1"/>
      <c r="N30" s="1"/>
      <c r="O30" s="1"/>
      <c r="P30" s="163"/>
    </row>
    <row r="31" spans="1:16" ht="16.5" customHeight="1">
      <c r="A31" s="1"/>
      <c r="B31" s="45" t="s">
        <v>1420</v>
      </c>
      <c r="C31" s="403"/>
      <c r="D31" s="403"/>
      <c r="E31" s="1"/>
      <c r="F31" s="1"/>
      <c r="G31" s="1"/>
      <c r="H31" s="1"/>
      <c r="I31" s="1"/>
      <c r="J31" s="1"/>
      <c r="K31" s="1"/>
      <c r="L31" s="1"/>
      <c r="M31" s="1"/>
      <c r="N31" s="1"/>
      <c r="O31" s="1"/>
      <c r="P31" s="163"/>
    </row>
    <row r="32" spans="1:16">
      <c r="A32" s="1"/>
      <c r="B32" s="1"/>
      <c r="C32" s="1"/>
      <c r="D32" s="1"/>
      <c r="E32" s="1"/>
      <c r="F32" s="1"/>
      <c r="G32" s="1"/>
      <c r="H32" s="1"/>
      <c r="I32" s="1"/>
      <c r="J32" s="1"/>
      <c r="K32" s="1"/>
      <c r="L32" s="1"/>
      <c r="M32" s="1"/>
      <c r="N32" s="1"/>
      <c r="O32" s="1"/>
    </row>
    <row r="33" spans="1:15" ht="18" thickBot="1">
      <c r="A33" s="1"/>
      <c r="B33" s="11" t="s">
        <v>794</v>
      </c>
      <c r="C33" s="1"/>
      <c r="D33" s="1"/>
      <c r="E33" s="1"/>
      <c r="F33" s="1"/>
      <c r="G33" s="1"/>
      <c r="H33" s="1"/>
      <c r="I33" s="1"/>
      <c r="J33" s="1"/>
      <c r="K33" s="1"/>
      <c r="L33" s="1"/>
      <c r="M33" s="1"/>
      <c r="N33" s="154"/>
      <c r="O33" s="1"/>
    </row>
    <row r="34" spans="1:15" ht="16.5" thickTop="1" thickBot="1">
      <c r="A34" s="1"/>
      <c r="B34" s="167" t="s">
        <v>774</v>
      </c>
      <c r="C34" s="3" t="s">
        <v>220</v>
      </c>
      <c r="D34" s="3" t="s">
        <v>221</v>
      </c>
      <c r="E34" s="3" t="s">
        <v>222</v>
      </c>
      <c r="F34" s="3" t="s">
        <v>223</v>
      </c>
      <c r="G34" s="3" t="s">
        <v>224</v>
      </c>
      <c r="H34" s="3" t="s">
        <v>225</v>
      </c>
      <c r="I34" s="3" t="s">
        <v>226</v>
      </c>
      <c r="J34" s="3" t="s">
        <v>227</v>
      </c>
      <c r="K34" s="3" t="s">
        <v>228</v>
      </c>
      <c r="L34" s="3" t="s">
        <v>1271</v>
      </c>
      <c r="M34" s="1"/>
      <c r="N34" s="154"/>
      <c r="O34" s="1"/>
    </row>
    <row r="35" spans="1:15" ht="15.75" thickBot="1">
      <c r="A35" s="1"/>
      <c r="B35" s="22" t="s">
        <v>757</v>
      </c>
      <c r="C35" s="168">
        <v>5.51</v>
      </c>
      <c r="D35" s="168">
        <v>5.51</v>
      </c>
      <c r="E35" s="168">
        <v>5.56</v>
      </c>
      <c r="F35" s="168">
        <v>5.67</v>
      </c>
      <c r="G35" s="168">
        <v>5.77</v>
      </c>
      <c r="H35" s="168">
        <v>5.86</v>
      </c>
      <c r="I35" s="168">
        <v>5.93</v>
      </c>
      <c r="J35" s="168">
        <v>6.11</v>
      </c>
      <c r="K35" s="168">
        <v>6.27</v>
      </c>
      <c r="L35" s="168">
        <v>6.51</v>
      </c>
      <c r="M35" s="1"/>
      <c r="N35" s="154"/>
      <c r="O35" s="1"/>
    </row>
    <row r="36" spans="1:15" ht="15.75" thickBot="1">
      <c r="A36" s="1"/>
      <c r="B36" s="22" t="s">
        <v>795</v>
      </c>
      <c r="C36" s="169">
        <v>3</v>
      </c>
      <c r="D36" s="169">
        <v>3.02</v>
      </c>
      <c r="E36" s="169">
        <v>2.92</v>
      </c>
      <c r="F36" s="169">
        <v>2.87</v>
      </c>
      <c r="G36" s="169">
        <v>2.92</v>
      </c>
      <c r="H36" s="169">
        <v>3.54</v>
      </c>
      <c r="I36" s="169">
        <v>3.51</v>
      </c>
      <c r="J36" s="169">
        <v>3.6</v>
      </c>
      <c r="K36" s="169">
        <v>3.68</v>
      </c>
      <c r="L36" s="169">
        <v>3.65</v>
      </c>
      <c r="M36" s="1"/>
      <c r="N36" s="154"/>
      <c r="O36" s="1"/>
    </row>
    <row r="37" spans="1:15" ht="15.75" thickBot="1">
      <c r="A37" s="1"/>
      <c r="B37" s="22" t="s">
        <v>772</v>
      </c>
      <c r="C37" s="168">
        <v>5.44</v>
      </c>
      <c r="D37" s="168">
        <v>5.0199999999999996</v>
      </c>
      <c r="E37" s="168">
        <v>4.95</v>
      </c>
      <c r="F37" s="168">
        <v>3.68</v>
      </c>
      <c r="G37" s="168">
        <v>3.97</v>
      </c>
      <c r="H37" s="168">
        <v>4.53</v>
      </c>
      <c r="I37" s="168">
        <v>4.5999999999999996</v>
      </c>
      <c r="J37" s="168">
        <v>5.46</v>
      </c>
      <c r="K37" s="168">
        <v>5.65</v>
      </c>
      <c r="L37" s="168">
        <v>6.54</v>
      </c>
      <c r="M37" s="1"/>
      <c r="N37" s="154"/>
      <c r="O37" s="1"/>
    </row>
    <row r="38" spans="1:15" ht="15.75" thickBot="1">
      <c r="A38" s="1"/>
      <c r="B38" s="22" t="s">
        <v>713</v>
      </c>
      <c r="C38" s="169">
        <v>2.5299999999999998</v>
      </c>
      <c r="D38" s="169">
        <v>2.56</v>
      </c>
      <c r="E38" s="169">
        <v>2.59</v>
      </c>
      <c r="F38" s="169">
        <v>2.61</v>
      </c>
      <c r="G38" s="169">
        <v>2.66</v>
      </c>
      <c r="H38" s="169">
        <v>2.66</v>
      </c>
      <c r="I38" s="169">
        <v>2.66</v>
      </c>
      <c r="J38" s="169">
        <v>2.66</v>
      </c>
      <c r="K38" s="169">
        <v>2.66</v>
      </c>
      <c r="L38" s="169">
        <v>2.66</v>
      </c>
      <c r="M38" s="1"/>
      <c r="N38" s="154"/>
      <c r="O38" s="1"/>
    </row>
    <row r="39" spans="1:15" ht="15.75" thickBot="1">
      <c r="A39" s="1"/>
      <c r="B39" s="22" t="s">
        <v>796</v>
      </c>
      <c r="C39" s="168">
        <v>5.19</v>
      </c>
      <c r="D39" s="168">
        <v>5.41</v>
      </c>
      <c r="E39" s="168">
        <v>5.41</v>
      </c>
      <c r="F39" s="168">
        <v>5.5</v>
      </c>
      <c r="G39" s="168">
        <v>5.59</v>
      </c>
      <c r="H39" s="168">
        <v>5.68</v>
      </c>
      <c r="I39" s="168">
        <v>5.77</v>
      </c>
      <c r="J39" s="168">
        <v>5.87</v>
      </c>
      <c r="K39" s="168">
        <v>5.96</v>
      </c>
      <c r="L39" s="168">
        <v>6.05</v>
      </c>
      <c r="M39" s="1"/>
      <c r="N39" s="154"/>
      <c r="O39" s="1"/>
    </row>
    <row r="40" spans="1:15">
      <c r="A40" s="1"/>
      <c r="B40" s="1"/>
      <c r="C40" s="1"/>
      <c r="D40" s="1"/>
      <c r="E40" s="1"/>
      <c r="F40" s="1"/>
      <c r="G40" s="1"/>
      <c r="H40" s="1"/>
      <c r="I40" s="1"/>
      <c r="J40" s="1"/>
      <c r="K40" s="1"/>
      <c r="L40" s="1"/>
      <c r="M40" s="1"/>
      <c r="N40" s="154"/>
      <c r="O40" s="1"/>
    </row>
    <row r="41" spans="1:15" ht="18" thickBot="1">
      <c r="A41" s="1"/>
      <c r="B41" s="11" t="s">
        <v>797</v>
      </c>
      <c r="C41" s="1"/>
      <c r="D41" s="1"/>
      <c r="E41" s="1"/>
      <c r="F41" s="1"/>
      <c r="G41" s="1"/>
      <c r="H41" s="1"/>
      <c r="I41" s="1"/>
      <c r="J41" s="1"/>
      <c r="K41" s="1"/>
      <c r="L41" s="1"/>
      <c r="M41" s="1"/>
      <c r="N41" s="154"/>
      <c r="O41" s="1"/>
    </row>
    <row r="42" spans="1:15" ht="16.5" thickTop="1" thickBot="1">
      <c r="A42" s="1"/>
      <c r="B42" s="167" t="s">
        <v>774</v>
      </c>
      <c r="C42" s="3" t="s">
        <v>220</v>
      </c>
      <c r="D42" s="3" t="s">
        <v>221</v>
      </c>
      <c r="E42" s="3" t="s">
        <v>222</v>
      </c>
      <c r="F42" s="3" t="s">
        <v>223</v>
      </c>
      <c r="G42" s="3" t="s">
        <v>224</v>
      </c>
      <c r="H42" s="3" t="s">
        <v>225</v>
      </c>
      <c r="I42" s="3" t="s">
        <v>226</v>
      </c>
      <c r="J42" s="3" t="s">
        <v>227</v>
      </c>
      <c r="K42" s="3" t="s">
        <v>228</v>
      </c>
      <c r="L42" s="320" t="s">
        <v>1271</v>
      </c>
      <c r="M42" s="1"/>
      <c r="N42" s="154"/>
      <c r="O42" s="1"/>
    </row>
    <row r="43" spans="1:15" ht="15.75" thickBot="1">
      <c r="A43" s="1"/>
      <c r="B43" s="22" t="s">
        <v>757</v>
      </c>
      <c r="C43" s="168">
        <v>9.7200000000000006</v>
      </c>
      <c r="D43" s="168">
        <v>9.74</v>
      </c>
      <c r="E43" s="168">
        <v>9.83</v>
      </c>
      <c r="F43" s="168">
        <v>9.92</v>
      </c>
      <c r="G43" s="168">
        <v>10.01</v>
      </c>
      <c r="H43" s="168">
        <v>10.11</v>
      </c>
      <c r="I43" s="168">
        <v>10.199999999999999</v>
      </c>
      <c r="J43" s="168">
        <v>10.93</v>
      </c>
      <c r="K43" s="168">
        <v>11.79</v>
      </c>
      <c r="L43" s="168">
        <v>12.91</v>
      </c>
      <c r="M43" s="1"/>
      <c r="N43" s="154"/>
      <c r="O43" s="1"/>
    </row>
    <row r="44" spans="1:15" ht="15.75" thickBot="1">
      <c r="A44" s="1"/>
      <c r="B44" s="22" t="s">
        <v>795</v>
      </c>
      <c r="C44" s="169">
        <v>14.09</v>
      </c>
      <c r="D44" s="169">
        <v>14.56</v>
      </c>
      <c r="E44" s="169">
        <v>13.87</v>
      </c>
      <c r="F44" s="169">
        <v>13.55</v>
      </c>
      <c r="G44" s="169">
        <v>13.23</v>
      </c>
      <c r="H44" s="169">
        <v>13.36</v>
      </c>
      <c r="I44" s="169">
        <v>13.21</v>
      </c>
      <c r="J44" s="169">
        <v>13.56</v>
      </c>
      <c r="K44" s="169">
        <v>13.69</v>
      </c>
      <c r="L44" s="169">
        <v>13.65</v>
      </c>
      <c r="M44" s="1"/>
      <c r="N44" s="154"/>
      <c r="O44" s="1"/>
    </row>
    <row r="45" spans="1:15" ht="15.75" thickBot="1">
      <c r="A45" s="1"/>
      <c r="B45" s="22" t="s">
        <v>772</v>
      </c>
      <c r="C45" s="168">
        <v>39.909999999999997</v>
      </c>
      <c r="D45" s="168">
        <v>38.549999999999997</v>
      </c>
      <c r="E45" s="168">
        <v>32.89</v>
      </c>
      <c r="F45" s="168">
        <v>25.95</v>
      </c>
      <c r="G45" s="168">
        <v>26.78</v>
      </c>
      <c r="H45" s="168">
        <v>31.09</v>
      </c>
      <c r="I45" s="168">
        <v>31.39</v>
      </c>
      <c r="J45" s="168">
        <v>35.72</v>
      </c>
      <c r="K45" s="168">
        <v>36.81</v>
      </c>
      <c r="L45" s="168">
        <v>39.64</v>
      </c>
      <c r="M45" s="1"/>
      <c r="N45" s="154"/>
      <c r="O45" s="1"/>
    </row>
    <row r="46" spans="1:15" ht="15.75" thickBot="1">
      <c r="A46" s="1"/>
      <c r="B46" s="22" t="s">
        <v>713</v>
      </c>
      <c r="C46" s="169">
        <v>0.11</v>
      </c>
      <c r="D46" s="169">
        <v>0.11</v>
      </c>
      <c r="E46" s="169">
        <v>0.11</v>
      </c>
      <c r="F46" s="169">
        <v>0.11</v>
      </c>
      <c r="G46" s="169">
        <v>0.12</v>
      </c>
      <c r="H46" s="169">
        <v>0.12</v>
      </c>
      <c r="I46" s="169">
        <v>0.12</v>
      </c>
      <c r="J46" s="169">
        <v>0.12</v>
      </c>
      <c r="K46" s="169">
        <v>0.12</v>
      </c>
      <c r="L46" s="169">
        <v>0.12</v>
      </c>
      <c r="M46" s="1"/>
      <c r="N46" s="154"/>
      <c r="O46" s="1"/>
    </row>
    <row r="47" spans="1:15" ht="15.75" thickBot="1">
      <c r="A47" s="1"/>
      <c r="B47" s="22" t="s">
        <v>796</v>
      </c>
      <c r="C47" s="168">
        <v>8.9499999999999993</v>
      </c>
      <c r="D47" s="168">
        <v>8.5399999999999991</v>
      </c>
      <c r="E47" s="168">
        <v>8.2799999999999994</v>
      </c>
      <c r="F47" s="168">
        <v>8.2799999999999994</v>
      </c>
      <c r="G47" s="168">
        <v>8.2799999999999994</v>
      </c>
      <c r="H47" s="168">
        <v>8.2799999999999994</v>
      </c>
      <c r="I47" s="168">
        <v>8.2799999999999994</v>
      </c>
      <c r="J47" s="168">
        <v>8.2799999999999994</v>
      </c>
      <c r="K47" s="168">
        <v>8.2799999999999994</v>
      </c>
      <c r="L47" s="168">
        <v>8.2799999999999994</v>
      </c>
      <c r="M47" s="1"/>
      <c r="N47" s="154"/>
      <c r="O47" s="1"/>
    </row>
    <row r="48" spans="1:15">
      <c r="A48" s="135"/>
      <c r="B48" s="135"/>
      <c r="C48" s="135"/>
      <c r="D48" s="135"/>
      <c r="E48" s="135"/>
      <c r="F48" s="135"/>
      <c r="G48" s="135"/>
      <c r="H48" s="135"/>
      <c r="I48" s="1"/>
      <c r="J48" s="1"/>
      <c r="K48" s="1"/>
      <c r="L48" s="1"/>
      <c r="M48" s="1"/>
      <c r="N48" s="135"/>
      <c r="O48" s="1"/>
    </row>
    <row r="49" spans="1:15">
      <c r="A49" s="135"/>
      <c r="B49" s="135"/>
      <c r="C49" s="135"/>
      <c r="D49" s="135"/>
      <c r="E49" s="135"/>
      <c r="F49" s="135"/>
      <c r="G49" s="135"/>
      <c r="H49" s="135"/>
      <c r="I49" s="1"/>
      <c r="J49" s="1"/>
      <c r="K49" s="1"/>
      <c r="L49" s="1"/>
      <c r="M49" s="1"/>
      <c r="N49" s="135"/>
      <c r="O49" s="1"/>
    </row>
    <row r="50" spans="1:15">
      <c r="A50" s="1"/>
      <c r="B50" s="1"/>
      <c r="C50" s="1"/>
      <c r="D50" s="1"/>
      <c r="E50" s="1"/>
      <c r="F50" s="1"/>
      <c r="G50" s="1"/>
      <c r="H50" s="1"/>
      <c r="I50" s="1"/>
      <c r="J50" s="1"/>
      <c r="K50" s="1"/>
      <c r="L50" s="1"/>
      <c r="M50" s="1"/>
      <c r="N50" s="1"/>
      <c r="O50" s="1"/>
    </row>
  </sheetData>
  <mergeCells count="9">
    <mergeCell ref="B2:C2"/>
    <mergeCell ref="I13:I14"/>
    <mergeCell ref="J13:K13"/>
    <mergeCell ref="L13:M13"/>
    <mergeCell ref="B13:B14"/>
    <mergeCell ref="C13:D13"/>
    <mergeCell ref="E13:F13"/>
    <mergeCell ref="G13:G14"/>
    <mergeCell ref="B5:F5"/>
  </mergeCells>
  <hyperlinks>
    <hyperlink ref="B1" location="'Assumptions Summary'!A1" display="Go to Assumptions Summary"/>
  </hyperlinks>
  <pageMargins left="0.7" right="0.7" top="0.75" bottom="0.75" header="0.3" footer="0.3"/>
  <pageSetup paperSize="9" orientation="landscape" verticalDpi="9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7" tint="0.79998168889431442"/>
  </sheetPr>
  <dimension ref="A1:AI43"/>
  <sheetViews>
    <sheetView showGridLines="0" zoomScale="85" zoomScaleNormal="85" workbookViewId="0"/>
  </sheetViews>
  <sheetFormatPr defaultColWidth="10.28515625" defaultRowHeight="12.75"/>
  <cols>
    <col min="1" max="1" width="4.140625" style="190" customWidth="1"/>
    <col min="2" max="2" width="59.42578125" style="123" customWidth="1"/>
    <col min="3" max="3" width="34.28515625" style="123" customWidth="1"/>
    <col min="4" max="23" width="14" style="123" customWidth="1"/>
    <col min="24" max="32" width="14" style="10" customWidth="1"/>
    <col min="33" max="34" width="14" style="123" customWidth="1"/>
    <col min="35" max="16384" width="10.28515625" style="123"/>
  </cols>
  <sheetData>
    <row r="1" spans="1:35" ht="15" customHeight="1">
      <c r="A1" s="175"/>
      <c r="B1" s="17" t="s">
        <v>59</v>
      </c>
      <c r="C1" s="128"/>
      <c r="D1" s="134"/>
      <c r="E1" s="134"/>
      <c r="F1" s="134"/>
      <c r="G1" s="134"/>
      <c r="H1" s="134"/>
      <c r="I1" s="134"/>
      <c r="J1" s="134"/>
      <c r="K1" s="134"/>
      <c r="L1" s="134"/>
      <c r="M1" s="134"/>
      <c r="N1" s="134"/>
      <c r="O1" s="134"/>
      <c r="P1" s="134"/>
      <c r="Q1" s="134"/>
      <c r="R1" s="134"/>
      <c r="S1" s="134"/>
      <c r="T1" s="134"/>
      <c r="U1" s="134"/>
      <c r="V1" s="134"/>
      <c r="W1" s="134"/>
      <c r="X1" s="134"/>
      <c r="Y1" s="134"/>
      <c r="Z1" s="134"/>
      <c r="AA1" s="134"/>
      <c r="AG1" s="10"/>
      <c r="AH1" s="134"/>
      <c r="AI1" s="10"/>
    </row>
    <row r="2" spans="1:35" ht="20.25" thickBot="1">
      <c r="A2" s="175"/>
      <c r="B2" s="176" t="s">
        <v>830</v>
      </c>
      <c r="C2" s="176"/>
      <c r="D2" s="1"/>
      <c r="E2" s="134"/>
      <c r="F2" s="134"/>
      <c r="G2" s="134"/>
      <c r="H2" s="134"/>
      <c r="I2" s="177" t="s">
        <v>831</v>
      </c>
      <c r="J2" s="134"/>
      <c r="K2" s="134"/>
      <c r="L2" s="134"/>
      <c r="M2" s="134"/>
      <c r="N2" s="134"/>
      <c r="O2" s="10"/>
      <c r="P2" s="10"/>
      <c r="Q2" s="10"/>
      <c r="R2" s="10"/>
      <c r="S2" s="134"/>
      <c r="T2" s="134"/>
      <c r="U2" s="134"/>
      <c r="V2" s="134"/>
      <c r="W2" s="134"/>
      <c r="X2" s="134"/>
      <c r="Y2" s="134"/>
      <c r="Z2" s="134"/>
      <c r="AA2" s="134"/>
      <c r="AG2" s="10"/>
      <c r="AH2" s="134"/>
      <c r="AI2" s="10"/>
    </row>
    <row r="3" spans="1:35" ht="15" customHeight="1" thickTop="1" thickBot="1">
      <c r="A3" s="175"/>
      <c r="B3" s="175"/>
      <c r="C3" s="175"/>
      <c r="D3" s="175"/>
      <c r="E3" s="175"/>
      <c r="F3" s="175"/>
      <c r="G3" s="175"/>
      <c r="H3" s="134"/>
      <c r="I3" s="177"/>
      <c r="J3" s="134"/>
      <c r="K3" s="134"/>
      <c r="L3" s="134"/>
      <c r="M3" s="134"/>
      <c r="N3" s="134"/>
      <c r="O3" s="10"/>
      <c r="P3" s="10"/>
      <c r="Q3" s="10"/>
      <c r="R3" s="10"/>
      <c r="S3" s="134"/>
      <c r="T3" s="134"/>
      <c r="U3" s="134"/>
      <c r="V3" s="134"/>
      <c r="W3" s="134"/>
      <c r="X3" s="134"/>
      <c r="Y3" s="134"/>
      <c r="Z3" s="134"/>
      <c r="AA3" s="134"/>
      <c r="AG3" s="10"/>
      <c r="AH3" s="134"/>
      <c r="AI3" s="10"/>
    </row>
    <row r="4" spans="1:35" ht="15.75" thickBot="1">
      <c r="A4" s="175"/>
      <c r="B4" s="398" t="str">
        <f>'Assumptions Summary'!$E$5&amp;": "&amp;'Assumptions Summary'!$D$27</f>
        <v>Key deviations from Primary Source: AEMO Draft 2021-22 Input and Assumptions Workbook</v>
      </c>
      <c r="C4" s="10"/>
      <c r="D4" s="10"/>
      <c r="E4" s="26"/>
      <c r="F4" s="134"/>
      <c r="G4" s="134"/>
      <c r="H4" s="134"/>
      <c r="I4" s="180"/>
      <c r="J4" s="181" t="s">
        <v>61</v>
      </c>
      <c r="K4" s="181" t="s">
        <v>62</v>
      </c>
      <c r="L4" s="181" t="s">
        <v>285</v>
      </c>
      <c r="M4" s="181" t="s">
        <v>64</v>
      </c>
      <c r="N4" s="181" t="s">
        <v>65</v>
      </c>
      <c r="O4" s="10"/>
      <c r="P4" s="10"/>
      <c r="Q4" s="10"/>
      <c r="R4" s="10"/>
      <c r="S4" s="134"/>
      <c r="T4" s="134"/>
      <c r="U4" s="134"/>
      <c r="V4" s="134"/>
      <c r="W4" s="134"/>
      <c r="X4" s="134"/>
      <c r="Y4" s="134"/>
      <c r="Z4" s="134"/>
      <c r="AA4" s="134"/>
      <c r="AG4" s="10"/>
      <c r="AH4" s="134"/>
      <c r="AI4" s="10"/>
    </row>
    <row r="5" spans="1:35" ht="30.75" thickBot="1">
      <c r="A5" s="175"/>
      <c r="B5" s="399" t="str">
        <f>'Assumptions Summary'!$E$27</f>
        <v>Nil</v>
      </c>
      <c r="C5" s="134"/>
      <c r="D5" s="178"/>
      <c r="E5" s="179"/>
      <c r="F5" s="179"/>
      <c r="G5" s="179"/>
      <c r="H5" s="134"/>
      <c r="I5" s="182" t="s">
        <v>833</v>
      </c>
      <c r="J5" s="183" t="s">
        <v>62</v>
      </c>
      <c r="K5" s="183" t="s">
        <v>62</v>
      </c>
      <c r="L5" s="183" t="s">
        <v>1186</v>
      </c>
      <c r="M5" s="183" t="s">
        <v>62</v>
      </c>
      <c r="N5" s="183" t="s">
        <v>1186</v>
      </c>
      <c r="O5" s="10"/>
      <c r="P5" s="10"/>
      <c r="Q5" s="10"/>
      <c r="R5" s="10"/>
      <c r="S5" s="134"/>
      <c r="T5" s="134"/>
      <c r="U5" s="134"/>
      <c r="V5" s="134"/>
      <c r="W5" s="134"/>
      <c r="X5" s="134"/>
      <c r="Y5" s="134"/>
      <c r="Z5" s="134"/>
      <c r="AA5" s="134"/>
      <c r="AG5" s="10"/>
      <c r="AH5" s="134"/>
      <c r="AI5" s="10"/>
    </row>
    <row r="6" spans="1:35" ht="15">
      <c r="A6" s="175"/>
      <c r="B6" s="175"/>
      <c r="C6" s="134"/>
      <c r="D6" s="178"/>
      <c r="E6" s="179"/>
      <c r="F6" s="179"/>
      <c r="G6" s="179"/>
      <c r="H6" s="134"/>
      <c r="I6" s="134"/>
      <c r="J6" s="134"/>
      <c r="K6" s="134"/>
      <c r="L6" s="134"/>
      <c r="M6" s="134"/>
      <c r="N6" s="134"/>
      <c r="O6" s="10"/>
      <c r="P6" s="10"/>
      <c r="Q6" s="10"/>
      <c r="R6" s="10"/>
      <c r="S6" s="134"/>
      <c r="T6" s="134"/>
      <c r="U6" s="134"/>
      <c r="V6" s="134"/>
      <c r="W6" s="134"/>
      <c r="X6" s="134"/>
      <c r="Y6" s="134"/>
      <c r="Z6" s="134"/>
      <c r="AA6" s="134"/>
      <c r="AG6" s="10"/>
      <c r="AH6" s="134"/>
      <c r="AI6" s="10"/>
    </row>
    <row r="7" spans="1:35" ht="15">
      <c r="A7" s="175"/>
      <c r="B7" s="134" t="s">
        <v>832</v>
      </c>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G7" s="10"/>
      <c r="AH7" s="134"/>
      <c r="AI7" s="10"/>
    </row>
    <row r="8" spans="1:35" ht="15">
      <c r="A8" s="175"/>
      <c r="B8" s="134" t="s">
        <v>834</v>
      </c>
      <c r="C8" s="134"/>
      <c r="D8" s="134"/>
      <c r="E8" s="134"/>
      <c r="F8" s="134"/>
      <c r="G8" s="134"/>
      <c r="H8" s="134"/>
      <c r="I8" s="134"/>
      <c r="J8" s="134"/>
      <c r="K8" s="134"/>
      <c r="L8" s="134"/>
      <c r="M8" s="134"/>
      <c r="N8" s="134"/>
      <c r="O8" s="134"/>
      <c r="P8" s="134"/>
      <c r="Q8" s="134"/>
      <c r="R8" s="134"/>
      <c r="S8" s="134"/>
      <c r="T8" s="134"/>
      <c r="U8" s="134"/>
      <c r="V8" s="134"/>
      <c r="W8" s="134"/>
      <c r="X8" s="134"/>
      <c r="Y8" s="134"/>
      <c r="Z8" s="134"/>
      <c r="AA8" s="134"/>
      <c r="AG8" s="10"/>
      <c r="AH8" s="134"/>
      <c r="AI8" s="10"/>
    </row>
    <row r="9" spans="1:35" ht="15">
      <c r="A9" s="175"/>
      <c r="B9" s="134" t="s">
        <v>835</v>
      </c>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G9" s="10"/>
      <c r="AH9" s="134"/>
      <c r="AI9" s="10"/>
    </row>
    <row r="10" spans="1:35" ht="15">
      <c r="A10" s="175"/>
      <c r="B10" s="134" t="s">
        <v>836</v>
      </c>
      <c r="C10" s="134"/>
      <c r="D10" s="134"/>
      <c r="E10" s="134"/>
      <c r="F10" s="134"/>
      <c r="G10" s="134"/>
      <c r="H10" s="134"/>
      <c r="I10" s="134"/>
      <c r="J10" s="134"/>
      <c r="K10" s="134"/>
      <c r="L10" s="134"/>
      <c r="M10" s="134"/>
      <c r="N10" s="134"/>
      <c r="O10" s="134"/>
      <c r="P10" s="134"/>
      <c r="Q10" s="134"/>
      <c r="R10" s="134"/>
      <c r="S10" s="134"/>
      <c r="T10" s="134"/>
      <c r="U10" s="134"/>
      <c r="V10" s="134"/>
      <c r="W10" s="134"/>
      <c r="X10" s="134"/>
      <c r="Y10" s="134"/>
      <c r="Z10" s="134"/>
      <c r="AA10" s="134"/>
      <c r="AG10" s="10"/>
      <c r="AH10" s="134"/>
      <c r="AI10" s="10"/>
    </row>
    <row r="11" spans="1:35" ht="15">
      <c r="A11" s="175"/>
      <c r="B11" s="134"/>
      <c r="C11" s="134"/>
      <c r="D11" s="134"/>
      <c r="E11" s="134"/>
      <c r="F11" s="134"/>
      <c r="G11" s="134"/>
      <c r="H11" s="134"/>
      <c r="I11" s="134"/>
      <c r="J11" s="134"/>
      <c r="K11" s="134"/>
      <c r="L11" s="134"/>
      <c r="M11" s="134"/>
      <c r="N11" s="134"/>
      <c r="O11" s="134"/>
      <c r="P11" s="134"/>
      <c r="Q11" s="134"/>
      <c r="R11" s="134"/>
      <c r="S11" s="134"/>
      <c r="T11" s="134"/>
      <c r="U11" s="134"/>
      <c r="V11" s="134"/>
      <c r="W11" s="134"/>
      <c r="X11" s="134"/>
      <c r="Y11" s="134"/>
      <c r="Z11" s="134"/>
      <c r="AA11" s="134"/>
      <c r="AG11" s="10"/>
      <c r="AH11" s="134"/>
      <c r="AI11" s="10"/>
    </row>
    <row r="12" spans="1:35" ht="15.75" thickBot="1">
      <c r="A12" s="175"/>
      <c r="B12" s="59" t="s">
        <v>837</v>
      </c>
      <c r="C12" s="45"/>
      <c r="D12" s="10"/>
      <c r="E12" s="10"/>
      <c r="F12" s="10"/>
      <c r="G12" s="10"/>
      <c r="H12" s="10"/>
      <c r="I12" s="10"/>
      <c r="J12" s="10"/>
      <c r="K12" s="10"/>
      <c r="L12" s="10"/>
      <c r="M12" s="10"/>
      <c r="N12" s="10"/>
      <c r="O12" s="10"/>
      <c r="P12" s="10"/>
      <c r="Q12" s="10"/>
      <c r="R12" s="10"/>
      <c r="S12" s="10"/>
      <c r="T12" s="10"/>
      <c r="U12" s="10"/>
      <c r="V12" s="10"/>
      <c r="W12" s="10"/>
      <c r="AG12" s="10"/>
      <c r="AH12" s="134"/>
      <c r="AI12" s="10"/>
    </row>
    <row r="13" spans="1:35" ht="21.6" customHeight="1" thickBot="1">
      <c r="A13" s="175"/>
      <c r="B13" s="180"/>
      <c r="C13" s="180" t="s">
        <v>4</v>
      </c>
      <c r="D13" s="3" t="s">
        <v>220</v>
      </c>
      <c r="E13" s="3" t="s">
        <v>221</v>
      </c>
      <c r="F13" s="3" t="s">
        <v>222</v>
      </c>
      <c r="G13" s="3" t="s">
        <v>223</v>
      </c>
      <c r="H13" s="3" t="s">
        <v>224</v>
      </c>
      <c r="I13" s="3" t="s">
        <v>225</v>
      </c>
      <c r="J13" s="3" t="s">
        <v>226</v>
      </c>
      <c r="K13" s="3" t="s">
        <v>227</v>
      </c>
      <c r="L13" s="3" t="s">
        <v>228</v>
      </c>
      <c r="M13" s="3" t="s">
        <v>229</v>
      </c>
      <c r="N13" s="3" t="s">
        <v>262</v>
      </c>
      <c r="O13" s="3" t="s">
        <v>263</v>
      </c>
      <c r="P13" s="3" t="s">
        <v>264</v>
      </c>
      <c r="Q13" s="3" t="s">
        <v>265</v>
      </c>
      <c r="R13" s="3" t="s">
        <v>266</v>
      </c>
      <c r="S13" s="3" t="s">
        <v>267</v>
      </c>
      <c r="T13" s="3" t="s">
        <v>268</v>
      </c>
      <c r="U13" s="3" t="s">
        <v>269</v>
      </c>
      <c r="V13" s="3" t="s">
        <v>270</v>
      </c>
      <c r="W13" s="3" t="s">
        <v>271</v>
      </c>
      <c r="X13" s="3" t="s">
        <v>272</v>
      </c>
      <c r="Y13" s="3" t="s">
        <v>273</v>
      </c>
      <c r="Z13" s="3" t="s">
        <v>274</v>
      </c>
      <c r="AA13" s="3" t="s">
        <v>275</v>
      </c>
      <c r="AB13" s="3" t="s">
        <v>276</v>
      </c>
      <c r="AC13" s="3" t="s">
        <v>277</v>
      </c>
      <c r="AD13" s="3" t="s">
        <v>278</v>
      </c>
      <c r="AE13" s="3" t="s">
        <v>279</v>
      </c>
      <c r="AF13" s="3" t="s">
        <v>280</v>
      </c>
      <c r="AG13" s="3" t="s">
        <v>281</v>
      </c>
      <c r="AH13" s="3" t="s">
        <v>838</v>
      </c>
      <c r="AI13" s="10"/>
    </row>
    <row r="14" spans="1:35" ht="18" customHeight="1" thickBot="1">
      <c r="A14" s="175"/>
      <c r="B14" s="22" t="s">
        <v>711</v>
      </c>
      <c r="C14" s="22" t="s">
        <v>839</v>
      </c>
      <c r="D14" s="185">
        <v>1550</v>
      </c>
      <c r="E14" s="185">
        <v>1546</v>
      </c>
      <c r="F14" s="185">
        <v>1543</v>
      </c>
      <c r="G14" s="185">
        <v>1540</v>
      </c>
      <c r="H14" s="185">
        <v>1537</v>
      </c>
      <c r="I14" s="185">
        <v>1534</v>
      </c>
      <c r="J14" s="185">
        <v>1531</v>
      </c>
      <c r="K14" s="185">
        <v>1528</v>
      </c>
      <c r="L14" s="185">
        <v>1525</v>
      </c>
      <c r="M14" s="185">
        <v>1522</v>
      </c>
      <c r="N14" s="185">
        <v>1519</v>
      </c>
      <c r="O14" s="185">
        <v>1516</v>
      </c>
      <c r="P14" s="185">
        <v>1513</v>
      </c>
      <c r="Q14" s="185">
        <v>1510</v>
      </c>
      <c r="R14" s="185">
        <v>1507</v>
      </c>
      <c r="S14" s="185">
        <v>1504</v>
      </c>
      <c r="T14" s="185">
        <v>1501</v>
      </c>
      <c r="U14" s="185">
        <v>1498</v>
      </c>
      <c r="V14" s="185">
        <v>1495</v>
      </c>
      <c r="W14" s="185">
        <v>1492</v>
      </c>
      <c r="X14" s="185">
        <v>1489</v>
      </c>
      <c r="Y14" s="185">
        <v>1486</v>
      </c>
      <c r="Z14" s="185">
        <v>1483</v>
      </c>
      <c r="AA14" s="185">
        <v>1480</v>
      </c>
      <c r="AB14" s="185">
        <v>1477</v>
      </c>
      <c r="AC14" s="185">
        <v>1474</v>
      </c>
      <c r="AD14" s="185">
        <v>1471</v>
      </c>
      <c r="AE14" s="185">
        <v>1468</v>
      </c>
      <c r="AF14" s="185">
        <v>1465</v>
      </c>
      <c r="AG14" s="185">
        <v>1462</v>
      </c>
      <c r="AH14" s="185">
        <v>1461</v>
      </c>
      <c r="AI14" s="10"/>
    </row>
    <row r="15" spans="1:35" ht="18" customHeight="1" thickBot="1">
      <c r="A15" s="175"/>
      <c r="B15" s="22" t="s">
        <v>712</v>
      </c>
      <c r="C15" s="22" t="s">
        <v>839</v>
      </c>
      <c r="D15" s="184">
        <v>961</v>
      </c>
      <c r="E15" s="184">
        <v>959</v>
      </c>
      <c r="F15" s="184">
        <v>957</v>
      </c>
      <c r="G15" s="184">
        <v>955</v>
      </c>
      <c r="H15" s="184">
        <v>954</v>
      </c>
      <c r="I15" s="184">
        <v>952</v>
      </c>
      <c r="J15" s="184">
        <v>950</v>
      </c>
      <c r="K15" s="184">
        <v>948</v>
      </c>
      <c r="L15" s="184">
        <v>946</v>
      </c>
      <c r="M15" s="184">
        <v>944</v>
      </c>
      <c r="N15" s="184">
        <v>942</v>
      </c>
      <c r="O15" s="184">
        <v>940</v>
      </c>
      <c r="P15" s="184">
        <v>938</v>
      </c>
      <c r="Q15" s="184">
        <v>936</v>
      </c>
      <c r="R15" s="184">
        <v>935</v>
      </c>
      <c r="S15" s="184">
        <v>933</v>
      </c>
      <c r="T15" s="184">
        <v>931</v>
      </c>
      <c r="U15" s="184">
        <v>929</v>
      </c>
      <c r="V15" s="184">
        <v>927</v>
      </c>
      <c r="W15" s="184">
        <v>925</v>
      </c>
      <c r="X15" s="184">
        <v>923</v>
      </c>
      <c r="Y15" s="184">
        <v>922</v>
      </c>
      <c r="Z15" s="184">
        <v>920</v>
      </c>
      <c r="AA15" s="184">
        <v>918</v>
      </c>
      <c r="AB15" s="184">
        <v>916</v>
      </c>
      <c r="AC15" s="184">
        <v>914</v>
      </c>
      <c r="AD15" s="184">
        <v>912</v>
      </c>
      <c r="AE15" s="184">
        <v>911</v>
      </c>
      <c r="AF15" s="184">
        <v>909</v>
      </c>
      <c r="AG15" s="184">
        <v>907</v>
      </c>
      <c r="AH15" s="184">
        <v>905</v>
      </c>
      <c r="AI15" s="10"/>
    </row>
    <row r="16" spans="1:35" ht="18" customHeight="1" thickBot="1">
      <c r="A16" s="175"/>
      <c r="B16" s="22" t="s">
        <v>713</v>
      </c>
      <c r="C16" s="22" t="s">
        <v>839</v>
      </c>
      <c r="D16" s="185">
        <v>1801</v>
      </c>
      <c r="E16" s="185">
        <v>1797</v>
      </c>
      <c r="F16" s="185">
        <v>1793</v>
      </c>
      <c r="G16" s="185">
        <v>1790</v>
      </c>
      <c r="H16" s="185">
        <v>1786</v>
      </c>
      <c r="I16" s="185">
        <v>1783</v>
      </c>
      <c r="J16" s="185">
        <v>1779</v>
      </c>
      <c r="K16" s="185">
        <v>1775</v>
      </c>
      <c r="L16" s="185">
        <v>1772</v>
      </c>
      <c r="M16" s="185">
        <v>1768</v>
      </c>
      <c r="N16" s="185">
        <v>1765</v>
      </c>
      <c r="O16" s="185">
        <v>1761</v>
      </c>
      <c r="P16" s="185">
        <v>1758</v>
      </c>
      <c r="Q16" s="185">
        <v>1754</v>
      </c>
      <c r="R16" s="185">
        <v>1751</v>
      </c>
      <c r="S16" s="185">
        <v>1747</v>
      </c>
      <c r="T16" s="185">
        <v>1744</v>
      </c>
      <c r="U16" s="185">
        <v>1740</v>
      </c>
      <c r="V16" s="185">
        <v>1737</v>
      </c>
      <c r="W16" s="185">
        <v>1733</v>
      </c>
      <c r="X16" s="185">
        <v>1730</v>
      </c>
      <c r="Y16" s="185">
        <v>1726</v>
      </c>
      <c r="Z16" s="185">
        <v>1723</v>
      </c>
      <c r="AA16" s="185">
        <v>1720</v>
      </c>
      <c r="AB16" s="185">
        <v>1716</v>
      </c>
      <c r="AC16" s="185">
        <v>1713</v>
      </c>
      <c r="AD16" s="185">
        <v>1709</v>
      </c>
      <c r="AE16" s="185">
        <v>1706</v>
      </c>
      <c r="AF16" s="185">
        <v>1702</v>
      </c>
      <c r="AG16" s="185">
        <v>1699</v>
      </c>
      <c r="AH16" s="185">
        <v>1697</v>
      </c>
      <c r="AI16" s="10"/>
    </row>
    <row r="17" spans="1:35" ht="18" customHeight="1" thickBot="1">
      <c r="A17" s="175"/>
      <c r="B17" s="22" t="s">
        <v>716</v>
      </c>
      <c r="C17" s="22" t="s">
        <v>839</v>
      </c>
      <c r="D17" s="184">
        <v>1408</v>
      </c>
      <c r="E17" s="184">
        <v>1272</v>
      </c>
      <c r="F17" s="184">
        <v>1178</v>
      </c>
      <c r="G17" s="184">
        <v>1128</v>
      </c>
      <c r="H17" s="184">
        <v>1084</v>
      </c>
      <c r="I17" s="184">
        <v>1041</v>
      </c>
      <c r="J17" s="184">
        <v>1002</v>
      </c>
      <c r="K17" s="184">
        <v>964</v>
      </c>
      <c r="L17" s="184">
        <v>931</v>
      </c>
      <c r="M17" s="184">
        <v>901</v>
      </c>
      <c r="N17" s="184">
        <v>874</v>
      </c>
      <c r="O17" s="184">
        <v>852</v>
      </c>
      <c r="P17" s="184">
        <v>835</v>
      </c>
      <c r="Q17" s="184">
        <v>822</v>
      </c>
      <c r="R17" s="184">
        <v>810</v>
      </c>
      <c r="S17" s="184">
        <v>790</v>
      </c>
      <c r="T17" s="184">
        <v>773</v>
      </c>
      <c r="U17" s="184">
        <v>756</v>
      </c>
      <c r="V17" s="184">
        <v>748</v>
      </c>
      <c r="W17" s="184">
        <v>739</v>
      </c>
      <c r="X17" s="184">
        <v>727</v>
      </c>
      <c r="Y17" s="184">
        <v>710</v>
      </c>
      <c r="Z17" s="184">
        <v>689</v>
      </c>
      <c r="AA17" s="184">
        <v>669</v>
      </c>
      <c r="AB17" s="184">
        <v>650</v>
      </c>
      <c r="AC17" s="184">
        <v>632</v>
      </c>
      <c r="AD17" s="184">
        <v>617</v>
      </c>
      <c r="AE17" s="184">
        <v>606</v>
      </c>
      <c r="AF17" s="184">
        <v>597</v>
      </c>
      <c r="AG17" s="184">
        <v>589</v>
      </c>
      <c r="AH17" s="184">
        <v>585</v>
      </c>
      <c r="AI17" s="10"/>
    </row>
    <row r="18" spans="1:35" ht="18" customHeight="1" thickBot="1">
      <c r="A18" s="175"/>
      <c r="B18" s="22" t="s">
        <v>720</v>
      </c>
      <c r="C18" s="22" t="s">
        <v>839</v>
      </c>
      <c r="D18" s="185">
        <v>1784</v>
      </c>
      <c r="E18" s="185">
        <v>1756</v>
      </c>
      <c r="F18" s="185">
        <v>1732</v>
      </c>
      <c r="G18" s="185">
        <v>1712</v>
      </c>
      <c r="H18" s="185">
        <v>1624</v>
      </c>
      <c r="I18" s="185">
        <v>1500</v>
      </c>
      <c r="J18" s="185">
        <v>1400</v>
      </c>
      <c r="K18" s="185">
        <v>1292</v>
      </c>
      <c r="L18" s="185">
        <v>1192</v>
      </c>
      <c r="M18" s="185">
        <v>1116</v>
      </c>
      <c r="N18" s="185">
        <v>1096</v>
      </c>
      <c r="O18" s="185">
        <v>1080</v>
      </c>
      <c r="P18" s="185">
        <v>1060</v>
      </c>
      <c r="Q18" s="185">
        <v>1044</v>
      </c>
      <c r="R18" s="185">
        <v>1024</v>
      </c>
      <c r="S18" s="185">
        <v>1008</v>
      </c>
      <c r="T18" s="185">
        <v>992</v>
      </c>
      <c r="U18" s="185">
        <v>976</v>
      </c>
      <c r="V18" s="185">
        <v>960</v>
      </c>
      <c r="W18" s="185">
        <v>944</v>
      </c>
      <c r="X18" s="185">
        <v>928</v>
      </c>
      <c r="Y18" s="185">
        <v>916</v>
      </c>
      <c r="Z18" s="185">
        <v>900</v>
      </c>
      <c r="AA18" s="185">
        <v>884</v>
      </c>
      <c r="AB18" s="185">
        <v>872</v>
      </c>
      <c r="AC18" s="185">
        <v>860</v>
      </c>
      <c r="AD18" s="185">
        <v>844</v>
      </c>
      <c r="AE18" s="185">
        <v>832</v>
      </c>
      <c r="AF18" s="185">
        <v>820</v>
      </c>
      <c r="AG18" s="185">
        <v>804</v>
      </c>
      <c r="AH18" s="185">
        <v>792</v>
      </c>
      <c r="AI18" s="10"/>
    </row>
    <row r="19" spans="1:35" ht="18" customHeight="1" thickBot="1">
      <c r="A19" s="175"/>
      <c r="B19" s="22" t="s">
        <v>840</v>
      </c>
      <c r="C19" s="22" t="s">
        <v>839</v>
      </c>
      <c r="D19" s="184">
        <v>3368</v>
      </c>
      <c r="E19" s="184">
        <v>3312</v>
      </c>
      <c r="F19" s="184">
        <v>3264</v>
      </c>
      <c r="G19" s="184">
        <v>3224</v>
      </c>
      <c r="H19" s="184">
        <v>3048</v>
      </c>
      <c r="I19" s="184">
        <v>2808</v>
      </c>
      <c r="J19" s="184">
        <v>2608</v>
      </c>
      <c r="K19" s="184">
        <v>2392</v>
      </c>
      <c r="L19" s="184">
        <v>2192</v>
      </c>
      <c r="M19" s="184">
        <v>2040</v>
      </c>
      <c r="N19" s="184">
        <v>2008</v>
      </c>
      <c r="O19" s="184">
        <v>1968</v>
      </c>
      <c r="P19" s="184">
        <v>1936</v>
      </c>
      <c r="Q19" s="184">
        <v>1904</v>
      </c>
      <c r="R19" s="184">
        <v>1872</v>
      </c>
      <c r="S19" s="184">
        <v>1840</v>
      </c>
      <c r="T19" s="184">
        <v>1808</v>
      </c>
      <c r="U19" s="184">
        <v>1776</v>
      </c>
      <c r="V19" s="184">
        <v>1744</v>
      </c>
      <c r="W19" s="184">
        <v>1712</v>
      </c>
      <c r="X19" s="184">
        <v>1688</v>
      </c>
      <c r="Y19" s="184">
        <v>1656</v>
      </c>
      <c r="Z19" s="184">
        <v>1632</v>
      </c>
      <c r="AA19" s="184">
        <v>1600</v>
      </c>
      <c r="AB19" s="184">
        <v>1576</v>
      </c>
      <c r="AC19" s="184">
        <v>1552</v>
      </c>
      <c r="AD19" s="184">
        <v>1520</v>
      </c>
      <c r="AE19" s="184">
        <v>1496</v>
      </c>
      <c r="AF19" s="184">
        <v>1472</v>
      </c>
      <c r="AG19" s="184">
        <v>1448</v>
      </c>
      <c r="AH19" s="184">
        <v>1424</v>
      </c>
      <c r="AI19" s="10"/>
    </row>
    <row r="20" spans="1:35" ht="18" customHeight="1" thickBot="1">
      <c r="A20" s="175"/>
      <c r="B20" s="186" t="s">
        <v>841</v>
      </c>
      <c r="C20" s="22" t="s">
        <v>839</v>
      </c>
      <c r="D20" s="185">
        <v>1200</v>
      </c>
      <c r="E20" s="185">
        <v>1176</v>
      </c>
      <c r="F20" s="185">
        <v>1156</v>
      </c>
      <c r="G20" s="185">
        <v>1140</v>
      </c>
      <c r="H20" s="185">
        <v>1056</v>
      </c>
      <c r="I20" s="185">
        <v>936</v>
      </c>
      <c r="J20" s="185">
        <v>840</v>
      </c>
      <c r="K20" s="185">
        <v>736</v>
      </c>
      <c r="L20" s="185">
        <v>640</v>
      </c>
      <c r="M20" s="185">
        <v>568</v>
      </c>
      <c r="N20" s="185">
        <v>552</v>
      </c>
      <c r="O20" s="185">
        <v>536</v>
      </c>
      <c r="P20" s="185">
        <v>524</v>
      </c>
      <c r="Q20" s="185">
        <v>508</v>
      </c>
      <c r="R20" s="185">
        <v>496</v>
      </c>
      <c r="S20" s="185">
        <v>484</v>
      </c>
      <c r="T20" s="185">
        <v>472</v>
      </c>
      <c r="U20" s="185">
        <v>460</v>
      </c>
      <c r="V20" s="185">
        <v>448</v>
      </c>
      <c r="W20" s="185">
        <v>436</v>
      </c>
      <c r="X20" s="185">
        <v>424</v>
      </c>
      <c r="Y20" s="185">
        <v>412</v>
      </c>
      <c r="Z20" s="185">
        <v>400</v>
      </c>
      <c r="AA20" s="185">
        <v>392</v>
      </c>
      <c r="AB20" s="185">
        <v>380</v>
      </c>
      <c r="AC20" s="185">
        <v>372</v>
      </c>
      <c r="AD20" s="185">
        <v>360</v>
      </c>
      <c r="AE20" s="185">
        <v>352</v>
      </c>
      <c r="AF20" s="185">
        <v>344</v>
      </c>
      <c r="AG20" s="185">
        <v>332</v>
      </c>
      <c r="AH20" s="185">
        <v>324</v>
      </c>
      <c r="AI20" s="10"/>
    </row>
    <row r="21" spans="1:35" ht="18" customHeight="1" thickBot="1">
      <c r="A21" s="175"/>
      <c r="B21" s="186" t="s">
        <v>842</v>
      </c>
      <c r="C21" s="22" t="s">
        <v>839</v>
      </c>
      <c r="D21" s="184">
        <v>2400</v>
      </c>
      <c r="E21" s="184">
        <v>2352</v>
      </c>
      <c r="F21" s="184">
        <v>2312</v>
      </c>
      <c r="G21" s="184">
        <v>2280</v>
      </c>
      <c r="H21" s="184">
        <v>2112</v>
      </c>
      <c r="I21" s="184">
        <v>1872</v>
      </c>
      <c r="J21" s="184">
        <v>1680</v>
      </c>
      <c r="K21" s="184">
        <v>1472</v>
      </c>
      <c r="L21" s="184">
        <v>1280</v>
      </c>
      <c r="M21" s="184">
        <v>1136</v>
      </c>
      <c r="N21" s="184">
        <v>1104</v>
      </c>
      <c r="O21" s="184">
        <v>1072</v>
      </c>
      <c r="P21" s="184">
        <v>1048</v>
      </c>
      <c r="Q21" s="184">
        <v>1016</v>
      </c>
      <c r="R21" s="184">
        <v>992</v>
      </c>
      <c r="S21" s="184">
        <v>968</v>
      </c>
      <c r="T21" s="184">
        <v>944</v>
      </c>
      <c r="U21" s="184">
        <v>920</v>
      </c>
      <c r="V21" s="184">
        <v>896</v>
      </c>
      <c r="W21" s="184">
        <v>872</v>
      </c>
      <c r="X21" s="184">
        <v>848</v>
      </c>
      <c r="Y21" s="184">
        <v>824</v>
      </c>
      <c r="Z21" s="184">
        <v>800</v>
      </c>
      <c r="AA21" s="184">
        <v>784</v>
      </c>
      <c r="AB21" s="184">
        <v>760</v>
      </c>
      <c r="AC21" s="184">
        <v>744</v>
      </c>
      <c r="AD21" s="184">
        <v>720</v>
      </c>
      <c r="AE21" s="184">
        <v>704</v>
      </c>
      <c r="AF21" s="184">
        <v>688</v>
      </c>
      <c r="AG21" s="184">
        <v>664</v>
      </c>
      <c r="AH21" s="184">
        <v>648</v>
      </c>
      <c r="AI21" s="10"/>
    </row>
    <row r="22" spans="1:35" ht="18" customHeight="1" thickBot="1">
      <c r="A22" s="175"/>
      <c r="B22" s="186" t="s">
        <v>103</v>
      </c>
      <c r="C22" s="22" t="s">
        <v>839</v>
      </c>
      <c r="D22" s="185">
        <v>1718.6637693096282</v>
      </c>
      <c r="E22" s="185">
        <v>1699.3090311794635</v>
      </c>
      <c r="F22" s="185">
        <v>1681.8603257952843</v>
      </c>
      <c r="G22" s="185">
        <v>1666.2943139806086</v>
      </c>
      <c r="H22" s="185">
        <v>1653.4546265328818</v>
      </c>
      <c r="I22" s="185">
        <v>1643.3081502006833</v>
      </c>
      <c r="J22" s="185">
        <v>1634.1031021327772</v>
      </c>
      <c r="K22" s="185">
        <v>1625.828139819954</v>
      </c>
      <c r="L22" s="185">
        <v>1616.7666521781141</v>
      </c>
      <c r="M22" s="185">
        <v>1608.6266953417069</v>
      </c>
      <c r="N22" s="185">
        <v>1594.2250514506266</v>
      </c>
      <c r="O22" s="185">
        <v>1585.4306860093243</v>
      </c>
      <c r="P22" s="185">
        <v>1570.0172565517182</v>
      </c>
      <c r="Q22" s="185">
        <v>1552.2260266576866</v>
      </c>
      <c r="R22" s="185">
        <v>1527.1077584285101</v>
      </c>
      <c r="S22" s="185">
        <v>1508.7944769880883</v>
      </c>
      <c r="T22" s="185">
        <v>1491.445704504272</v>
      </c>
      <c r="U22" s="185">
        <v>1481.6097353161776</v>
      </c>
      <c r="V22" s="185">
        <v>1471.8491375394869</v>
      </c>
      <c r="W22" s="185">
        <v>1462.1630481427708</v>
      </c>
      <c r="X22" s="185">
        <v>1447.0485315492647</v>
      </c>
      <c r="Y22" s="185">
        <v>1436.7612256140596</v>
      </c>
      <c r="Z22" s="185">
        <v>1427.3527011403223</v>
      </c>
      <c r="AA22" s="185">
        <v>1419.611515852755</v>
      </c>
      <c r="AB22" s="185">
        <v>1412.7235530556923</v>
      </c>
      <c r="AC22" s="185">
        <v>1405.8868018779385</v>
      </c>
      <c r="AD22" s="185">
        <v>1398.3111330908348</v>
      </c>
      <c r="AE22" s="185">
        <v>1389.2180798897612</v>
      </c>
      <c r="AF22" s="185">
        <v>1378.6243781322246</v>
      </c>
      <c r="AG22" s="185">
        <v>1366.5465184617026</v>
      </c>
      <c r="AH22" s="185">
        <v>1352.731975475072</v>
      </c>
      <c r="AI22" s="10"/>
    </row>
    <row r="23" spans="1:35" ht="18" customHeight="1" thickBot="1">
      <c r="A23" s="175"/>
      <c r="B23" s="186" t="s">
        <v>843</v>
      </c>
      <c r="C23" s="22" t="s">
        <v>839</v>
      </c>
      <c r="D23" s="184">
        <v>5523.0830699500038</v>
      </c>
      <c r="E23" s="184">
        <v>5409.7917990352116</v>
      </c>
      <c r="F23" s="184">
        <v>5303.1354380861685</v>
      </c>
      <c r="G23" s="184">
        <v>5193.6550526896517</v>
      </c>
      <c r="H23" s="184">
        <v>5090.5484323717837</v>
      </c>
      <c r="I23" s="184">
        <v>4989.9876545309035</v>
      </c>
      <c r="J23" s="184">
        <v>4910.5068625686999</v>
      </c>
      <c r="K23" s="184">
        <v>4830.3122905739674</v>
      </c>
      <c r="L23" s="184">
        <v>4760.6860546832468</v>
      </c>
      <c r="M23" s="184">
        <v>4685.8524258605667</v>
      </c>
      <c r="N23" s="184">
        <v>4616.1421423070069</v>
      </c>
      <c r="O23" s="184">
        <v>4545.5262868049749</v>
      </c>
      <c r="P23" s="184">
        <v>4483.1276197347843</v>
      </c>
      <c r="Q23" s="184">
        <v>4427.0346603880625</v>
      </c>
      <c r="R23" s="184">
        <v>4376.2290506309791</v>
      </c>
      <c r="S23" s="184">
        <v>4324.9414738603191</v>
      </c>
      <c r="T23" s="184">
        <v>4275.5594434202694</v>
      </c>
      <c r="U23" s="184">
        <v>4226.457294184579</v>
      </c>
      <c r="V23" s="184">
        <v>4169.8883162345164</v>
      </c>
      <c r="W23" s="184">
        <v>4103.7914059860723</v>
      </c>
      <c r="X23" s="184">
        <v>4075.4629951611691</v>
      </c>
      <c r="Y23" s="184">
        <v>4050.9627479612518</v>
      </c>
      <c r="Z23" s="184">
        <v>4034.1188280113088</v>
      </c>
      <c r="AA23" s="184">
        <v>4018.8061735113624</v>
      </c>
      <c r="AB23" s="184">
        <v>4005.0247844614082</v>
      </c>
      <c r="AC23" s="184">
        <v>3990.4777626864579</v>
      </c>
      <c r="AD23" s="184">
        <v>3978.9932718114969</v>
      </c>
      <c r="AE23" s="184">
        <v>3969.0400463865299</v>
      </c>
      <c r="AF23" s="184">
        <v>3962.91498458655</v>
      </c>
      <c r="AG23" s="184">
        <v>3955.2586573365775</v>
      </c>
      <c r="AH23" s="184">
        <v>3952.1961264365868</v>
      </c>
      <c r="AI23" s="10"/>
    </row>
    <row r="24" spans="1:35" ht="18" customHeight="1">
      <c r="A24" s="175"/>
      <c r="B24" s="45"/>
      <c r="C24" s="45"/>
      <c r="D24" s="10"/>
      <c r="E24" s="10"/>
      <c r="F24" s="10"/>
      <c r="G24" s="10"/>
      <c r="H24" s="10"/>
      <c r="I24" s="10"/>
      <c r="J24" s="10"/>
      <c r="K24" s="10"/>
      <c r="L24" s="10"/>
      <c r="M24" s="10"/>
      <c r="N24" s="10"/>
      <c r="O24" s="10"/>
      <c r="P24" s="10"/>
      <c r="Q24" s="10"/>
      <c r="R24" s="10"/>
      <c r="S24" s="10"/>
      <c r="T24" s="10"/>
      <c r="U24" s="10"/>
      <c r="V24" s="10"/>
      <c r="W24" s="10"/>
      <c r="AG24" s="10"/>
      <c r="AH24" s="134"/>
      <c r="AI24" s="10"/>
    </row>
    <row r="25" spans="1:35" ht="18" customHeight="1" thickBot="1">
      <c r="A25" s="175"/>
      <c r="B25" s="59" t="s">
        <v>844</v>
      </c>
      <c r="C25" s="45"/>
      <c r="D25" s="10"/>
      <c r="E25" s="10"/>
      <c r="F25" s="10"/>
      <c r="G25" s="10"/>
      <c r="H25" s="10"/>
      <c r="I25" s="10"/>
      <c r="J25" s="10"/>
      <c r="K25" s="10"/>
      <c r="L25" s="10"/>
      <c r="M25" s="10"/>
      <c r="N25" s="10"/>
      <c r="O25" s="10"/>
      <c r="P25" s="10"/>
      <c r="Q25" s="10"/>
      <c r="R25" s="10"/>
      <c r="S25" s="10"/>
      <c r="T25" s="10"/>
      <c r="U25" s="10"/>
      <c r="V25" s="10"/>
      <c r="W25" s="10"/>
      <c r="AG25" s="10"/>
      <c r="AH25" s="134"/>
      <c r="AI25" s="10"/>
    </row>
    <row r="26" spans="1:35" ht="18" customHeight="1" thickBot="1">
      <c r="A26" s="175"/>
      <c r="B26" s="180"/>
      <c r="C26" s="180" t="s">
        <v>4</v>
      </c>
      <c r="D26" s="3" t="s">
        <v>220</v>
      </c>
      <c r="E26" s="3" t="s">
        <v>221</v>
      </c>
      <c r="F26" s="3" t="s">
        <v>222</v>
      </c>
      <c r="G26" s="3" t="s">
        <v>223</v>
      </c>
      <c r="H26" s="3" t="s">
        <v>224</v>
      </c>
      <c r="I26" s="3" t="s">
        <v>225</v>
      </c>
      <c r="J26" s="3" t="s">
        <v>226</v>
      </c>
      <c r="K26" s="3" t="s">
        <v>227</v>
      </c>
      <c r="L26" s="3" t="s">
        <v>228</v>
      </c>
      <c r="M26" s="3" t="s">
        <v>229</v>
      </c>
      <c r="N26" s="3" t="s">
        <v>262</v>
      </c>
      <c r="O26" s="3" t="s">
        <v>263</v>
      </c>
      <c r="P26" s="3" t="s">
        <v>264</v>
      </c>
      <c r="Q26" s="3" t="s">
        <v>265</v>
      </c>
      <c r="R26" s="3" t="s">
        <v>266</v>
      </c>
      <c r="S26" s="3" t="s">
        <v>267</v>
      </c>
      <c r="T26" s="3" t="s">
        <v>268</v>
      </c>
      <c r="U26" s="3" t="s">
        <v>269</v>
      </c>
      <c r="V26" s="3" t="s">
        <v>270</v>
      </c>
      <c r="W26" s="3" t="s">
        <v>271</v>
      </c>
      <c r="X26" s="3" t="s">
        <v>272</v>
      </c>
      <c r="Y26" s="3" t="s">
        <v>273</v>
      </c>
      <c r="Z26" s="3" t="s">
        <v>274</v>
      </c>
      <c r="AA26" s="3" t="s">
        <v>275</v>
      </c>
      <c r="AB26" s="3" t="s">
        <v>276</v>
      </c>
      <c r="AC26" s="3" t="s">
        <v>277</v>
      </c>
      <c r="AD26" s="3" t="s">
        <v>278</v>
      </c>
      <c r="AE26" s="3" t="s">
        <v>279</v>
      </c>
      <c r="AF26" s="3" t="s">
        <v>280</v>
      </c>
      <c r="AG26" s="3" t="s">
        <v>281</v>
      </c>
      <c r="AH26" s="3" t="s">
        <v>838</v>
      </c>
      <c r="AI26" s="10"/>
    </row>
    <row r="27" spans="1:35" ht="15.75" thickBot="1">
      <c r="A27" s="175"/>
      <c r="B27" s="22" t="s">
        <v>711</v>
      </c>
      <c r="C27" s="22" t="s">
        <v>839</v>
      </c>
      <c r="D27" s="185">
        <v>1550</v>
      </c>
      <c r="E27" s="185">
        <v>1546</v>
      </c>
      <c r="F27" s="185">
        <v>1543</v>
      </c>
      <c r="G27" s="185">
        <v>1540</v>
      </c>
      <c r="H27" s="185">
        <v>1537</v>
      </c>
      <c r="I27" s="185">
        <v>1534</v>
      </c>
      <c r="J27" s="185">
        <v>1531</v>
      </c>
      <c r="K27" s="185">
        <v>1528</v>
      </c>
      <c r="L27" s="185">
        <v>1525</v>
      </c>
      <c r="M27" s="185">
        <v>1522</v>
      </c>
      <c r="N27" s="185">
        <v>1519</v>
      </c>
      <c r="O27" s="185">
        <v>1516</v>
      </c>
      <c r="P27" s="185">
        <v>1513</v>
      </c>
      <c r="Q27" s="185">
        <v>1510</v>
      </c>
      <c r="R27" s="185">
        <v>1507</v>
      </c>
      <c r="S27" s="185">
        <v>1504</v>
      </c>
      <c r="T27" s="185">
        <v>1501</v>
      </c>
      <c r="U27" s="185">
        <v>1498</v>
      </c>
      <c r="V27" s="185">
        <v>1495</v>
      </c>
      <c r="W27" s="185">
        <v>1492</v>
      </c>
      <c r="X27" s="185">
        <v>1489</v>
      </c>
      <c r="Y27" s="185">
        <v>1486</v>
      </c>
      <c r="Z27" s="185">
        <v>1483</v>
      </c>
      <c r="AA27" s="185">
        <v>1480</v>
      </c>
      <c r="AB27" s="185">
        <v>1477</v>
      </c>
      <c r="AC27" s="185">
        <v>1474</v>
      </c>
      <c r="AD27" s="185">
        <v>1471</v>
      </c>
      <c r="AE27" s="185">
        <v>1468</v>
      </c>
      <c r="AF27" s="185">
        <v>1465</v>
      </c>
      <c r="AG27" s="185">
        <v>1462</v>
      </c>
      <c r="AH27" s="185">
        <v>1461</v>
      </c>
      <c r="AI27" s="10"/>
    </row>
    <row r="28" spans="1:35" ht="15.75" thickBot="1">
      <c r="A28" s="175"/>
      <c r="B28" s="22" t="s">
        <v>712</v>
      </c>
      <c r="C28" s="22" t="s">
        <v>839</v>
      </c>
      <c r="D28" s="184">
        <v>961</v>
      </c>
      <c r="E28" s="184">
        <v>959</v>
      </c>
      <c r="F28" s="184">
        <v>957</v>
      </c>
      <c r="G28" s="184">
        <v>955</v>
      </c>
      <c r="H28" s="184">
        <v>954</v>
      </c>
      <c r="I28" s="184">
        <v>952</v>
      </c>
      <c r="J28" s="184">
        <v>950</v>
      </c>
      <c r="K28" s="184">
        <v>948</v>
      </c>
      <c r="L28" s="184">
        <v>946</v>
      </c>
      <c r="M28" s="184">
        <v>944</v>
      </c>
      <c r="N28" s="184">
        <v>942</v>
      </c>
      <c r="O28" s="184">
        <v>940</v>
      </c>
      <c r="P28" s="184">
        <v>938</v>
      </c>
      <c r="Q28" s="184">
        <v>936</v>
      </c>
      <c r="R28" s="184">
        <v>935</v>
      </c>
      <c r="S28" s="184">
        <v>933</v>
      </c>
      <c r="T28" s="184">
        <v>931</v>
      </c>
      <c r="U28" s="184">
        <v>929</v>
      </c>
      <c r="V28" s="184">
        <v>927</v>
      </c>
      <c r="W28" s="184">
        <v>925</v>
      </c>
      <c r="X28" s="184">
        <v>923</v>
      </c>
      <c r="Y28" s="184">
        <v>922</v>
      </c>
      <c r="Z28" s="184">
        <v>920</v>
      </c>
      <c r="AA28" s="184">
        <v>918</v>
      </c>
      <c r="AB28" s="184">
        <v>916</v>
      </c>
      <c r="AC28" s="184">
        <v>914</v>
      </c>
      <c r="AD28" s="184">
        <v>912</v>
      </c>
      <c r="AE28" s="184">
        <v>911</v>
      </c>
      <c r="AF28" s="184">
        <v>909</v>
      </c>
      <c r="AG28" s="184">
        <v>907</v>
      </c>
      <c r="AH28" s="184">
        <v>905</v>
      </c>
      <c r="AI28" s="10"/>
    </row>
    <row r="29" spans="1:35" ht="15.75" thickBot="1">
      <c r="A29" s="175"/>
      <c r="B29" s="22" t="s">
        <v>713</v>
      </c>
      <c r="C29" s="22" t="s">
        <v>839</v>
      </c>
      <c r="D29" s="185">
        <v>1801</v>
      </c>
      <c r="E29" s="185">
        <v>1797</v>
      </c>
      <c r="F29" s="185">
        <v>1793</v>
      </c>
      <c r="G29" s="185">
        <v>1790</v>
      </c>
      <c r="H29" s="185">
        <v>1786</v>
      </c>
      <c r="I29" s="185">
        <v>1783</v>
      </c>
      <c r="J29" s="185">
        <v>1779</v>
      </c>
      <c r="K29" s="185">
        <v>1775</v>
      </c>
      <c r="L29" s="185">
        <v>1772</v>
      </c>
      <c r="M29" s="185">
        <v>1768</v>
      </c>
      <c r="N29" s="185">
        <v>1765</v>
      </c>
      <c r="O29" s="185">
        <v>1761</v>
      </c>
      <c r="P29" s="185">
        <v>1758</v>
      </c>
      <c r="Q29" s="185">
        <v>1754</v>
      </c>
      <c r="R29" s="185">
        <v>1751</v>
      </c>
      <c r="S29" s="185">
        <v>1747</v>
      </c>
      <c r="T29" s="185">
        <v>1744</v>
      </c>
      <c r="U29" s="185">
        <v>1740</v>
      </c>
      <c r="V29" s="185">
        <v>1737</v>
      </c>
      <c r="W29" s="185">
        <v>1733</v>
      </c>
      <c r="X29" s="185">
        <v>1730</v>
      </c>
      <c r="Y29" s="185">
        <v>1726</v>
      </c>
      <c r="Z29" s="185">
        <v>1723</v>
      </c>
      <c r="AA29" s="185">
        <v>1720</v>
      </c>
      <c r="AB29" s="185">
        <v>1716</v>
      </c>
      <c r="AC29" s="185">
        <v>1713</v>
      </c>
      <c r="AD29" s="185">
        <v>1709</v>
      </c>
      <c r="AE29" s="185">
        <v>1706</v>
      </c>
      <c r="AF29" s="185">
        <v>1702</v>
      </c>
      <c r="AG29" s="185">
        <v>1699</v>
      </c>
      <c r="AH29" s="185">
        <v>1697</v>
      </c>
      <c r="AI29" s="10"/>
    </row>
    <row r="30" spans="1:35" ht="22.15" customHeight="1" thickBot="1">
      <c r="A30" s="175"/>
      <c r="B30" s="22" t="s">
        <v>716</v>
      </c>
      <c r="C30" s="22" t="s">
        <v>839</v>
      </c>
      <c r="D30" s="184">
        <v>1408</v>
      </c>
      <c r="E30" s="184">
        <v>1209</v>
      </c>
      <c r="F30" s="184">
        <v>1067</v>
      </c>
      <c r="G30" s="184">
        <v>994</v>
      </c>
      <c r="H30" s="184">
        <v>927</v>
      </c>
      <c r="I30" s="184">
        <v>885</v>
      </c>
      <c r="J30" s="184">
        <v>857</v>
      </c>
      <c r="K30" s="184">
        <v>833</v>
      </c>
      <c r="L30" s="184">
        <v>813</v>
      </c>
      <c r="M30" s="184">
        <v>796</v>
      </c>
      <c r="N30" s="184">
        <v>780</v>
      </c>
      <c r="O30" s="184">
        <v>770</v>
      </c>
      <c r="P30" s="184">
        <v>754</v>
      </c>
      <c r="Q30" s="184">
        <v>742</v>
      </c>
      <c r="R30" s="184">
        <v>726</v>
      </c>
      <c r="S30" s="184">
        <v>703</v>
      </c>
      <c r="T30" s="184">
        <v>681</v>
      </c>
      <c r="U30" s="184">
        <v>649</v>
      </c>
      <c r="V30" s="184">
        <v>624</v>
      </c>
      <c r="W30" s="184">
        <v>597</v>
      </c>
      <c r="X30" s="184">
        <v>582</v>
      </c>
      <c r="Y30" s="184">
        <v>576</v>
      </c>
      <c r="Z30" s="184">
        <v>571</v>
      </c>
      <c r="AA30" s="184">
        <v>567</v>
      </c>
      <c r="AB30" s="184">
        <v>565</v>
      </c>
      <c r="AC30" s="184">
        <v>563</v>
      </c>
      <c r="AD30" s="184">
        <v>561</v>
      </c>
      <c r="AE30" s="184">
        <v>556</v>
      </c>
      <c r="AF30" s="184">
        <v>552</v>
      </c>
      <c r="AG30" s="184">
        <v>547</v>
      </c>
      <c r="AH30" s="184">
        <v>546</v>
      </c>
      <c r="AI30" s="10"/>
    </row>
    <row r="31" spans="1:35" ht="18" customHeight="1" thickBot="1">
      <c r="A31" s="175"/>
      <c r="B31" s="22" t="s">
        <v>720</v>
      </c>
      <c r="C31" s="22" t="s">
        <v>839</v>
      </c>
      <c r="D31" s="185">
        <v>1784</v>
      </c>
      <c r="E31" s="185">
        <v>1596</v>
      </c>
      <c r="F31" s="185">
        <v>1400</v>
      </c>
      <c r="G31" s="185">
        <v>1300</v>
      </c>
      <c r="H31" s="185">
        <v>1148</v>
      </c>
      <c r="I31" s="185">
        <v>1048</v>
      </c>
      <c r="J31" s="185">
        <v>1000</v>
      </c>
      <c r="K31" s="185">
        <v>944</v>
      </c>
      <c r="L31" s="185">
        <v>908</v>
      </c>
      <c r="M31" s="185">
        <v>888</v>
      </c>
      <c r="N31" s="185">
        <v>876</v>
      </c>
      <c r="O31" s="185">
        <v>864</v>
      </c>
      <c r="P31" s="185">
        <v>856</v>
      </c>
      <c r="Q31" s="185">
        <v>844</v>
      </c>
      <c r="R31" s="185">
        <v>836</v>
      </c>
      <c r="S31" s="185">
        <v>824</v>
      </c>
      <c r="T31" s="185">
        <v>816</v>
      </c>
      <c r="U31" s="185">
        <v>804</v>
      </c>
      <c r="V31" s="185">
        <v>796</v>
      </c>
      <c r="W31" s="185">
        <v>788</v>
      </c>
      <c r="X31" s="185">
        <v>780</v>
      </c>
      <c r="Y31" s="185">
        <v>768</v>
      </c>
      <c r="Z31" s="185">
        <v>760</v>
      </c>
      <c r="AA31" s="185">
        <v>752</v>
      </c>
      <c r="AB31" s="185">
        <v>744</v>
      </c>
      <c r="AC31" s="185">
        <v>736</v>
      </c>
      <c r="AD31" s="185">
        <v>728</v>
      </c>
      <c r="AE31" s="185">
        <v>720</v>
      </c>
      <c r="AF31" s="185">
        <v>712</v>
      </c>
      <c r="AG31" s="185">
        <v>704</v>
      </c>
      <c r="AH31" s="185">
        <v>696</v>
      </c>
      <c r="AI31" s="10"/>
    </row>
    <row r="32" spans="1:35" ht="18" customHeight="1" thickBot="1">
      <c r="A32" s="175"/>
      <c r="B32" s="22" t="s">
        <v>840</v>
      </c>
      <c r="C32" s="22" t="s">
        <v>839</v>
      </c>
      <c r="D32" s="184">
        <v>3368</v>
      </c>
      <c r="E32" s="184">
        <v>2992</v>
      </c>
      <c r="F32" s="184">
        <v>2600</v>
      </c>
      <c r="G32" s="184">
        <v>2400</v>
      </c>
      <c r="H32" s="184">
        <v>2096</v>
      </c>
      <c r="I32" s="184">
        <v>1904</v>
      </c>
      <c r="J32" s="184">
        <v>1800</v>
      </c>
      <c r="K32" s="184">
        <v>1696</v>
      </c>
      <c r="L32" s="184">
        <v>1624</v>
      </c>
      <c r="M32" s="184">
        <v>1584</v>
      </c>
      <c r="N32" s="184">
        <v>1560</v>
      </c>
      <c r="O32" s="184">
        <v>1536</v>
      </c>
      <c r="P32" s="184">
        <v>1520</v>
      </c>
      <c r="Q32" s="184">
        <v>1496</v>
      </c>
      <c r="R32" s="184">
        <v>1480</v>
      </c>
      <c r="S32" s="184">
        <v>1464</v>
      </c>
      <c r="T32" s="184">
        <v>1440</v>
      </c>
      <c r="U32" s="184">
        <v>1424</v>
      </c>
      <c r="V32" s="184">
        <v>1408</v>
      </c>
      <c r="W32" s="184">
        <v>1392</v>
      </c>
      <c r="X32" s="184">
        <v>1376</v>
      </c>
      <c r="Y32" s="184">
        <v>1352</v>
      </c>
      <c r="Z32" s="184">
        <v>1336</v>
      </c>
      <c r="AA32" s="184">
        <v>1320</v>
      </c>
      <c r="AB32" s="184">
        <v>1304</v>
      </c>
      <c r="AC32" s="184">
        <v>1296</v>
      </c>
      <c r="AD32" s="184">
        <v>1280</v>
      </c>
      <c r="AE32" s="184">
        <v>1264</v>
      </c>
      <c r="AF32" s="184">
        <v>1248</v>
      </c>
      <c r="AG32" s="184">
        <v>1232</v>
      </c>
      <c r="AH32" s="184">
        <v>1216</v>
      </c>
      <c r="AI32" s="10"/>
    </row>
    <row r="33" spans="1:35" ht="18" customHeight="1" thickBot="1">
      <c r="A33" s="175"/>
      <c r="B33" s="186" t="s">
        <v>841</v>
      </c>
      <c r="C33" s="22" t="s">
        <v>839</v>
      </c>
      <c r="D33" s="185">
        <v>1200</v>
      </c>
      <c r="E33" s="185">
        <v>1016</v>
      </c>
      <c r="F33" s="185">
        <v>820</v>
      </c>
      <c r="G33" s="185">
        <v>724</v>
      </c>
      <c r="H33" s="185">
        <v>572</v>
      </c>
      <c r="I33" s="185">
        <v>476</v>
      </c>
      <c r="J33" s="185">
        <v>432</v>
      </c>
      <c r="K33" s="185">
        <v>380</v>
      </c>
      <c r="L33" s="185">
        <v>344</v>
      </c>
      <c r="M33" s="185">
        <v>324</v>
      </c>
      <c r="N33" s="185">
        <v>316</v>
      </c>
      <c r="O33" s="185">
        <v>308</v>
      </c>
      <c r="P33" s="185">
        <v>300</v>
      </c>
      <c r="Q33" s="185">
        <v>292</v>
      </c>
      <c r="R33" s="185">
        <v>284</v>
      </c>
      <c r="S33" s="185">
        <v>276</v>
      </c>
      <c r="T33" s="185">
        <v>272</v>
      </c>
      <c r="U33" s="185">
        <v>264</v>
      </c>
      <c r="V33" s="185">
        <v>256</v>
      </c>
      <c r="W33" s="185">
        <v>248</v>
      </c>
      <c r="X33" s="185">
        <v>244</v>
      </c>
      <c r="Y33" s="185">
        <v>236</v>
      </c>
      <c r="Z33" s="185">
        <v>232</v>
      </c>
      <c r="AA33" s="185">
        <v>224</v>
      </c>
      <c r="AB33" s="185">
        <v>220</v>
      </c>
      <c r="AC33" s="185">
        <v>212</v>
      </c>
      <c r="AD33" s="185">
        <v>208</v>
      </c>
      <c r="AE33" s="185">
        <v>200</v>
      </c>
      <c r="AF33" s="185">
        <v>196</v>
      </c>
      <c r="AG33" s="185">
        <v>192</v>
      </c>
      <c r="AH33" s="185">
        <v>188</v>
      </c>
      <c r="AI33" s="10"/>
    </row>
    <row r="34" spans="1:35" ht="18" customHeight="1" thickBot="1">
      <c r="A34" s="175"/>
      <c r="B34" s="186" t="s">
        <v>842</v>
      </c>
      <c r="C34" s="22" t="s">
        <v>839</v>
      </c>
      <c r="D34" s="184">
        <v>2400</v>
      </c>
      <c r="E34" s="184">
        <v>2032</v>
      </c>
      <c r="F34" s="184">
        <v>1640</v>
      </c>
      <c r="G34" s="184">
        <v>1448</v>
      </c>
      <c r="H34" s="184">
        <v>1144</v>
      </c>
      <c r="I34" s="184">
        <v>952</v>
      </c>
      <c r="J34" s="184">
        <v>864</v>
      </c>
      <c r="K34" s="184">
        <v>760</v>
      </c>
      <c r="L34" s="184">
        <v>688</v>
      </c>
      <c r="M34" s="184">
        <v>648</v>
      </c>
      <c r="N34" s="184">
        <v>632</v>
      </c>
      <c r="O34" s="184">
        <v>616</v>
      </c>
      <c r="P34" s="184">
        <v>600</v>
      </c>
      <c r="Q34" s="184">
        <v>584</v>
      </c>
      <c r="R34" s="184">
        <v>568</v>
      </c>
      <c r="S34" s="184">
        <v>552</v>
      </c>
      <c r="T34" s="184">
        <v>544</v>
      </c>
      <c r="U34" s="184">
        <v>528</v>
      </c>
      <c r="V34" s="184">
        <v>512</v>
      </c>
      <c r="W34" s="184">
        <v>496</v>
      </c>
      <c r="X34" s="184">
        <v>488</v>
      </c>
      <c r="Y34" s="184">
        <v>472</v>
      </c>
      <c r="Z34" s="184">
        <v>464</v>
      </c>
      <c r="AA34" s="184">
        <v>448</v>
      </c>
      <c r="AB34" s="184">
        <v>440</v>
      </c>
      <c r="AC34" s="184">
        <v>424</v>
      </c>
      <c r="AD34" s="184">
        <v>416</v>
      </c>
      <c r="AE34" s="184">
        <v>400</v>
      </c>
      <c r="AF34" s="184">
        <v>392</v>
      </c>
      <c r="AG34" s="184">
        <v>384</v>
      </c>
      <c r="AH34" s="184">
        <v>376</v>
      </c>
      <c r="AI34" s="10"/>
    </row>
    <row r="35" spans="1:35" ht="18" customHeight="1" thickBot="1">
      <c r="A35" s="175"/>
      <c r="B35" s="186" t="s">
        <v>103</v>
      </c>
      <c r="C35" s="22" t="s">
        <v>839</v>
      </c>
      <c r="D35" s="185">
        <v>1718.6637693096282</v>
      </c>
      <c r="E35" s="185">
        <v>1705.4500550402049</v>
      </c>
      <c r="F35" s="185">
        <v>1692.3446499041379</v>
      </c>
      <c r="G35" s="185">
        <v>1680.216355246243</v>
      </c>
      <c r="H35" s="185">
        <v>1669.0532550850792</v>
      </c>
      <c r="I35" s="185">
        <v>1659.7067084222233</v>
      </c>
      <c r="J35" s="185">
        <v>1650.4355371356819</v>
      </c>
      <c r="K35" s="185">
        <v>1642.0949827144141</v>
      </c>
      <c r="L35" s="185">
        <v>1632.1157026734761</v>
      </c>
      <c r="M35" s="185">
        <v>1619.6679556582026</v>
      </c>
      <c r="N35" s="185">
        <v>1600.1233470955281</v>
      </c>
      <c r="O35" s="185">
        <v>1587.1092785831829</v>
      </c>
      <c r="P35" s="185">
        <v>1575.0332861253655</v>
      </c>
      <c r="Q35" s="185">
        <v>1563.0516373586249</v>
      </c>
      <c r="R35" s="185">
        <v>1551.1632309947388</v>
      </c>
      <c r="S35" s="185">
        <v>1539.3669828197199</v>
      </c>
      <c r="T35" s="185">
        <v>1528.4849190201062</v>
      </c>
      <c r="U35" s="185">
        <v>1518.5064913146437</v>
      </c>
      <c r="V35" s="185">
        <v>1509.4213130815606</v>
      </c>
      <c r="W35" s="185">
        <v>1500.4054873540733</v>
      </c>
      <c r="X35" s="185">
        <v>1487.4237695947245</v>
      </c>
      <c r="Y35" s="185">
        <v>1476.1796466975361</v>
      </c>
      <c r="Z35" s="185">
        <v>1465.0200660777703</v>
      </c>
      <c r="AA35" s="185">
        <v>1445.9597610851179</v>
      </c>
      <c r="AB35" s="185">
        <v>1430.2235069786798</v>
      </c>
      <c r="AC35" s="185">
        <v>1414.6042510440361</v>
      </c>
      <c r="AD35" s="185">
        <v>1406.9962954081689</v>
      </c>
      <c r="AE35" s="185">
        <v>1399.4444870463676</v>
      </c>
      <c r="AF35" s="185">
        <v>1391.9482066872263</v>
      </c>
      <c r="AG35" s="185">
        <v>1384.5068441329136</v>
      </c>
      <c r="AH35" s="185">
        <v>1373.6624988778381</v>
      </c>
      <c r="AI35" s="10"/>
    </row>
    <row r="36" spans="1:35" ht="18" customHeight="1" thickBot="1">
      <c r="A36" s="175"/>
      <c r="B36" s="186" t="s">
        <v>843</v>
      </c>
      <c r="C36" s="22" t="s">
        <v>839</v>
      </c>
      <c r="D36" s="184">
        <v>5523.0830699500038</v>
      </c>
      <c r="E36" s="184">
        <v>5406.0133518209386</v>
      </c>
      <c r="F36" s="184">
        <v>5285.4179115653951</v>
      </c>
      <c r="G36" s="184">
        <v>5167.8755204302452</v>
      </c>
      <c r="H36" s="184">
        <v>5055.9992556562775</v>
      </c>
      <c r="I36" s="184">
        <v>4958.558903782553</v>
      </c>
      <c r="J36" s="184">
        <v>4870.5912540398704</v>
      </c>
      <c r="K36" s="184">
        <v>4790.8775929912699</v>
      </c>
      <c r="L36" s="184">
        <v>4715.6595587131624</v>
      </c>
      <c r="M36" s="184">
        <v>4645.6341891886441</v>
      </c>
      <c r="N36" s="184">
        <v>4578.9288307896913</v>
      </c>
      <c r="O36" s="184">
        <v>4519.6091790450055</v>
      </c>
      <c r="P36" s="184">
        <v>4464.9438425160952</v>
      </c>
      <c r="Q36" s="184">
        <v>4414.7759341732162</v>
      </c>
      <c r="R36" s="184">
        <v>4354.4085179685535</v>
      </c>
      <c r="S36" s="184">
        <v>4285.776415235453</v>
      </c>
      <c r="T36" s="184">
        <v>4211.5209236501069</v>
      </c>
      <c r="U36" s="184">
        <v>4141.990716136479</v>
      </c>
      <c r="V36" s="184">
        <v>4077.0349857561073</v>
      </c>
      <c r="W36" s="184">
        <v>4016.5092753363692</v>
      </c>
      <c r="X36" s="184">
        <v>4000.4309881114241</v>
      </c>
      <c r="Y36" s="184">
        <v>3985.8839663364724</v>
      </c>
      <c r="Z36" s="184">
        <v>3973.633842736514</v>
      </c>
      <c r="AA36" s="184">
        <v>3962.1493518615539</v>
      </c>
      <c r="AB36" s="184">
        <v>3952.1961264365868</v>
      </c>
      <c r="AC36" s="184">
        <v>3942.2429010116207</v>
      </c>
      <c r="AD36" s="184">
        <v>3933.8209410366508</v>
      </c>
      <c r="AE36" s="184">
        <v>3926.1646137866751</v>
      </c>
      <c r="AF36" s="184">
        <v>3919.2739192616996</v>
      </c>
      <c r="AG36" s="184">
        <v>3913.1488574617201</v>
      </c>
      <c r="AH36" s="184">
        <v>3909.320693836733</v>
      </c>
      <c r="AI36" s="10"/>
    </row>
    <row r="37" spans="1:35" customFormat="1" ht="18" customHeight="1">
      <c r="A37" s="175"/>
      <c r="B37" s="187"/>
      <c r="C37" s="187"/>
      <c r="D37" s="187"/>
      <c r="E37" s="187"/>
      <c r="F37" s="187"/>
      <c r="G37" s="187"/>
      <c r="H37" s="187"/>
      <c r="I37" s="187"/>
      <c r="J37" s="187"/>
      <c r="K37" s="187"/>
      <c r="L37" s="187"/>
      <c r="M37" s="187"/>
      <c r="N37" s="187"/>
      <c r="O37" s="187"/>
      <c r="P37" s="187"/>
      <c r="Q37" s="187"/>
      <c r="R37" s="187"/>
      <c r="S37" s="187"/>
      <c r="T37" s="187"/>
      <c r="U37" s="187"/>
      <c r="V37" s="187"/>
      <c r="W37" s="187"/>
      <c r="X37" s="187"/>
      <c r="Y37" s="187"/>
      <c r="Z37" s="187"/>
      <c r="AA37" s="187"/>
      <c r="AB37" s="187"/>
      <c r="AC37" s="187"/>
      <c r="AD37" s="187"/>
      <c r="AE37" s="187"/>
      <c r="AF37" s="187"/>
      <c r="AG37" s="187"/>
      <c r="AH37" s="134"/>
      <c r="AI37" s="10"/>
    </row>
    <row r="38" spans="1:35" customFormat="1" ht="18" customHeight="1" thickBot="1">
      <c r="A38" s="175"/>
      <c r="B38" s="188" t="s">
        <v>845</v>
      </c>
      <c r="C38" s="187"/>
      <c r="D38" s="187"/>
      <c r="E38" s="187"/>
      <c r="F38" s="187"/>
      <c r="G38" s="187"/>
      <c r="H38" s="187"/>
      <c r="I38" s="187"/>
      <c r="J38" s="187"/>
      <c r="K38" s="187"/>
      <c r="L38" s="187"/>
      <c r="M38" s="187"/>
      <c r="N38" s="187"/>
      <c r="O38" s="187"/>
      <c r="P38" s="187"/>
      <c r="Q38" s="187"/>
      <c r="R38" s="187"/>
      <c r="S38" s="187"/>
      <c r="T38" s="187"/>
      <c r="U38" s="187"/>
      <c r="V38" s="187"/>
      <c r="W38" s="187"/>
      <c r="X38" s="187"/>
      <c r="Y38" s="187"/>
      <c r="Z38" s="187"/>
      <c r="AA38" s="187"/>
      <c r="AB38" s="187"/>
      <c r="AC38" s="187"/>
      <c r="AD38" s="187"/>
      <c r="AE38" s="187"/>
      <c r="AF38" s="187"/>
      <c r="AG38" s="187"/>
      <c r="AH38" s="134"/>
      <c r="AI38" s="10"/>
    </row>
    <row r="39" spans="1:35" customFormat="1" ht="18" customHeight="1" thickBot="1">
      <c r="A39" s="175"/>
      <c r="B39" s="189"/>
      <c r="C39" s="180" t="s">
        <v>4</v>
      </c>
      <c r="D39" s="3" t="s">
        <v>220</v>
      </c>
      <c r="E39" s="3" t="s">
        <v>221</v>
      </c>
      <c r="F39" s="3" t="s">
        <v>222</v>
      </c>
      <c r="G39" s="3" t="s">
        <v>223</v>
      </c>
      <c r="H39" s="3" t="s">
        <v>224</v>
      </c>
      <c r="I39" s="3" t="s">
        <v>225</v>
      </c>
      <c r="J39" s="3" t="s">
        <v>226</v>
      </c>
      <c r="K39" s="3" t="s">
        <v>227</v>
      </c>
      <c r="L39" s="3" t="s">
        <v>228</v>
      </c>
      <c r="M39" s="3" t="s">
        <v>229</v>
      </c>
      <c r="N39" s="3" t="s">
        <v>262</v>
      </c>
      <c r="O39" s="3" t="s">
        <v>263</v>
      </c>
      <c r="P39" s="3" t="s">
        <v>264</v>
      </c>
      <c r="Q39" s="3" t="s">
        <v>265</v>
      </c>
      <c r="R39" s="3" t="s">
        <v>266</v>
      </c>
      <c r="S39" s="3" t="s">
        <v>267</v>
      </c>
      <c r="T39" s="3" t="s">
        <v>268</v>
      </c>
      <c r="U39" s="3" t="s">
        <v>269</v>
      </c>
      <c r="V39" s="3" t="s">
        <v>270</v>
      </c>
      <c r="W39" s="3" t="s">
        <v>271</v>
      </c>
      <c r="X39" s="3" t="s">
        <v>272</v>
      </c>
      <c r="Y39" s="3" t="s">
        <v>273</v>
      </c>
      <c r="Z39" s="3" t="s">
        <v>274</v>
      </c>
      <c r="AA39" s="3" t="s">
        <v>275</v>
      </c>
      <c r="AB39" s="3" t="s">
        <v>276</v>
      </c>
      <c r="AC39" s="3" t="s">
        <v>277</v>
      </c>
      <c r="AD39" s="3" t="s">
        <v>278</v>
      </c>
      <c r="AE39" s="3" t="s">
        <v>279</v>
      </c>
      <c r="AF39" s="3" t="s">
        <v>280</v>
      </c>
      <c r="AG39" s="3" t="s">
        <v>281</v>
      </c>
      <c r="AH39" s="3" t="s">
        <v>838</v>
      </c>
      <c r="AI39" s="10"/>
    </row>
    <row r="40" spans="1:35" customFormat="1" ht="18" customHeight="1" thickBot="1">
      <c r="A40" s="175"/>
      <c r="B40" s="22" t="s">
        <v>723</v>
      </c>
      <c r="C40" s="22" t="s">
        <v>846</v>
      </c>
      <c r="D40" s="185">
        <v>2323.4336283185844</v>
      </c>
      <c r="E40" s="185">
        <v>2319.4363231515849</v>
      </c>
      <c r="F40" s="185">
        <v>2316.4383442763351</v>
      </c>
      <c r="G40" s="185">
        <v>2312.4410391093352</v>
      </c>
      <c r="H40" s="185">
        <v>2308.4437339423353</v>
      </c>
      <c r="I40" s="185">
        <v>2304.4464287753358</v>
      </c>
      <c r="J40" s="185">
        <v>2300.4491236083363</v>
      </c>
      <c r="K40" s="185">
        <v>2296.4518184413364</v>
      </c>
      <c r="L40" s="185">
        <v>2292.4545132743365</v>
      </c>
      <c r="M40" s="185">
        <v>2288.457208107337</v>
      </c>
      <c r="N40" s="185">
        <v>2284.4599029403371</v>
      </c>
      <c r="O40" s="185">
        <v>2280.4625977733372</v>
      </c>
      <c r="P40" s="185">
        <v>2276.4652926063377</v>
      </c>
      <c r="Q40" s="185">
        <v>2272.4679874393382</v>
      </c>
      <c r="R40" s="185">
        <v>2268.4706822723383</v>
      </c>
      <c r="S40" s="185">
        <v>2265.4727033970885</v>
      </c>
      <c r="T40" s="185">
        <v>2261.4753982300886</v>
      </c>
      <c r="U40" s="185">
        <v>2257.4780930630891</v>
      </c>
      <c r="V40" s="185">
        <v>2253.4807878960896</v>
      </c>
      <c r="W40" s="185">
        <v>2249.4834827290897</v>
      </c>
      <c r="X40" s="185">
        <v>2245.4861775620898</v>
      </c>
      <c r="Y40" s="185">
        <v>2241.4888723950903</v>
      </c>
      <c r="Z40" s="185">
        <v>2238.4908935198405</v>
      </c>
      <c r="AA40" s="185">
        <v>2234.4935883528406</v>
      </c>
      <c r="AB40" s="185">
        <v>2230.4962831858406</v>
      </c>
      <c r="AC40" s="185">
        <v>2226.4989780188412</v>
      </c>
      <c r="AD40" s="185">
        <v>2222.5016728518417</v>
      </c>
      <c r="AE40" s="185">
        <v>2219.5036939765919</v>
      </c>
      <c r="AF40" s="185">
        <v>2215.506388809592</v>
      </c>
      <c r="AG40" s="185">
        <v>2211.509083642592</v>
      </c>
      <c r="AH40" s="185">
        <v>2207.5117784755926</v>
      </c>
      <c r="AI40" s="10"/>
    </row>
    <row r="41" spans="1:35" customFormat="1" ht="18" customHeight="1" thickBot="1">
      <c r="A41" s="175"/>
      <c r="B41" s="22" t="s">
        <v>724</v>
      </c>
      <c r="C41" s="22" t="s">
        <v>846</v>
      </c>
      <c r="D41" s="184">
        <v>2657.5221238938057</v>
      </c>
      <c r="E41" s="184">
        <v>2652.5286587981764</v>
      </c>
      <c r="F41" s="184">
        <v>2648.5338867216728</v>
      </c>
      <c r="G41" s="184">
        <v>2643.5404216260436</v>
      </c>
      <c r="H41" s="184">
        <v>2639.5456495495405</v>
      </c>
      <c r="I41" s="184">
        <v>2634.5521844539112</v>
      </c>
      <c r="J41" s="184">
        <v>2630.5574123774077</v>
      </c>
      <c r="K41" s="184">
        <v>2625.5639472817788</v>
      </c>
      <c r="L41" s="184">
        <v>2621.5691752052758</v>
      </c>
      <c r="M41" s="184">
        <v>2616.5757101096469</v>
      </c>
      <c r="N41" s="184">
        <v>2612.5809380331439</v>
      </c>
      <c r="O41" s="184">
        <v>2607.5874729375146</v>
      </c>
      <c r="P41" s="184">
        <v>2603.5927008610111</v>
      </c>
      <c r="Q41" s="184">
        <v>2598.5992357653822</v>
      </c>
      <c r="R41" s="184">
        <v>2594.6044636888792</v>
      </c>
      <c r="S41" s="184">
        <v>2589.6109985932499</v>
      </c>
      <c r="T41" s="184">
        <v>2585.6162265167463</v>
      </c>
      <c r="U41" s="184">
        <v>2580.622761421117</v>
      </c>
      <c r="V41" s="184">
        <v>2576.6279893446135</v>
      </c>
      <c r="W41" s="184">
        <v>2572.6332172681105</v>
      </c>
      <c r="X41" s="184">
        <v>2567.6397521724816</v>
      </c>
      <c r="Y41" s="184">
        <v>2563.6449800959781</v>
      </c>
      <c r="Z41" s="184">
        <v>2559.6502080194746</v>
      </c>
      <c r="AA41" s="184">
        <v>2554.6567429238453</v>
      </c>
      <c r="AB41" s="184">
        <v>2550.6619708473422</v>
      </c>
      <c r="AC41" s="184">
        <v>2545.6685057517134</v>
      </c>
      <c r="AD41" s="184">
        <v>2541.6737336752099</v>
      </c>
      <c r="AE41" s="184">
        <v>2537.6789615987063</v>
      </c>
      <c r="AF41" s="184">
        <v>2532.685496503077</v>
      </c>
      <c r="AG41" s="184">
        <v>2528.690724426574</v>
      </c>
      <c r="AH41" s="184">
        <v>2524.6959523500705</v>
      </c>
      <c r="AI41" s="10"/>
    </row>
    <row r="42" spans="1:35" customFormat="1" ht="18" customHeight="1" thickBot="1">
      <c r="A42" s="175"/>
      <c r="B42" s="22" t="s">
        <v>725</v>
      </c>
      <c r="C42" s="22" t="s">
        <v>846</v>
      </c>
      <c r="D42" s="185">
        <v>3416.814159292036</v>
      </c>
      <c r="E42" s="185">
        <v>3410.8197484862603</v>
      </c>
      <c r="F42" s="185">
        <v>3404.8253376804851</v>
      </c>
      <c r="G42" s="185">
        <v>3398.8309268747093</v>
      </c>
      <c r="H42" s="185">
        <v>3392.8365160689341</v>
      </c>
      <c r="I42" s="185">
        <v>3386.8421052631584</v>
      </c>
      <c r="J42" s="185">
        <v>3381.8467629250122</v>
      </c>
      <c r="K42" s="185">
        <v>3375.8523521192369</v>
      </c>
      <c r="L42" s="185">
        <v>3369.8579413134617</v>
      </c>
      <c r="M42" s="185">
        <v>3363.8635305076859</v>
      </c>
      <c r="N42" s="185">
        <v>3358.8681881695397</v>
      </c>
      <c r="O42" s="185">
        <v>3352.8737773637645</v>
      </c>
      <c r="P42" s="185">
        <v>3346.8793665579888</v>
      </c>
      <c r="Q42" s="185">
        <v>3340.8849557522135</v>
      </c>
      <c r="R42" s="185">
        <v>3335.8896134140673</v>
      </c>
      <c r="S42" s="185">
        <v>3329.8952026082916</v>
      </c>
      <c r="T42" s="185">
        <v>3323.9007918025163</v>
      </c>
      <c r="U42" s="185">
        <v>3318.9054494643701</v>
      </c>
      <c r="V42" s="185">
        <v>3312.9110386585944</v>
      </c>
      <c r="W42" s="185">
        <v>3306.9166278528191</v>
      </c>
      <c r="X42" s="185">
        <v>3301.9212855146729</v>
      </c>
      <c r="Y42" s="185">
        <v>3295.9268747088972</v>
      </c>
      <c r="Z42" s="185">
        <v>3289.9324639031215</v>
      </c>
      <c r="AA42" s="185">
        <v>3284.9371215649753</v>
      </c>
      <c r="AB42" s="185">
        <v>3278.9427107592001</v>
      </c>
      <c r="AC42" s="185">
        <v>3273.9473684210539</v>
      </c>
      <c r="AD42" s="185">
        <v>3267.9529576152786</v>
      </c>
      <c r="AE42" s="185">
        <v>3261.9585468095029</v>
      </c>
      <c r="AF42" s="185">
        <v>3256.9632044713567</v>
      </c>
      <c r="AG42" s="185">
        <v>3250.9687936655814</v>
      </c>
      <c r="AH42" s="185">
        <v>3245.9734513274352</v>
      </c>
      <c r="AI42" s="10"/>
    </row>
    <row r="43" spans="1:35" customFormat="1" ht="15">
      <c r="A43" s="175"/>
      <c r="B43" s="187"/>
      <c r="C43" s="187"/>
      <c r="D43" s="187"/>
      <c r="E43" s="187"/>
      <c r="F43" s="187"/>
      <c r="G43" s="187"/>
      <c r="H43" s="187"/>
      <c r="I43" s="187"/>
      <c r="J43" s="187"/>
      <c r="K43" s="187"/>
      <c r="L43" s="187"/>
      <c r="M43" s="187"/>
      <c r="N43" s="187"/>
      <c r="O43" s="187"/>
      <c r="P43" s="187"/>
      <c r="Q43" s="187"/>
      <c r="R43" s="187"/>
      <c r="S43" s="187"/>
      <c r="T43" s="187"/>
      <c r="U43" s="187"/>
      <c r="V43" s="187"/>
      <c r="W43" s="187"/>
      <c r="X43" s="187"/>
      <c r="Y43" s="187"/>
      <c r="Z43" s="187"/>
      <c r="AA43" s="187"/>
      <c r="AB43" s="187"/>
      <c r="AC43" s="187"/>
      <c r="AD43" s="187"/>
      <c r="AE43" s="187"/>
      <c r="AF43" s="187"/>
      <c r="AG43" s="187"/>
      <c r="AH43" s="134"/>
      <c r="AI43" s="10"/>
    </row>
  </sheetData>
  <hyperlinks>
    <hyperlink ref="B1" location="'Assumptions Summary'!A1" display="Go to Assumptions Summary"/>
  </hyperlinks>
  <pageMargins left="0.7" right="0.7" top="0.75" bottom="0.75" header="0.3" footer="0.3"/>
  <pageSetup paperSize="9" scale="82" orientation="landscape" verticalDpi="9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7" tint="0.79998168889431442"/>
  </sheetPr>
  <dimension ref="A1:R74"/>
  <sheetViews>
    <sheetView zoomScale="85" zoomScaleNormal="85" workbookViewId="0"/>
  </sheetViews>
  <sheetFormatPr defaultColWidth="10.28515625" defaultRowHeight="15"/>
  <cols>
    <col min="1" max="1" width="4.140625" style="2" customWidth="1"/>
    <col min="2" max="2" width="55.7109375" style="2" customWidth="1"/>
    <col min="3" max="5" width="18.42578125" style="2" customWidth="1"/>
    <col min="6" max="6" width="16.5703125" style="2" customWidth="1"/>
    <col min="7" max="15" width="16.28515625" style="2" customWidth="1"/>
    <col min="16" max="16" width="5" style="2" customWidth="1"/>
    <col min="17" max="16384" width="10.28515625" style="2"/>
  </cols>
  <sheetData>
    <row r="1" spans="1:16" ht="15" customHeight="1" thickBot="1">
      <c r="A1" s="7"/>
      <c r="B1" s="17" t="s">
        <v>59</v>
      </c>
      <c r="C1" s="1"/>
      <c r="D1" s="1"/>
      <c r="E1" s="1"/>
      <c r="F1" s="1"/>
      <c r="G1" s="1"/>
      <c r="H1" s="1"/>
      <c r="I1" s="45"/>
      <c r="J1" s="45"/>
      <c r="K1" s="45"/>
      <c r="L1" s="45"/>
      <c r="M1" s="45"/>
      <c r="N1" s="45"/>
      <c r="O1" s="45"/>
      <c r="P1" s="124"/>
    </row>
    <row r="2" spans="1:16" ht="20.25" thickBot="1">
      <c r="A2" s="1"/>
      <c r="B2" s="44" t="s">
        <v>847</v>
      </c>
      <c r="C2" s="1"/>
      <c r="D2" s="1"/>
      <c r="E2" s="1"/>
      <c r="F2" s="1"/>
      <c r="G2" s="1"/>
      <c r="H2" s="1"/>
      <c r="I2" s="45"/>
      <c r="J2" s="45"/>
      <c r="K2" s="45"/>
      <c r="L2" s="45"/>
      <c r="M2" s="45"/>
      <c r="N2" s="45"/>
      <c r="O2" s="45"/>
      <c r="P2" s="124"/>
    </row>
    <row r="3" spans="1:16" ht="15" customHeight="1" thickTop="1" thickBot="1">
      <c r="A3" s="1"/>
      <c r="B3" s="1"/>
      <c r="C3" s="1"/>
      <c r="D3" s="1"/>
      <c r="E3" s="1"/>
      <c r="F3" s="1"/>
      <c r="G3" s="1"/>
      <c r="H3" s="1"/>
      <c r="I3" s="45"/>
      <c r="J3" s="45"/>
      <c r="K3" s="45"/>
      <c r="L3" s="45"/>
      <c r="M3" s="45"/>
      <c r="N3" s="45"/>
      <c r="O3" s="45"/>
      <c r="P3" s="124"/>
    </row>
    <row r="4" spans="1:16" ht="15.75" thickBot="1">
      <c r="A4" s="1"/>
      <c r="B4" s="398" t="str">
        <f>'Assumptions Summary'!$E$5&amp;": "&amp;'Assumptions Summary'!$D$28</f>
        <v>Key deviations from Primary Source: AEMO Draft 2021-22 Input and Assumptions Workbook</v>
      </c>
      <c r="C4" s="10"/>
      <c r="D4" s="10"/>
      <c r="E4" s="26"/>
      <c r="F4" s="1"/>
      <c r="G4" s="1"/>
      <c r="H4" s="1"/>
      <c r="I4" s="45"/>
      <c r="J4" s="45"/>
      <c r="K4" s="45"/>
      <c r="L4" s="45"/>
      <c r="M4" s="45"/>
      <c r="N4" s="45"/>
      <c r="O4" s="45"/>
      <c r="P4" s="124"/>
    </row>
    <row r="5" spans="1:16" ht="15.75" thickBot="1">
      <c r="A5" s="1"/>
      <c r="B5" s="399" t="str">
        <f>'Assumptions Summary'!$E$28</f>
        <v>Nil</v>
      </c>
      <c r="C5" s="10"/>
      <c r="D5" s="10"/>
      <c r="E5" s="26"/>
      <c r="F5" s="1"/>
      <c r="G5" s="1"/>
      <c r="H5" s="1"/>
      <c r="I5" s="45"/>
      <c r="J5" s="45"/>
      <c r="K5" s="45"/>
      <c r="L5" s="45"/>
      <c r="M5" s="45"/>
      <c r="N5" s="45"/>
      <c r="O5" s="45"/>
      <c r="P5" s="124"/>
    </row>
    <row r="6" spans="1:16" ht="15.75" thickBot="1">
      <c r="A6" s="1"/>
      <c r="B6" s="398"/>
      <c r="C6" s="10"/>
      <c r="D6" s="10"/>
      <c r="E6" s="26"/>
      <c r="F6" s="1"/>
      <c r="G6" s="1"/>
      <c r="H6" s="1"/>
      <c r="I6" s="45"/>
      <c r="J6" s="45"/>
      <c r="K6" s="45"/>
      <c r="L6" s="45"/>
      <c r="M6" s="45"/>
      <c r="N6" s="45"/>
      <c r="O6" s="45"/>
      <c r="P6" s="124"/>
    </row>
    <row r="7" spans="1:16" ht="15.75" thickBot="1">
      <c r="A7" s="1"/>
      <c r="B7" s="129" t="s">
        <v>848</v>
      </c>
      <c r="C7" s="191"/>
      <c r="D7" s="191"/>
      <c r="E7" s="191"/>
      <c r="F7" s="191"/>
      <c r="G7" s="191"/>
      <c r="H7" s="45"/>
      <c r="I7" s="45"/>
      <c r="J7" s="45"/>
      <c r="K7" s="45"/>
      <c r="L7" s="45"/>
      <c r="M7" s="45"/>
      <c r="N7" s="45"/>
      <c r="O7" s="45"/>
      <c r="P7" s="124"/>
    </row>
    <row r="8" spans="1:16" ht="15.75" thickBot="1">
      <c r="A8" s="1"/>
      <c r="B8" s="129" t="s">
        <v>849</v>
      </c>
      <c r="C8" s="191"/>
      <c r="D8" s="191"/>
      <c r="E8" s="191"/>
      <c r="F8" s="191"/>
      <c r="G8" s="191"/>
      <c r="H8" s="45"/>
      <c r="I8" s="45"/>
      <c r="J8" s="45"/>
      <c r="K8" s="45"/>
      <c r="L8" s="45"/>
      <c r="M8" s="45"/>
      <c r="N8" s="45"/>
      <c r="O8" s="45"/>
      <c r="P8" s="124"/>
    </row>
    <row r="9" spans="1:16" ht="15.75" thickBot="1">
      <c r="A9" s="1"/>
      <c r="B9" s="129" t="s">
        <v>850</v>
      </c>
      <c r="C9" s="191"/>
      <c r="D9" s="191"/>
      <c r="E9" s="191"/>
      <c r="F9" s="191"/>
      <c r="G9" s="191"/>
      <c r="H9" s="45"/>
      <c r="I9" s="45"/>
      <c r="J9" s="45"/>
      <c r="K9" s="45"/>
      <c r="L9" s="45"/>
      <c r="M9" s="45"/>
      <c r="N9" s="45"/>
      <c r="O9" s="45"/>
      <c r="P9" s="124"/>
    </row>
    <row r="10" spans="1:16" ht="15.75" thickBot="1">
      <c r="A10" s="1"/>
      <c r="B10" s="129" t="s">
        <v>851</v>
      </c>
      <c r="C10" s="191"/>
      <c r="D10" s="191"/>
      <c r="E10" s="191"/>
      <c r="F10" s="191"/>
      <c r="G10" s="191"/>
      <c r="H10" s="45"/>
      <c r="I10" s="45"/>
      <c r="J10" s="45"/>
      <c r="K10" s="45"/>
      <c r="L10" s="45"/>
      <c r="M10" s="45"/>
      <c r="N10" s="45"/>
      <c r="O10" s="45"/>
      <c r="P10" s="124"/>
    </row>
    <row r="11" spans="1:16" ht="15.75" thickBot="1">
      <c r="A11" s="1"/>
      <c r="B11" s="129" t="s">
        <v>1272</v>
      </c>
      <c r="C11" s="129"/>
      <c r="D11" s="129"/>
      <c r="E11" s="129"/>
      <c r="F11" s="129"/>
      <c r="G11" s="129"/>
      <c r="H11" s="45"/>
      <c r="I11" s="45"/>
      <c r="J11" s="45"/>
      <c r="K11" s="45"/>
      <c r="L11" s="45"/>
      <c r="M11" s="45"/>
      <c r="N11" s="45"/>
      <c r="O11" s="45"/>
      <c r="P11" s="124"/>
    </row>
    <row r="12" spans="1:16" ht="15.75" thickBot="1">
      <c r="A12" s="1"/>
      <c r="B12" s="483"/>
      <c r="C12" s="483"/>
      <c r="D12" s="483"/>
      <c r="E12" s="483"/>
      <c r="F12" s="483"/>
      <c r="G12" s="483"/>
      <c r="H12" s="45"/>
      <c r="I12" s="45"/>
      <c r="J12" s="45"/>
      <c r="K12" s="45"/>
      <c r="L12" s="45"/>
      <c r="M12" s="45"/>
      <c r="N12" s="45"/>
      <c r="O12" s="45"/>
      <c r="P12" s="124"/>
    </row>
    <row r="13" spans="1:16" ht="18" thickBot="1">
      <c r="A13" s="1"/>
      <c r="B13" s="11" t="s">
        <v>852</v>
      </c>
      <c r="C13" s="45"/>
      <c r="D13" s="45"/>
      <c r="E13" s="45"/>
      <c r="F13" s="45"/>
      <c r="G13" s="45"/>
      <c r="H13" s="45"/>
      <c r="I13" s="45"/>
      <c r="J13" s="45"/>
      <c r="K13" s="45"/>
      <c r="L13" s="45"/>
      <c r="M13" s="45"/>
      <c r="N13" s="45"/>
      <c r="O13" s="45"/>
      <c r="P13" s="124"/>
    </row>
    <row r="14" spans="1:16" ht="31.5" thickTop="1" thickBot="1">
      <c r="A14" s="1"/>
      <c r="B14" s="192" t="s">
        <v>406</v>
      </c>
      <c r="C14" s="192" t="s">
        <v>853</v>
      </c>
      <c r="D14" s="192" t="s">
        <v>854</v>
      </c>
      <c r="E14" s="192" t="s">
        <v>855</v>
      </c>
      <c r="F14" s="192" t="s">
        <v>856</v>
      </c>
      <c r="G14" s="192" t="s">
        <v>857</v>
      </c>
      <c r="H14" s="45"/>
      <c r="I14" s="45"/>
      <c r="J14" s="45"/>
      <c r="K14" s="45"/>
      <c r="L14" s="45"/>
      <c r="M14" s="45"/>
      <c r="N14" s="45"/>
      <c r="O14" s="45"/>
      <c r="P14" s="124"/>
    </row>
    <row r="15" spans="1:16" ht="15.75" thickBot="1">
      <c r="A15" s="1"/>
      <c r="B15" s="22" t="s">
        <v>858</v>
      </c>
      <c r="C15" s="101">
        <v>1</v>
      </c>
      <c r="D15" s="101">
        <v>1</v>
      </c>
      <c r="E15" s="101">
        <v>1</v>
      </c>
      <c r="F15" s="101">
        <v>1</v>
      </c>
      <c r="G15" s="101">
        <v>1</v>
      </c>
      <c r="H15" s="45"/>
      <c r="I15" s="45"/>
      <c r="J15" s="45"/>
      <c r="K15" s="45"/>
      <c r="L15" s="45"/>
      <c r="M15" s="45"/>
      <c r="N15" s="45"/>
      <c r="O15" s="45"/>
      <c r="P15" s="124"/>
    </row>
    <row r="16" spans="1:16" ht="15.75" thickBot="1">
      <c r="A16" s="1"/>
      <c r="B16" s="22" t="s">
        <v>859</v>
      </c>
      <c r="C16" s="102">
        <v>1.03</v>
      </c>
      <c r="D16" s="102">
        <v>1.03</v>
      </c>
      <c r="E16" s="102">
        <v>1</v>
      </c>
      <c r="F16" s="102">
        <v>1.03</v>
      </c>
      <c r="G16" s="102">
        <v>1.03</v>
      </c>
      <c r="H16" s="45"/>
      <c r="I16" s="45"/>
      <c r="J16" s="45"/>
      <c r="K16" s="45"/>
      <c r="L16" s="45"/>
      <c r="M16" s="45"/>
      <c r="N16" s="45"/>
      <c r="O16" s="45"/>
      <c r="P16" s="124"/>
    </row>
    <row r="17" spans="1:16" ht="15.75" thickBot="1">
      <c r="A17" s="1"/>
      <c r="B17" s="22" t="s">
        <v>860</v>
      </c>
      <c r="C17" s="101">
        <v>1.05</v>
      </c>
      <c r="D17" s="101">
        <v>1.05</v>
      </c>
      <c r="E17" s="101">
        <v>1</v>
      </c>
      <c r="F17" s="101">
        <v>1.05</v>
      </c>
      <c r="G17" s="101">
        <v>1.05</v>
      </c>
      <c r="H17" s="45"/>
      <c r="I17" s="45"/>
      <c r="J17" s="45"/>
      <c r="K17" s="45"/>
      <c r="L17" s="45"/>
      <c r="M17" s="45"/>
      <c r="N17" s="45"/>
      <c r="O17" s="45"/>
      <c r="P17" s="124"/>
    </row>
    <row r="18" spans="1:16" ht="15.75" thickBot="1">
      <c r="A18" s="1"/>
      <c r="B18" s="22" t="s">
        <v>861</v>
      </c>
      <c r="C18" s="102">
        <v>1</v>
      </c>
      <c r="D18" s="102">
        <v>1.05</v>
      </c>
      <c r="E18" s="102">
        <v>1</v>
      </c>
      <c r="F18" s="102">
        <v>1.1000000000000001</v>
      </c>
      <c r="G18" s="102">
        <v>1.07</v>
      </c>
      <c r="H18" s="45"/>
      <c r="I18" s="45"/>
      <c r="J18" s="45"/>
      <c r="K18" s="45"/>
      <c r="L18" s="45"/>
      <c r="M18" s="45"/>
      <c r="N18" s="45"/>
      <c r="O18" s="45"/>
      <c r="P18" s="124"/>
    </row>
    <row r="19" spans="1:16" ht="15.75" thickBot="1">
      <c r="A19" s="1"/>
      <c r="B19" s="22" t="s">
        <v>862</v>
      </c>
      <c r="C19" s="101">
        <v>1.05</v>
      </c>
      <c r="D19" s="101">
        <v>1.1599999999999999</v>
      </c>
      <c r="E19" s="101">
        <v>1</v>
      </c>
      <c r="F19" s="101">
        <v>1.27</v>
      </c>
      <c r="G19" s="101">
        <v>1.2</v>
      </c>
      <c r="H19" s="45"/>
      <c r="I19" s="45"/>
      <c r="J19" s="45"/>
      <c r="K19" s="45"/>
      <c r="L19" s="45"/>
      <c r="M19" s="45"/>
      <c r="N19" s="45"/>
      <c r="O19" s="45"/>
      <c r="P19" s="124"/>
    </row>
    <row r="20" spans="1:16" ht="15.75" thickBot="1">
      <c r="A20" s="1"/>
      <c r="B20" s="22" t="s">
        <v>863</v>
      </c>
      <c r="C20" s="102">
        <v>1.1000000000000001</v>
      </c>
      <c r="D20" s="102">
        <v>1.27</v>
      </c>
      <c r="E20" s="102">
        <v>1</v>
      </c>
      <c r="F20" s="102">
        <v>1.44</v>
      </c>
      <c r="G20" s="102">
        <v>1.34</v>
      </c>
      <c r="H20" s="45"/>
      <c r="I20" s="45"/>
      <c r="J20" s="45"/>
      <c r="K20" s="45"/>
      <c r="L20" s="45"/>
      <c r="M20" s="45"/>
      <c r="N20" s="45"/>
      <c r="O20" s="45"/>
      <c r="P20" s="124"/>
    </row>
    <row r="21" spans="1:16" ht="15.75" thickBot="1">
      <c r="A21" s="1"/>
      <c r="B21" s="22" t="s">
        <v>864</v>
      </c>
      <c r="C21" s="101">
        <v>1</v>
      </c>
      <c r="D21" s="101">
        <v>1.0900000000000001</v>
      </c>
      <c r="E21" s="101">
        <v>1</v>
      </c>
      <c r="F21" s="101">
        <v>1.18</v>
      </c>
      <c r="G21" s="101">
        <v>1.1299999999999999</v>
      </c>
      <c r="H21" s="45"/>
      <c r="I21" s="45"/>
      <c r="J21" s="45"/>
      <c r="K21" s="45"/>
      <c r="L21" s="45"/>
      <c r="M21" s="45"/>
      <c r="N21" s="45"/>
      <c r="O21" s="45"/>
      <c r="P21" s="124"/>
    </row>
    <row r="22" spans="1:16" ht="15.75" thickBot="1">
      <c r="A22" s="1"/>
      <c r="B22" s="22" t="s">
        <v>865</v>
      </c>
      <c r="C22" s="102">
        <v>1.05</v>
      </c>
      <c r="D22" s="102">
        <v>1.17</v>
      </c>
      <c r="E22" s="102">
        <v>1</v>
      </c>
      <c r="F22" s="102">
        <v>1.3</v>
      </c>
      <c r="G22" s="102">
        <v>1.22</v>
      </c>
      <c r="H22" s="45"/>
      <c r="I22" s="45"/>
      <c r="J22" s="45"/>
      <c r="K22" s="45"/>
      <c r="L22" s="45"/>
      <c r="M22" s="45"/>
      <c r="N22" s="45"/>
      <c r="O22" s="45"/>
      <c r="P22" s="124"/>
    </row>
    <row r="23" spans="1:16" ht="15.75" thickBot="1">
      <c r="A23" s="1"/>
      <c r="B23" s="22" t="s">
        <v>866</v>
      </c>
      <c r="C23" s="101">
        <v>1.1000000000000001</v>
      </c>
      <c r="D23" s="101">
        <v>1.26</v>
      </c>
      <c r="E23" s="101">
        <v>1</v>
      </c>
      <c r="F23" s="101">
        <v>1.42</v>
      </c>
      <c r="G23" s="101">
        <v>1.32</v>
      </c>
      <c r="H23" s="45"/>
      <c r="I23" s="45"/>
      <c r="J23" s="45"/>
      <c r="K23" s="45"/>
      <c r="L23" s="45"/>
      <c r="M23" s="45"/>
      <c r="N23" s="45"/>
      <c r="O23" s="45"/>
      <c r="P23" s="124"/>
    </row>
    <row r="24" spans="1:16" ht="15.75" thickBot="1">
      <c r="A24" s="1"/>
      <c r="B24" s="22" t="s">
        <v>867</v>
      </c>
      <c r="C24" s="102">
        <v>1</v>
      </c>
      <c r="D24" s="102">
        <v>1.01</v>
      </c>
      <c r="E24" s="102">
        <v>1</v>
      </c>
      <c r="F24" s="102">
        <v>1.02</v>
      </c>
      <c r="G24" s="102">
        <v>1.01</v>
      </c>
      <c r="H24" s="45"/>
      <c r="I24" s="45"/>
      <c r="J24" s="45"/>
      <c r="K24" s="45"/>
      <c r="L24" s="45"/>
      <c r="M24" s="45"/>
      <c r="N24" s="45"/>
      <c r="O24" s="45"/>
      <c r="P24" s="124"/>
    </row>
    <row r="25" spans="1:16" ht="15.75" thickBot="1">
      <c r="A25" s="1"/>
      <c r="B25" s="22" t="s">
        <v>868</v>
      </c>
      <c r="C25" s="101">
        <v>1.05</v>
      </c>
      <c r="D25" s="101">
        <v>1.1100000000000001</v>
      </c>
      <c r="E25" s="101">
        <v>1</v>
      </c>
      <c r="F25" s="101">
        <v>1.17</v>
      </c>
      <c r="G25" s="101">
        <v>1.1299999999999999</v>
      </c>
      <c r="H25" s="45"/>
      <c r="I25" s="45"/>
      <c r="J25" s="45"/>
      <c r="K25" s="45"/>
      <c r="L25" s="45"/>
      <c r="M25" s="45"/>
      <c r="N25" s="45"/>
      <c r="O25" s="45"/>
      <c r="P25" s="124"/>
    </row>
    <row r="26" spans="1:16" ht="15.75" thickBot="1">
      <c r="A26" s="1"/>
      <c r="B26" s="22" t="s">
        <v>869</v>
      </c>
      <c r="C26" s="102">
        <v>1.1000000000000001</v>
      </c>
      <c r="D26" s="102">
        <v>1.21</v>
      </c>
      <c r="E26" s="102">
        <v>1</v>
      </c>
      <c r="F26" s="102">
        <v>1.32</v>
      </c>
      <c r="G26" s="102">
        <v>1.25</v>
      </c>
      <c r="H26" s="45"/>
      <c r="I26" s="45"/>
      <c r="J26" s="45"/>
      <c r="K26" s="45"/>
      <c r="L26" s="45"/>
      <c r="M26" s="45"/>
      <c r="N26" s="45"/>
      <c r="O26" s="45"/>
      <c r="P26" s="124"/>
    </row>
    <row r="27" spans="1:16" ht="15.75" thickBot="1">
      <c r="A27" s="1"/>
      <c r="B27" s="22" t="s">
        <v>870</v>
      </c>
      <c r="C27" s="101">
        <v>1</v>
      </c>
      <c r="D27" s="101">
        <v>1.04</v>
      </c>
      <c r="E27" s="101">
        <v>1</v>
      </c>
      <c r="F27" s="101">
        <v>1.07</v>
      </c>
      <c r="G27" s="101">
        <v>1.05</v>
      </c>
      <c r="H27" s="45"/>
      <c r="I27" s="45"/>
      <c r="J27" s="45"/>
      <c r="K27" s="45"/>
      <c r="L27" s="45"/>
      <c r="M27" s="45"/>
      <c r="N27" s="45"/>
      <c r="O27" s="45"/>
      <c r="P27" s="124"/>
    </row>
    <row r="28" spans="1:16" ht="15.75" thickBot="1">
      <c r="A28" s="1"/>
      <c r="B28" s="22" t="s">
        <v>871</v>
      </c>
      <c r="C28" s="102">
        <v>1.05</v>
      </c>
      <c r="D28" s="102">
        <v>1.1100000000000001</v>
      </c>
      <c r="E28" s="102">
        <v>1</v>
      </c>
      <c r="F28" s="102">
        <v>1.18</v>
      </c>
      <c r="G28" s="102">
        <v>1.1399999999999999</v>
      </c>
      <c r="H28" s="45"/>
      <c r="I28" s="45"/>
      <c r="J28" s="45"/>
      <c r="K28" s="45"/>
      <c r="L28" s="45"/>
      <c r="M28" s="45"/>
      <c r="N28" s="45"/>
      <c r="O28" s="45"/>
      <c r="P28" s="124"/>
    </row>
    <row r="29" spans="1:16" ht="15.75" thickBot="1">
      <c r="A29" s="1"/>
      <c r="B29" s="22" t="s">
        <v>872</v>
      </c>
      <c r="C29" s="101">
        <v>1.1000000000000001</v>
      </c>
      <c r="D29" s="101">
        <v>1.19</v>
      </c>
      <c r="E29" s="101">
        <v>1</v>
      </c>
      <c r="F29" s="101">
        <v>1.29</v>
      </c>
      <c r="G29" s="101">
        <v>1.23</v>
      </c>
      <c r="H29" s="45"/>
      <c r="I29" s="45"/>
      <c r="J29" s="45"/>
      <c r="K29" s="45"/>
      <c r="L29" s="45"/>
      <c r="M29" s="45"/>
      <c r="N29" s="45"/>
      <c r="O29" s="45"/>
      <c r="P29" s="124"/>
    </row>
    <row r="30" spans="1:16" ht="15.75" thickBot="1">
      <c r="A30" s="1"/>
      <c r="B30" s="127" t="s">
        <v>634</v>
      </c>
      <c r="C30" s="1"/>
      <c r="D30" s="1"/>
      <c r="E30" s="1"/>
      <c r="F30" s="1"/>
      <c r="G30" s="1"/>
      <c r="H30" s="45"/>
      <c r="I30" s="45"/>
      <c r="J30" s="45"/>
      <c r="K30" s="45"/>
      <c r="L30" s="45"/>
      <c r="M30" s="45"/>
      <c r="N30" s="45"/>
      <c r="O30" s="45"/>
      <c r="P30" s="124"/>
    </row>
    <row r="31" spans="1:16" ht="15.75" thickBot="1">
      <c r="A31" s="1"/>
      <c r="B31" s="127" t="s">
        <v>873</v>
      </c>
      <c r="C31" s="1"/>
      <c r="D31" s="1"/>
      <c r="E31" s="1"/>
      <c r="F31" s="1"/>
      <c r="G31" s="1"/>
      <c r="H31" s="45"/>
      <c r="I31" s="45"/>
      <c r="J31" s="45"/>
      <c r="K31" s="45"/>
      <c r="L31" s="45"/>
      <c r="M31" s="45"/>
      <c r="N31" s="45"/>
      <c r="O31" s="45"/>
      <c r="P31" s="124"/>
    </row>
    <row r="32" spans="1:16" ht="15.75" thickBot="1">
      <c r="A32" s="1"/>
      <c r="B32" s="127" t="s">
        <v>874</v>
      </c>
      <c r="C32" s="1"/>
      <c r="D32" s="1"/>
      <c r="E32" s="1"/>
      <c r="F32" s="1"/>
      <c r="G32" s="1"/>
      <c r="H32" s="45"/>
      <c r="I32" s="45"/>
      <c r="J32" s="45"/>
      <c r="K32" s="45"/>
      <c r="L32" s="45"/>
      <c r="M32" s="45"/>
      <c r="N32" s="45"/>
      <c r="O32" s="45"/>
      <c r="P32" s="124"/>
    </row>
    <row r="33" spans="1:16" ht="15.75" thickBot="1">
      <c r="A33" s="1"/>
      <c r="B33" s="15"/>
      <c r="C33" s="1"/>
      <c r="D33" s="1"/>
      <c r="E33" s="1"/>
      <c r="F33" s="1"/>
      <c r="G33" s="1"/>
      <c r="H33" s="45"/>
      <c r="I33" s="45"/>
      <c r="J33" s="45"/>
      <c r="K33" s="45"/>
      <c r="L33" s="45"/>
      <c r="M33" s="45"/>
      <c r="N33" s="45"/>
      <c r="O33" s="45"/>
      <c r="P33" s="124"/>
    </row>
    <row r="34" spans="1:16" ht="18" thickBot="1">
      <c r="A34" s="1"/>
      <c r="B34" s="11" t="s">
        <v>875</v>
      </c>
      <c r="C34" s="109"/>
      <c r="D34" s="109"/>
      <c r="E34" s="109"/>
      <c r="F34" s="109"/>
      <c r="G34" s="1"/>
      <c r="H34" s="45"/>
      <c r="I34" s="45"/>
      <c r="J34" s="45"/>
      <c r="K34" s="45"/>
      <c r="L34" s="45"/>
      <c r="M34" s="45"/>
      <c r="N34" s="45"/>
      <c r="O34" s="45"/>
      <c r="P34" s="124"/>
    </row>
    <row r="35" spans="1:16" ht="34.15" customHeight="1" thickTop="1" thickBot="1">
      <c r="A35" s="1"/>
      <c r="B35" s="181" t="s">
        <v>876</v>
      </c>
      <c r="C35" s="181" t="s">
        <v>853</v>
      </c>
      <c r="D35" s="181" t="s">
        <v>854</v>
      </c>
      <c r="E35" s="181" t="s">
        <v>855</v>
      </c>
      <c r="F35" s="181" t="s">
        <v>856</v>
      </c>
      <c r="G35" s="1"/>
      <c r="H35" s="45"/>
      <c r="I35" s="45"/>
      <c r="J35" s="45"/>
      <c r="K35" s="45"/>
      <c r="L35" s="45"/>
      <c r="M35" s="45"/>
      <c r="N35" s="45"/>
      <c r="O35" s="45"/>
      <c r="P35" s="124"/>
    </row>
    <row r="36" spans="1:16" ht="15.75" thickBot="1">
      <c r="A36" s="1"/>
      <c r="B36" s="22" t="s">
        <v>711</v>
      </c>
      <c r="C36" s="193">
        <v>0.60448778355936139</v>
      </c>
      <c r="D36" s="193">
        <v>5.8726321683669987E-2</v>
      </c>
      <c r="E36" s="193">
        <v>7.7720872427309101E-2</v>
      </c>
      <c r="F36" s="193">
        <v>0.2590650223296595</v>
      </c>
      <c r="G36" s="1"/>
      <c r="H36" s="45"/>
      <c r="I36" s="45"/>
      <c r="J36" s="45"/>
      <c r="K36" s="45"/>
      <c r="L36" s="45"/>
      <c r="M36" s="45"/>
      <c r="N36" s="45"/>
      <c r="O36" s="45"/>
      <c r="P36" s="124"/>
    </row>
    <row r="37" spans="1:16" ht="15.75" thickBot="1">
      <c r="A37" s="1"/>
      <c r="B37" s="22" t="s">
        <v>712</v>
      </c>
      <c r="C37" s="31">
        <v>0.57918853543882065</v>
      </c>
      <c r="D37" s="31">
        <v>9.8124229838893712E-2</v>
      </c>
      <c r="E37" s="31">
        <v>7.4464880653553014E-2</v>
      </c>
      <c r="F37" s="31">
        <v>0.24822235406873261</v>
      </c>
      <c r="G37" s="1"/>
      <c r="H37" s="45"/>
      <c r="I37" s="45"/>
      <c r="J37" s="45"/>
      <c r="K37" s="45"/>
      <c r="L37" s="45"/>
      <c r="M37" s="45"/>
      <c r="N37" s="45"/>
      <c r="O37" s="45"/>
      <c r="P37" s="124"/>
    </row>
    <row r="38" spans="1:16" ht="15.75" thickBot="1">
      <c r="A38" s="1"/>
      <c r="B38" s="22" t="s">
        <v>713</v>
      </c>
      <c r="C38" s="193">
        <v>0.62021860098553538</v>
      </c>
      <c r="D38" s="193">
        <v>3.4231035608237738E-2</v>
      </c>
      <c r="E38" s="193">
        <v>7.9742391555283121E-2</v>
      </c>
      <c r="F38" s="193">
        <v>0.26580797185094374</v>
      </c>
      <c r="G38" s="1"/>
      <c r="H38" s="45"/>
      <c r="I38" s="45"/>
      <c r="J38" s="45"/>
      <c r="K38" s="45"/>
      <c r="L38" s="45"/>
      <c r="M38" s="45"/>
      <c r="N38" s="45"/>
      <c r="O38" s="45"/>
      <c r="P38" s="124"/>
    </row>
    <row r="39" spans="1:16" ht="15.75" thickBot="1">
      <c r="A39" s="1"/>
      <c r="B39" s="22" t="s">
        <v>720</v>
      </c>
      <c r="C39" s="31">
        <v>0.79451219512195126</v>
      </c>
      <c r="D39" s="31">
        <v>0</v>
      </c>
      <c r="E39" s="31">
        <v>4.2682926829268296E-2</v>
      </c>
      <c r="F39" s="31">
        <v>0.16280487804878049</v>
      </c>
      <c r="G39" s="1"/>
      <c r="H39" s="1"/>
      <c r="I39" s="194"/>
      <c r="J39" s="1"/>
      <c r="K39" s="1"/>
      <c r="L39" s="1"/>
      <c r="M39" s="1"/>
      <c r="N39" s="1"/>
      <c r="O39" s="1"/>
      <c r="P39" s="124"/>
    </row>
    <row r="40" spans="1:16" ht="15.75" thickBot="1">
      <c r="A40" s="1"/>
      <c r="B40" s="22" t="s">
        <v>721</v>
      </c>
      <c r="C40" s="193">
        <v>0.8095070422535211</v>
      </c>
      <c r="D40" s="193">
        <v>0</v>
      </c>
      <c r="E40" s="193">
        <v>2.464788732394366E-2</v>
      </c>
      <c r="F40" s="193">
        <v>0.16584507042253521</v>
      </c>
      <c r="G40" s="1"/>
      <c r="H40" s="1"/>
      <c r="I40" s="194"/>
      <c r="J40" s="1"/>
      <c r="K40" s="1"/>
      <c r="L40" s="1"/>
      <c r="M40" s="1"/>
      <c r="N40" s="1"/>
      <c r="O40" s="1"/>
      <c r="P40" s="124"/>
    </row>
    <row r="41" spans="1:16" ht="15.75" thickBot="1">
      <c r="A41" s="1"/>
      <c r="B41" s="22" t="s">
        <v>716</v>
      </c>
      <c r="C41" s="31">
        <v>0.660377358490566</v>
      </c>
      <c r="D41" s="31">
        <v>0</v>
      </c>
      <c r="E41" s="31">
        <v>5.6603773584905662E-2</v>
      </c>
      <c r="F41" s="31">
        <v>0.28301886792452829</v>
      </c>
      <c r="G41" s="1"/>
      <c r="H41" s="1"/>
      <c r="I41" s="194"/>
      <c r="J41" s="1"/>
      <c r="K41" s="1"/>
      <c r="L41" s="1"/>
      <c r="M41" s="1"/>
      <c r="N41" s="1"/>
      <c r="O41" s="1"/>
      <c r="P41" s="124"/>
    </row>
    <row r="42" spans="1:16" ht="15.75" thickBot="1">
      <c r="A42" s="1"/>
      <c r="B42" s="22" t="s">
        <v>717</v>
      </c>
      <c r="C42" s="193">
        <v>0.72115384615384615</v>
      </c>
      <c r="D42" s="193">
        <v>0</v>
      </c>
      <c r="E42" s="193">
        <v>3.8461538461538464E-2</v>
      </c>
      <c r="F42" s="193">
        <v>0.24038461538461539</v>
      </c>
      <c r="G42" s="1"/>
      <c r="H42" s="1"/>
      <c r="I42" s="194"/>
      <c r="J42" s="1"/>
      <c r="K42" s="1"/>
      <c r="L42" s="1"/>
      <c r="M42" s="1"/>
      <c r="N42" s="1"/>
      <c r="O42" s="1"/>
      <c r="P42" s="124"/>
    </row>
    <row r="43" spans="1:16" ht="15.75" thickBot="1">
      <c r="A43" s="1"/>
      <c r="B43" s="22" t="s">
        <v>103</v>
      </c>
      <c r="C43" s="31">
        <v>0.660377358490566</v>
      </c>
      <c r="D43" s="31">
        <v>0</v>
      </c>
      <c r="E43" s="31">
        <v>5.6603773584905662E-2</v>
      </c>
      <c r="F43" s="31">
        <v>0.28301886792452829</v>
      </c>
      <c r="G43" s="1"/>
      <c r="H43" s="1"/>
      <c r="I43" s="194"/>
      <c r="J43" s="1"/>
      <c r="K43" s="1"/>
      <c r="L43" s="1"/>
      <c r="M43" s="1"/>
      <c r="N43" s="1"/>
      <c r="O43" s="1"/>
      <c r="P43" s="124"/>
    </row>
    <row r="44" spans="1:16" ht="15.75" thickBot="1">
      <c r="A44" s="1"/>
      <c r="B44" s="22" t="s">
        <v>722</v>
      </c>
      <c r="C44" s="193">
        <v>0.68627450980392157</v>
      </c>
      <c r="D44" s="193">
        <v>0</v>
      </c>
      <c r="E44" s="193">
        <v>1.9607843137254902E-2</v>
      </c>
      <c r="F44" s="193">
        <v>0.29411764705882354</v>
      </c>
      <c r="G44" s="1"/>
      <c r="H44" s="1"/>
      <c r="I44" s="194"/>
      <c r="J44" s="1"/>
      <c r="K44" s="1"/>
      <c r="L44" s="1"/>
      <c r="M44" s="1"/>
      <c r="N44" s="1"/>
      <c r="O44" s="1"/>
      <c r="P44" s="124"/>
    </row>
    <row r="45" spans="1:16" ht="15.75" thickBot="1">
      <c r="A45" s="1"/>
      <c r="B45" s="127" t="s">
        <v>634</v>
      </c>
      <c r="C45" s="1"/>
      <c r="D45" s="1"/>
      <c r="E45" s="1"/>
      <c r="F45" s="1"/>
      <c r="G45" s="1"/>
      <c r="H45" s="1"/>
      <c r="I45" s="194"/>
      <c r="J45" s="1"/>
      <c r="K45" s="1"/>
      <c r="L45" s="1"/>
      <c r="M45" s="1"/>
      <c r="N45" s="1"/>
      <c r="O45" s="1"/>
      <c r="P45" s="124"/>
    </row>
    <row r="46" spans="1:16" ht="15.75" thickBot="1">
      <c r="A46" s="1"/>
      <c r="B46" s="127" t="s">
        <v>877</v>
      </c>
      <c r="C46" s="1"/>
      <c r="D46" s="1"/>
      <c r="E46" s="1"/>
      <c r="F46" s="1"/>
      <c r="G46" s="1"/>
      <c r="H46" s="1"/>
      <c r="I46" s="194"/>
      <c r="J46" s="1"/>
      <c r="K46" s="1"/>
      <c r="L46" s="1"/>
      <c r="M46" s="1"/>
      <c r="N46" s="1"/>
      <c r="O46" s="1"/>
      <c r="P46" s="124"/>
    </row>
    <row r="47" spans="1:16" ht="15.75" thickBot="1">
      <c r="A47" s="1"/>
      <c r="B47" s="127"/>
      <c r="C47" s="1"/>
      <c r="D47" s="1"/>
      <c r="E47" s="1"/>
      <c r="F47" s="1"/>
      <c r="G47" s="1"/>
      <c r="H47" s="1"/>
      <c r="I47" s="194"/>
      <c r="J47" s="1"/>
      <c r="K47" s="1"/>
      <c r="L47" s="1"/>
      <c r="M47" s="1"/>
      <c r="N47" s="1"/>
      <c r="O47" s="1"/>
      <c r="P47" s="124"/>
    </row>
    <row r="48" spans="1:16" ht="15.75" thickBot="1">
      <c r="A48" s="1"/>
      <c r="B48" s="1"/>
      <c r="C48" s="1"/>
      <c r="D48" s="1"/>
      <c r="E48" s="1"/>
      <c r="F48" s="1"/>
      <c r="G48" s="1"/>
      <c r="H48" s="1"/>
      <c r="I48" s="194"/>
      <c r="J48" s="1"/>
      <c r="K48" s="1"/>
      <c r="L48" s="1"/>
      <c r="M48" s="1"/>
      <c r="N48" s="1"/>
      <c r="O48" s="1"/>
      <c r="P48" s="124"/>
    </row>
    <row r="49" spans="1:16" ht="18" thickBot="1">
      <c r="A49" s="1"/>
      <c r="B49" s="11" t="s">
        <v>878</v>
      </c>
      <c r="C49" s="45"/>
      <c r="D49" s="45"/>
      <c r="E49" s="45"/>
      <c r="F49" s="45"/>
      <c r="G49" s="45"/>
      <c r="H49" s="45"/>
      <c r="I49" s="45"/>
      <c r="J49" s="45"/>
      <c r="K49" s="45"/>
      <c r="L49" s="45"/>
      <c r="M49" s="45"/>
      <c r="N49" s="45"/>
      <c r="O49" s="45"/>
      <c r="P49" s="124"/>
    </row>
    <row r="50" spans="1:16" ht="31.5" thickTop="1" thickBot="1">
      <c r="A50" s="1"/>
      <c r="B50" s="192"/>
      <c r="C50" s="192" t="s">
        <v>711</v>
      </c>
      <c r="D50" s="192" t="s">
        <v>712</v>
      </c>
      <c r="E50" s="192" t="s">
        <v>713</v>
      </c>
      <c r="F50" s="192" t="s">
        <v>720</v>
      </c>
      <c r="G50" s="192" t="s">
        <v>721</v>
      </c>
      <c r="H50" s="192" t="s">
        <v>716</v>
      </c>
      <c r="I50" s="192" t="s">
        <v>103</v>
      </c>
      <c r="J50" s="192" t="s">
        <v>722</v>
      </c>
      <c r="K50" s="192" t="s">
        <v>723</v>
      </c>
      <c r="L50" s="192" t="s">
        <v>724</v>
      </c>
      <c r="M50" s="192" t="s">
        <v>725</v>
      </c>
      <c r="N50" s="192" t="s">
        <v>726</v>
      </c>
      <c r="O50" s="1"/>
    </row>
    <row r="51" spans="1:16" ht="15.75" thickBot="1">
      <c r="A51" s="1"/>
      <c r="B51" s="22" t="s">
        <v>858</v>
      </c>
      <c r="C51" s="101">
        <f t="shared" ref="C51:J65" si="0">SUMPRODUCT($C15:$F15,INDEX($C:$F,MATCH(C$50,$B:$B,0),0))</f>
        <v>1</v>
      </c>
      <c r="D51" s="101">
        <f t="shared" si="0"/>
        <v>1</v>
      </c>
      <c r="E51" s="101">
        <f t="shared" si="0"/>
        <v>0.99999999999999989</v>
      </c>
      <c r="F51" s="101">
        <f t="shared" si="0"/>
        <v>1</v>
      </c>
      <c r="G51" s="101">
        <f t="shared" si="0"/>
        <v>1</v>
      </c>
      <c r="H51" s="101">
        <f t="shared" si="0"/>
        <v>1</v>
      </c>
      <c r="I51" s="101">
        <f t="shared" si="0"/>
        <v>1</v>
      </c>
      <c r="J51" s="101">
        <f t="shared" si="0"/>
        <v>1</v>
      </c>
      <c r="K51" s="195"/>
      <c r="L51" s="195"/>
      <c r="M51" s="195"/>
      <c r="N51" s="195"/>
      <c r="O51" s="1"/>
    </row>
    <row r="52" spans="1:16" ht="15.75" thickBot="1">
      <c r="A52" s="1"/>
      <c r="B52" s="22" t="s">
        <v>859</v>
      </c>
      <c r="C52" s="102">
        <f t="shared" si="0"/>
        <v>1.0276683738271808</v>
      </c>
      <c r="D52" s="102">
        <f t="shared" si="0"/>
        <v>1.0277660535803934</v>
      </c>
      <c r="E52" s="102">
        <f t="shared" si="0"/>
        <v>1.0276077282533416</v>
      </c>
      <c r="F52" s="102">
        <f t="shared" si="0"/>
        <v>1.028719512195122</v>
      </c>
      <c r="G52" s="102">
        <f t="shared" si="0"/>
        <v>1.0292605633802816</v>
      </c>
      <c r="H52" s="102">
        <f t="shared" si="0"/>
        <v>1.0283018867924527</v>
      </c>
      <c r="I52" s="102">
        <f t="shared" si="0"/>
        <v>1.0283018867924527</v>
      </c>
      <c r="J52" s="102">
        <f t="shared" si="0"/>
        <v>1.0294117647058825</v>
      </c>
      <c r="K52" s="195"/>
      <c r="L52" s="195"/>
      <c r="M52" s="195"/>
      <c r="N52" s="195"/>
      <c r="O52" s="1"/>
    </row>
    <row r="53" spans="1:16" ht="15.75" thickBot="1">
      <c r="A53" s="1"/>
      <c r="B53" s="22" t="s">
        <v>860</v>
      </c>
      <c r="C53" s="101">
        <f t="shared" si="0"/>
        <v>1.0461139563786346</v>
      </c>
      <c r="D53" s="101">
        <f t="shared" si="0"/>
        <v>1.0462767559673223</v>
      </c>
      <c r="E53" s="101">
        <f t="shared" si="0"/>
        <v>1.0460128804222357</v>
      </c>
      <c r="F53" s="101">
        <f t="shared" si="0"/>
        <v>1.0478658536585368</v>
      </c>
      <c r="G53" s="101">
        <f t="shared" si="0"/>
        <v>1.0487676056338029</v>
      </c>
      <c r="H53" s="101">
        <f t="shared" si="0"/>
        <v>1.0471698113207548</v>
      </c>
      <c r="I53" s="101">
        <f t="shared" si="0"/>
        <v>1.0471698113207548</v>
      </c>
      <c r="J53" s="101">
        <f t="shared" si="0"/>
        <v>1.0490196078431373</v>
      </c>
      <c r="K53" s="195"/>
      <c r="L53" s="195"/>
      <c r="M53" s="195"/>
      <c r="N53" s="195"/>
      <c r="O53" s="1"/>
    </row>
    <row r="54" spans="1:16" ht="15.75" thickBot="1">
      <c r="A54" s="1"/>
      <c r="B54" s="22" t="s">
        <v>861</v>
      </c>
      <c r="C54" s="102">
        <f t="shared" si="0"/>
        <v>1.0288428183171494</v>
      </c>
      <c r="D54" s="102">
        <f t="shared" si="0"/>
        <v>1.0297284468988179</v>
      </c>
      <c r="E54" s="102">
        <f t="shared" si="0"/>
        <v>1.0282923489655063</v>
      </c>
      <c r="F54" s="102">
        <f t="shared" si="0"/>
        <v>1.0162804878048781</v>
      </c>
      <c r="G54" s="102">
        <f t="shared" si="0"/>
        <v>1.0165845070422534</v>
      </c>
      <c r="H54" s="102">
        <f t="shared" si="0"/>
        <v>1.0283018867924527</v>
      </c>
      <c r="I54" s="102">
        <f t="shared" si="0"/>
        <v>1.0283018867924527</v>
      </c>
      <c r="J54" s="102">
        <f t="shared" si="0"/>
        <v>1.0294117647058825</v>
      </c>
      <c r="K54" s="195"/>
      <c r="L54" s="195"/>
      <c r="M54" s="195"/>
      <c r="N54" s="195"/>
      <c r="O54" s="1"/>
    </row>
    <row r="55" spans="1:16" ht="15.75" thickBot="1">
      <c r="A55" s="1"/>
      <c r="B55" s="22" t="s">
        <v>862</v>
      </c>
      <c r="C55" s="101">
        <f t="shared" si="0"/>
        <v>1.1095681566763633</v>
      </c>
      <c r="D55" s="101">
        <f t="shared" si="0"/>
        <v>1.1116793391447219</v>
      </c>
      <c r="E55" s="101">
        <f t="shared" si="0"/>
        <v>1.1082560481463495</v>
      </c>
      <c r="F55" s="101">
        <f t="shared" si="0"/>
        <v>1.0836829268292685</v>
      </c>
      <c r="G55" s="101">
        <f t="shared" si="0"/>
        <v>1.0852535211267604</v>
      </c>
      <c r="H55" s="101">
        <f t="shared" si="0"/>
        <v>1.1094339622641509</v>
      </c>
      <c r="I55" s="101">
        <f t="shared" si="0"/>
        <v>1.1094339622641509</v>
      </c>
      <c r="J55" s="101">
        <f t="shared" si="0"/>
        <v>1.1137254901960785</v>
      </c>
      <c r="K55" s="195"/>
      <c r="L55" s="195"/>
      <c r="M55" s="195"/>
      <c r="N55" s="195"/>
      <c r="O55" s="1"/>
    </row>
    <row r="56" spans="1:16" ht="15.75" thickBot="1">
      <c r="A56" s="1"/>
      <c r="B56" s="22" t="s">
        <v>863</v>
      </c>
      <c r="C56" s="102">
        <f t="shared" si="0"/>
        <v>1.1902934950355772</v>
      </c>
      <c r="D56" s="102">
        <f t="shared" si="0"/>
        <v>1.193630231390626</v>
      </c>
      <c r="E56" s="102">
        <f t="shared" si="0"/>
        <v>1.1882197473271929</v>
      </c>
      <c r="F56" s="102">
        <f t="shared" si="0"/>
        <v>1.1510853658536586</v>
      </c>
      <c r="G56" s="102">
        <f t="shared" si="0"/>
        <v>1.1539225352112676</v>
      </c>
      <c r="H56" s="102">
        <f t="shared" si="0"/>
        <v>1.1905660377358491</v>
      </c>
      <c r="I56" s="102">
        <f t="shared" si="0"/>
        <v>1.1905660377358491</v>
      </c>
      <c r="J56" s="102">
        <f t="shared" si="0"/>
        <v>1.1980392156862747</v>
      </c>
      <c r="K56" s="195"/>
      <c r="L56" s="195"/>
      <c r="M56" s="195"/>
      <c r="N56" s="195"/>
      <c r="O56" s="1"/>
    </row>
    <row r="57" spans="1:16" ht="15.75" thickBot="1">
      <c r="A57" s="1"/>
      <c r="B57" s="22" t="s">
        <v>864</v>
      </c>
      <c r="C57" s="101">
        <f t="shared" si="0"/>
        <v>1.0519170729708689</v>
      </c>
      <c r="D57" s="101">
        <f t="shared" si="0"/>
        <v>1.0535112044178723</v>
      </c>
      <c r="E57" s="101">
        <f t="shared" si="0"/>
        <v>1.0509262281379113</v>
      </c>
      <c r="F57" s="101">
        <f t="shared" si="0"/>
        <v>1.0293048780487806</v>
      </c>
      <c r="G57" s="101">
        <f t="shared" si="0"/>
        <v>1.0298521126760563</v>
      </c>
      <c r="H57" s="101">
        <f t="shared" si="0"/>
        <v>1.050943396226415</v>
      </c>
      <c r="I57" s="101">
        <f t="shared" si="0"/>
        <v>1.050943396226415</v>
      </c>
      <c r="J57" s="101">
        <f t="shared" si="0"/>
        <v>1.0529411764705883</v>
      </c>
      <c r="K57" s="195"/>
      <c r="L57" s="195"/>
      <c r="M57" s="195"/>
      <c r="N57" s="195"/>
      <c r="O57" s="1"/>
    </row>
    <row r="58" spans="1:16" ht="15.75" thickBot="1">
      <c r="A58" s="1"/>
      <c r="B58" s="22" t="s">
        <v>865</v>
      </c>
      <c r="C58" s="102">
        <f t="shared" si="0"/>
        <v>1.1179273705630899</v>
      </c>
      <c r="D58" s="102">
        <f t="shared" si="0"/>
        <v>1.1201072520651727</v>
      </c>
      <c r="E58" s="102">
        <f t="shared" si="0"/>
        <v>1.1165725976579604</v>
      </c>
      <c r="F58" s="102">
        <f t="shared" si="0"/>
        <v>1.088567073170732</v>
      </c>
      <c r="G58" s="102">
        <f t="shared" si="0"/>
        <v>1.0902288732394365</v>
      </c>
      <c r="H58" s="102">
        <f t="shared" si="0"/>
        <v>1.1179245283018868</v>
      </c>
      <c r="I58" s="102">
        <f t="shared" si="0"/>
        <v>1.1179245283018868</v>
      </c>
      <c r="J58" s="102">
        <f t="shared" si="0"/>
        <v>1.1225490196078431</v>
      </c>
      <c r="K58" s="195"/>
      <c r="L58" s="195"/>
      <c r="M58" s="195"/>
      <c r="N58" s="195"/>
      <c r="O58" s="1"/>
    </row>
    <row r="59" spans="1:16" ht="15.75" thickBot="1">
      <c r="A59" s="1"/>
      <c r="B59" s="22" t="s">
        <v>866</v>
      </c>
      <c r="C59" s="101">
        <f t="shared" si="0"/>
        <v>1.1845249313721473</v>
      </c>
      <c r="D59" s="101">
        <f t="shared" si="0"/>
        <v>1.1876845420108624</v>
      </c>
      <c r="E59" s="101">
        <f t="shared" si="0"/>
        <v>1.1825612775340917</v>
      </c>
      <c r="F59" s="101">
        <f t="shared" si="0"/>
        <v>1.1478292682926832</v>
      </c>
      <c r="G59" s="101">
        <f t="shared" si="0"/>
        <v>1.150605633802817</v>
      </c>
      <c r="H59" s="101">
        <f t="shared" si="0"/>
        <v>1.1849056603773584</v>
      </c>
      <c r="I59" s="101">
        <f t="shared" si="0"/>
        <v>1.1849056603773584</v>
      </c>
      <c r="J59" s="101">
        <f t="shared" si="0"/>
        <v>1.1921568627450982</v>
      </c>
      <c r="K59" s="195"/>
      <c r="L59" s="195"/>
      <c r="M59" s="195"/>
      <c r="N59" s="195"/>
      <c r="O59" s="1"/>
    </row>
    <row r="60" spans="1:16" ht="15.75" thickBot="1">
      <c r="A60" s="1"/>
      <c r="B60" s="22" t="s">
        <v>867</v>
      </c>
      <c r="C60" s="102">
        <f t="shared" si="0"/>
        <v>1.0057685636634299</v>
      </c>
      <c r="D60" s="102">
        <f t="shared" si="0"/>
        <v>1.0059456893797636</v>
      </c>
      <c r="E60" s="102">
        <f t="shared" si="0"/>
        <v>1.0056584697931013</v>
      </c>
      <c r="F60" s="102">
        <f t="shared" si="0"/>
        <v>1.0032560975609757</v>
      </c>
      <c r="G60" s="102">
        <f t="shared" si="0"/>
        <v>1.0033169014084506</v>
      </c>
      <c r="H60" s="102">
        <f t="shared" si="0"/>
        <v>1.0056603773584905</v>
      </c>
      <c r="I60" s="102">
        <f t="shared" si="0"/>
        <v>1.0056603773584905</v>
      </c>
      <c r="J60" s="102">
        <f t="shared" si="0"/>
        <v>1.0058823529411764</v>
      </c>
      <c r="K60" s="195"/>
      <c r="L60" s="195"/>
      <c r="M60" s="195"/>
      <c r="N60" s="195"/>
      <c r="O60" s="1"/>
    </row>
    <row r="61" spans="1:16" ht="15.75" thickBot="1">
      <c r="A61" s="1"/>
      <c r="B61" s="22" t="s">
        <v>868</v>
      </c>
      <c r="C61" s="101">
        <f t="shared" si="0"/>
        <v>1.0807253383592139</v>
      </c>
      <c r="D61" s="101">
        <f t="shared" si="0"/>
        <v>1.0819508922459038</v>
      </c>
      <c r="E61" s="101">
        <f t="shared" si="0"/>
        <v>1.0799636991808432</v>
      </c>
      <c r="F61" s="101">
        <f t="shared" si="0"/>
        <v>1.0674024390243904</v>
      </c>
      <c r="G61" s="101">
        <f t="shared" si="0"/>
        <v>1.068669014084507</v>
      </c>
      <c r="H61" s="101">
        <f t="shared" si="0"/>
        <v>1.081132075471698</v>
      </c>
      <c r="I61" s="101">
        <f t="shared" si="0"/>
        <v>1.081132075471698</v>
      </c>
      <c r="J61" s="101">
        <f t="shared" si="0"/>
        <v>1.0843137254901962</v>
      </c>
      <c r="K61" s="195"/>
      <c r="L61" s="195"/>
      <c r="M61" s="195"/>
      <c r="N61" s="195"/>
      <c r="O61" s="1"/>
    </row>
    <row r="62" spans="1:16" ht="15.75" thickBot="1">
      <c r="A62" s="1"/>
      <c r="B62" s="22" t="s">
        <v>869</v>
      </c>
      <c r="C62" s="102">
        <f t="shared" si="0"/>
        <v>1.1556821130549979</v>
      </c>
      <c r="D62" s="102">
        <f t="shared" si="0"/>
        <v>1.1579560951120444</v>
      </c>
      <c r="E62" s="102">
        <f t="shared" si="0"/>
        <v>1.1542689285685854</v>
      </c>
      <c r="F62" s="102">
        <f t="shared" si="0"/>
        <v>1.1315487804878051</v>
      </c>
      <c r="G62" s="102">
        <f t="shared" si="0"/>
        <v>1.1340211267605635</v>
      </c>
      <c r="H62" s="102">
        <f t="shared" si="0"/>
        <v>1.1566037735849057</v>
      </c>
      <c r="I62" s="102">
        <f t="shared" si="0"/>
        <v>1.1566037735849057</v>
      </c>
      <c r="J62" s="102">
        <f t="shared" si="0"/>
        <v>1.1627450980392158</v>
      </c>
      <c r="K62" s="195"/>
      <c r="L62" s="195"/>
      <c r="M62" s="195"/>
      <c r="N62" s="195"/>
      <c r="O62" s="1"/>
    </row>
    <row r="63" spans="1:16" ht="15.75" thickBot="1">
      <c r="A63" s="1"/>
      <c r="B63" s="22" t="s">
        <v>870</v>
      </c>
      <c r="C63" s="101">
        <f t="shared" si="0"/>
        <v>1.0204836044304229</v>
      </c>
      <c r="D63" s="101">
        <f t="shared" si="0"/>
        <v>1.021300533978367</v>
      </c>
      <c r="E63" s="101">
        <f t="shared" si="0"/>
        <v>1.0199757994538956</v>
      </c>
      <c r="F63" s="101">
        <f t="shared" si="0"/>
        <v>1.0113963414634148</v>
      </c>
      <c r="G63" s="101">
        <f t="shared" si="0"/>
        <v>1.0116091549295774</v>
      </c>
      <c r="H63" s="101">
        <f t="shared" si="0"/>
        <v>1.0198113207547168</v>
      </c>
      <c r="I63" s="101">
        <f t="shared" si="0"/>
        <v>1.0198113207547168</v>
      </c>
      <c r="J63" s="101">
        <f t="shared" si="0"/>
        <v>1.0205882352941178</v>
      </c>
      <c r="K63" s="195"/>
      <c r="L63" s="195"/>
      <c r="M63" s="195"/>
      <c r="N63" s="195"/>
      <c r="O63" s="1"/>
    </row>
    <row r="64" spans="1:16" ht="15.75" thickBot="1">
      <c r="A64" s="1"/>
      <c r="B64" s="22" t="s">
        <v>871</v>
      </c>
      <c r="C64" s="102">
        <f t="shared" si="0"/>
        <v>1.0833159885825105</v>
      </c>
      <c r="D64" s="102">
        <f t="shared" si="0"/>
        <v>1.0844331157865912</v>
      </c>
      <c r="E64" s="102">
        <f t="shared" si="0"/>
        <v>1.0826217788993526</v>
      </c>
      <c r="F64" s="102">
        <f t="shared" si="0"/>
        <v>1.0690304878048782</v>
      </c>
      <c r="G64" s="102">
        <f t="shared" si="0"/>
        <v>1.0703274647887324</v>
      </c>
      <c r="H64" s="102">
        <f t="shared" si="0"/>
        <v>1.0839622641509434</v>
      </c>
      <c r="I64" s="102">
        <f t="shared" si="0"/>
        <v>1.0839622641509434</v>
      </c>
      <c r="J64" s="102">
        <f t="shared" si="0"/>
        <v>1.0872549019607844</v>
      </c>
      <c r="K64" s="195"/>
      <c r="L64" s="195"/>
      <c r="M64" s="195"/>
      <c r="N64" s="195"/>
      <c r="O64" s="1"/>
    </row>
    <row r="65" spans="1:18" ht="15.75" thickBot="1">
      <c r="A65" s="1"/>
      <c r="B65" s="22" t="s">
        <v>872</v>
      </c>
      <c r="C65" s="101">
        <f t="shared" si="0"/>
        <v>1.1467356359514347</v>
      </c>
      <c r="D65" s="101">
        <f t="shared" si="0"/>
        <v>1.1485469398932044</v>
      </c>
      <c r="E65" s="101">
        <f t="shared" si="0"/>
        <v>1.1456100687008925</v>
      </c>
      <c r="F65" s="101">
        <f t="shared" si="0"/>
        <v>1.1266646341463418</v>
      </c>
      <c r="G65" s="101">
        <f t="shared" si="0"/>
        <v>1.1290457746478875</v>
      </c>
      <c r="H65" s="101">
        <f t="shared" si="0"/>
        <v>1.1481132075471698</v>
      </c>
      <c r="I65" s="101">
        <f t="shared" si="0"/>
        <v>1.1481132075471698</v>
      </c>
      <c r="J65" s="101">
        <f t="shared" si="0"/>
        <v>1.1539215686274511</v>
      </c>
      <c r="K65" s="195"/>
      <c r="L65" s="195"/>
      <c r="M65" s="195"/>
      <c r="N65" s="195"/>
      <c r="O65" s="1"/>
    </row>
    <row r="66" spans="1:18" ht="15.75" thickBot="1">
      <c r="A66" s="1"/>
      <c r="B66" s="22" t="s">
        <v>175</v>
      </c>
      <c r="C66" s="196"/>
      <c r="D66" s="196"/>
      <c r="E66" s="196"/>
      <c r="F66" s="196"/>
      <c r="G66" s="196"/>
      <c r="H66" s="196"/>
      <c r="I66" s="196"/>
      <c r="J66" s="196"/>
      <c r="K66" s="197">
        <v>1</v>
      </c>
      <c r="L66" s="197">
        <v>1</v>
      </c>
      <c r="M66" s="197">
        <v>1</v>
      </c>
      <c r="N66" s="197">
        <v>1</v>
      </c>
      <c r="O66" s="1"/>
      <c r="P66" s="124"/>
      <c r="Q66" s="124"/>
      <c r="R66" s="124"/>
    </row>
    <row r="67" spans="1:18" ht="15.75" thickBot="1">
      <c r="A67" s="1"/>
      <c r="B67" s="22" t="s">
        <v>126</v>
      </c>
      <c r="C67" s="195"/>
      <c r="D67" s="195"/>
      <c r="E67" s="195"/>
      <c r="F67" s="195"/>
      <c r="G67" s="195"/>
      <c r="H67" s="195"/>
      <c r="I67" s="195"/>
      <c r="J67" s="195"/>
      <c r="K67" s="102">
        <v>1</v>
      </c>
      <c r="L67" s="102">
        <v>1.0457142857142856</v>
      </c>
      <c r="M67" s="102">
        <v>0.92606060606060603</v>
      </c>
      <c r="N67" s="102">
        <v>0.87100591715976339</v>
      </c>
      <c r="O67" s="1"/>
      <c r="P67" s="124"/>
      <c r="Q67" s="124"/>
      <c r="R67" s="124"/>
    </row>
    <row r="68" spans="1:18" ht="15.75" thickBot="1">
      <c r="A68" s="1"/>
      <c r="B68" s="22" t="s">
        <v>151</v>
      </c>
      <c r="C68" s="195"/>
      <c r="D68" s="195"/>
      <c r="E68" s="195"/>
      <c r="F68" s="195"/>
      <c r="G68" s="195"/>
      <c r="H68" s="195"/>
      <c r="I68" s="195"/>
      <c r="J68" s="195"/>
      <c r="K68" s="101">
        <v>1.0314693778746065</v>
      </c>
      <c r="L68" s="101">
        <v>1.0315966386554623</v>
      </c>
      <c r="M68" s="101">
        <v>0.94162962962962948</v>
      </c>
      <c r="N68" s="101">
        <v>0.74326101249178178</v>
      </c>
      <c r="O68" s="1"/>
      <c r="P68" s="124"/>
      <c r="Q68" s="124"/>
      <c r="R68" s="124"/>
    </row>
    <row r="69" spans="1:18" ht="15.75" thickBot="1">
      <c r="A69" s="1"/>
      <c r="B69" s="22" t="s">
        <v>192</v>
      </c>
      <c r="C69" s="195"/>
      <c r="D69" s="195"/>
      <c r="E69" s="195"/>
      <c r="F69" s="195"/>
      <c r="G69" s="195"/>
      <c r="H69" s="195"/>
      <c r="I69" s="195"/>
      <c r="J69" s="195"/>
      <c r="K69" s="102">
        <v>1.261437908496732</v>
      </c>
      <c r="L69" s="102">
        <v>1.5085714285714287</v>
      </c>
      <c r="M69" s="102">
        <v>1.6666666666666667</v>
      </c>
      <c r="N69" s="198" t="s">
        <v>929</v>
      </c>
      <c r="O69" s="45"/>
      <c r="P69" s="124"/>
      <c r="Q69" s="124"/>
      <c r="R69" s="124"/>
    </row>
    <row r="70" spans="1:18" ht="15.75" thickBot="1">
      <c r="A70" s="1"/>
      <c r="B70" s="22" t="s">
        <v>213</v>
      </c>
      <c r="C70" s="199"/>
      <c r="D70" s="199"/>
      <c r="E70" s="199"/>
      <c r="F70" s="199"/>
      <c r="G70" s="199"/>
      <c r="H70" s="199"/>
      <c r="I70" s="199"/>
      <c r="J70" s="199"/>
      <c r="K70" s="101">
        <v>0.75816993464052262</v>
      </c>
      <c r="L70" s="101">
        <v>0.73142857142857143</v>
      </c>
      <c r="M70" s="101">
        <v>0.61777777777777776</v>
      </c>
      <c r="N70" s="101">
        <v>0.46449704142011833</v>
      </c>
      <c r="O70" s="45"/>
      <c r="P70" s="124"/>
      <c r="Q70" s="124"/>
      <c r="R70" s="124"/>
    </row>
    <row r="71" spans="1:18">
      <c r="A71" s="1"/>
      <c r="B71" s="127" t="s">
        <v>634</v>
      </c>
      <c r="C71" s="1"/>
      <c r="D71" s="1"/>
      <c r="E71" s="1"/>
      <c r="F71" s="1"/>
      <c r="G71" s="1"/>
      <c r="H71" s="1"/>
      <c r="I71" s="1"/>
      <c r="J71" s="1"/>
      <c r="K71" s="1"/>
      <c r="L71" s="1"/>
      <c r="M71" s="1"/>
      <c r="N71" s="1"/>
      <c r="O71" s="1"/>
    </row>
    <row r="72" spans="1:18">
      <c r="A72" s="1"/>
      <c r="B72" s="127" t="s">
        <v>879</v>
      </c>
      <c r="C72" s="1"/>
      <c r="D72" s="1"/>
      <c r="E72" s="1"/>
      <c r="F72" s="1"/>
      <c r="G72" s="1"/>
      <c r="H72" s="1"/>
      <c r="I72" s="1"/>
      <c r="J72" s="1"/>
      <c r="K72" s="1"/>
      <c r="L72" s="1"/>
      <c r="M72" s="1"/>
      <c r="N72" s="1"/>
      <c r="O72" s="1"/>
    </row>
    <row r="73" spans="1:18">
      <c r="A73" s="1"/>
      <c r="B73" s="127" t="s">
        <v>880</v>
      </c>
      <c r="C73" s="1"/>
      <c r="D73" s="1"/>
      <c r="E73" s="1"/>
      <c r="F73" s="1"/>
      <c r="G73" s="1"/>
      <c r="H73" s="1"/>
      <c r="I73" s="1"/>
      <c r="J73" s="1"/>
      <c r="K73" s="1"/>
      <c r="L73" s="1"/>
      <c r="M73" s="1"/>
      <c r="N73" s="1"/>
      <c r="O73" s="1"/>
    </row>
    <row r="74" spans="1:18">
      <c r="A74" s="1"/>
      <c r="B74" s="1"/>
      <c r="C74" s="1"/>
      <c r="D74" s="1"/>
      <c r="E74" s="1"/>
      <c r="F74" s="1"/>
      <c r="G74" s="1"/>
      <c r="H74" s="1"/>
      <c r="I74" s="1"/>
      <c r="J74" s="1"/>
      <c r="K74" s="1"/>
      <c r="L74" s="1"/>
      <c r="M74" s="1"/>
      <c r="N74" s="1"/>
      <c r="O74" s="1"/>
    </row>
  </sheetData>
  <mergeCells count="1">
    <mergeCell ref="B12:G12"/>
  </mergeCells>
  <hyperlinks>
    <hyperlink ref="B1" location="'Assumptions Summary'!A1" display="Go to Assumptions Summary"/>
  </hyperlinks>
  <pageMargins left="0.7" right="0.7" top="0.75" bottom="0.75" header="0.3" footer="0.3"/>
  <pageSetup paperSize="9" orientation="portrait" verticalDpi="9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7" tint="0.79998168889431442"/>
  </sheetPr>
  <dimension ref="A1:N57"/>
  <sheetViews>
    <sheetView showGridLines="0" zoomScale="85" zoomScaleNormal="85" workbookViewId="0"/>
  </sheetViews>
  <sheetFormatPr defaultColWidth="10.28515625" defaultRowHeight="12.75"/>
  <cols>
    <col min="1" max="1" width="4.140625" style="27" customWidth="1"/>
    <col min="2" max="2" width="40.7109375" style="27" customWidth="1"/>
    <col min="3" max="3" width="13.140625" style="27" customWidth="1"/>
    <col min="4" max="4" width="17.85546875" style="27" customWidth="1"/>
    <col min="5" max="5" width="20.85546875" style="27" customWidth="1"/>
    <col min="6" max="8" width="18.42578125" style="27" customWidth="1"/>
    <col min="9" max="9" width="20.7109375" style="27" customWidth="1"/>
    <col min="10" max="10" width="18.42578125" style="27" customWidth="1"/>
    <col min="11" max="16384" width="10.28515625" style="27"/>
  </cols>
  <sheetData>
    <row r="1" spans="1:14" ht="15" customHeight="1">
      <c r="A1" s="41"/>
      <c r="B1" s="17" t="s">
        <v>59</v>
      </c>
      <c r="C1" s="26"/>
      <c r="D1" s="26"/>
      <c r="E1" s="26"/>
      <c r="F1" s="26"/>
      <c r="G1" s="26"/>
      <c r="H1" s="26"/>
      <c r="I1" s="26"/>
      <c r="J1" s="26"/>
      <c r="K1" s="26"/>
    </row>
    <row r="2" spans="1:14" ht="20.25" thickBot="1">
      <c r="A2" s="26"/>
      <c r="B2" s="18" t="s">
        <v>1553</v>
      </c>
      <c r="C2" s="18"/>
      <c r="D2" s="18"/>
      <c r="E2" s="26"/>
      <c r="F2" s="26"/>
      <c r="G2" s="26"/>
      <c r="H2" s="26"/>
      <c r="I2" s="26"/>
      <c r="J2" s="26"/>
      <c r="K2" s="26"/>
    </row>
    <row r="3" spans="1:14" ht="15" customHeight="1" thickTop="1">
      <c r="A3" s="26"/>
      <c r="B3" s="26"/>
      <c r="C3" s="26"/>
      <c r="D3" s="26"/>
      <c r="E3" s="26"/>
      <c r="F3" s="26"/>
      <c r="G3" s="26"/>
      <c r="H3" s="26"/>
      <c r="I3" s="26"/>
      <c r="J3" s="26"/>
      <c r="K3" s="26"/>
    </row>
    <row r="4" spans="1:14" ht="15">
      <c r="A4" s="26"/>
      <c r="B4" s="398" t="str">
        <f>'Assumptions Summary'!$E$5&amp;": "&amp;'Assumptions Summary'!$D$29</f>
        <v>Key deviations from Primary Source: AEMO Draft 2021-22 Input and Assumptions Workbook</v>
      </c>
      <c r="C4" s="10"/>
      <c r="D4" s="10"/>
      <c r="E4" s="26"/>
      <c r="F4" s="26"/>
      <c r="G4" s="26"/>
      <c r="H4" s="26"/>
      <c r="I4" s="26"/>
      <c r="J4" s="26"/>
      <c r="K4" s="26"/>
    </row>
    <row r="5" spans="1:14" ht="15">
      <c r="A5" s="26"/>
      <c r="B5" s="399" t="str">
        <f>'Assumptions Summary'!$E$29</f>
        <v>Nil</v>
      </c>
      <c r="C5" s="10"/>
      <c r="D5" s="10"/>
      <c r="E5" s="26"/>
      <c r="F5" s="26"/>
      <c r="G5" s="26"/>
      <c r="H5" s="26"/>
      <c r="I5" s="26"/>
      <c r="J5" s="26"/>
      <c r="K5" s="26"/>
    </row>
    <row r="6" spans="1:14" ht="15">
      <c r="A6" s="26"/>
      <c r="B6" s="398"/>
      <c r="C6" s="10"/>
      <c r="D6" s="10"/>
      <c r="E6" s="26"/>
      <c r="F6" s="26"/>
      <c r="G6" s="26"/>
      <c r="H6" s="26"/>
      <c r="I6" s="26"/>
      <c r="J6" s="26"/>
      <c r="K6" s="26"/>
    </row>
    <row r="7" spans="1:14">
      <c r="A7" s="26"/>
      <c r="B7" s="121" t="s">
        <v>881</v>
      </c>
      <c r="C7" s="26"/>
      <c r="D7" s="26"/>
      <c r="E7" s="26"/>
      <c r="F7" s="26"/>
      <c r="G7" s="26"/>
      <c r="H7" s="26"/>
      <c r="I7" s="26"/>
      <c r="J7" s="26"/>
      <c r="K7" s="26"/>
    </row>
    <row r="8" spans="1:14">
      <c r="A8" s="26"/>
      <c r="B8" s="121" t="s">
        <v>882</v>
      </c>
      <c r="C8" s="26"/>
      <c r="D8" s="26"/>
      <c r="E8" s="26"/>
      <c r="F8" s="26"/>
      <c r="G8" s="26"/>
      <c r="H8" s="26"/>
      <c r="I8" s="26"/>
      <c r="J8" s="26"/>
      <c r="K8" s="26"/>
    </row>
    <row r="9" spans="1:14" ht="13.5" thickBot="1">
      <c r="A9" s="26"/>
      <c r="B9" s="26"/>
      <c r="C9" s="26"/>
      <c r="D9" s="26"/>
      <c r="E9" s="26"/>
      <c r="F9" s="26"/>
      <c r="G9" s="26"/>
      <c r="H9" s="26"/>
      <c r="I9" s="26"/>
      <c r="J9" s="26"/>
      <c r="K9" s="26"/>
    </row>
    <row r="10" spans="1:14" ht="30.75" thickBot="1">
      <c r="A10" s="26"/>
      <c r="B10" s="200" t="s">
        <v>883</v>
      </c>
      <c r="C10" s="200" t="s">
        <v>716</v>
      </c>
      <c r="D10" s="200" t="s">
        <v>103</v>
      </c>
      <c r="E10" s="200" t="s">
        <v>884</v>
      </c>
      <c r="F10" s="200" t="s">
        <v>713</v>
      </c>
      <c r="G10" s="200" t="s">
        <v>759</v>
      </c>
      <c r="H10" s="200" t="s">
        <v>885</v>
      </c>
      <c r="I10" s="200" t="s">
        <v>886</v>
      </c>
      <c r="J10" s="200" t="s">
        <v>104</v>
      </c>
      <c r="K10" s="33"/>
    </row>
    <row r="11" spans="1:14" ht="15.75" thickBot="1">
      <c r="A11" s="26"/>
      <c r="B11" s="201" t="s">
        <v>125</v>
      </c>
      <c r="C11" s="202">
        <v>96.400683178264075</v>
      </c>
      <c r="D11" s="202">
        <v>96.400683178264075</v>
      </c>
      <c r="E11" s="202">
        <v>50</v>
      </c>
      <c r="F11" s="484"/>
      <c r="G11" s="484"/>
      <c r="H11" s="484"/>
      <c r="I11" s="484"/>
      <c r="J11" s="484"/>
      <c r="K11" s="33"/>
      <c r="L11" s="203"/>
      <c r="M11" s="203"/>
      <c r="N11" s="203"/>
    </row>
    <row r="12" spans="1:14" ht="15.75" thickBot="1">
      <c r="A12" s="26"/>
      <c r="B12" s="201" t="s">
        <v>130</v>
      </c>
      <c r="C12" s="204">
        <v>109.49763651868729</v>
      </c>
      <c r="D12" s="204">
        <v>109.49763651868729</v>
      </c>
      <c r="E12" s="204">
        <v>50</v>
      </c>
      <c r="F12" s="484"/>
      <c r="G12" s="484"/>
      <c r="H12" s="484"/>
      <c r="I12" s="484"/>
      <c r="J12" s="484"/>
      <c r="K12" s="33"/>
      <c r="L12" s="203"/>
      <c r="M12" s="203"/>
      <c r="N12" s="203"/>
    </row>
    <row r="13" spans="1:14" ht="15.75" thickBot="1">
      <c r="A13" s="26"/>
      <c r="B13" s="201" t="s">
        <v>132</v>
      </c>
      <c r="C13" s="202">
        <v>96.400683178264075</v>
      </c>
      <c r="D13" s="202">
        <v>96.400683178264075</v>
      </c>
      <c r="E13" s="202">
        <v>50</v>
      </c>
      <c r="F13" s="484"/>
      <c r="G13" s="484"/>
      <c r="H13" s="484"/>
      <c r="I13" s="484"/>
      <c r="J13" s="484"/>
      <c r="K13" s="33"/>
      <c r="L13" s="203"/>
      <c r="M13" s="203"/>
      <c r="N13" s="203"/>
    </row>
    <row r="14" spans="1:14" ht="15.75" thickBot="1">
      <c r="A14" s="26"/>
      <c r="B14" s="201" t="s">
        <v>134</v>
      </c>
      <c r="C14" s="204">
        <v>96.400683178264075</v>
      </c>
      <c r="D14" s="204">
        <v>96.400683178264075</v>
      </c>
      <c r="E14" s="204">
        <v>50</v>
      </c>
      <c r="F14" s="484"/>
      <c r="G14" s="484"/>
      <c r="H14" s="484"/>
      <c r="I14" s="484"/>
      <c r="J14" s="484"/>
      <c r="K14" s="33"/>
      <c r="L14" s="203"/>
      <c r="M14" s="203"/>
      <c r="N14" s="203"/>
    </row>
    <row r="15" spans="1:14" ht="15.75" thickBot="1">
      <c r="A15" s="26"/>
      <c r="B15" s="201" t="s">
        <v>136</v>
      </c>
      <c r="C15" s="202">
        <v>109.49763651868729</v>
      </c>
      <c r="D15" s="202">
        <v>109.49763651868729</v>
      </c>
      <c r="E15" s="202" t="s">
        <v>403</v>
      </c>
      <c r="F15" s="484"/>
      <c r="G15" s="484"/>
      <c r="H15" s="484"/>
      <c r="I15" s="484"/>
      <c r="J15" s="484"/>
      <c r="K15" s="33"/>
      <c r="L15" s="203"/>
      <c r="M15" s="203"/>
      <c r="N15" s="203"/>
    </row>
    <row r="16" spans="1:14" ht="15.75" thickBot="1">
      <c r="A16" s="26"/>
      <c r="B16" s="201" t="s">
        <v>140</v>
      </c>
      <c r="C16" s="204">
        <v>96.400683178264075</v>
      </c>
      <c r="D16" s="204">
        <v>96.400683178264075</v>
      </c>
      <c r="E16" s="204" t="s">
        <v>403</v>
      </c>
      <c r="F16" s="484"/>
      <c r="G16" s="484"/>
      <c r="H16" s="484"/>
      <c r="I16" s="484"/>
      <c r="J16" s="484"/>
      <c r="K16" s="33"/>
      <c r="L16" s="203"/>
      <c r="M16" s="203"/>
      <c r="N16" s="203"/>
    </row>
    <row r="17" spans="1:14" ht="15.75" thickBot="1">
      <c r="A17" s="26"/>
      <c r="B17" s="201" t="s">
        <v>142</v>
      </c>
      <c r="C17" s="202">
        <v>96.400683178264075</v>
      </c>
      <c r="D17" s="202">
        <v>96.400683178264075</v>
      </c>
      <c r="E17" s="202" t="s">
        <v>403</v>
      </c>
      <c r="F17" s="484"/>
      <c r="G17" s="484"/>
      <c r="H17" s="484"/>
      <c r="I17" s="484"/>
      <c r="J17" s="484"/>
      <c r="K17" s="33"/>
      <c r="L17" s="203"/>
      <c r="M17" s="203"/>
      <c r="N17" s="203"/>
    </row>
    <row r="18" spans="1:14" ht="15.75" thickBot="1">
      <c r="A18" s="26"/>
      <c r="B18" s="201" t="s">
        <v>145</v>
      </c>
      <c r="C18" s="204">
        <v>96.400683178264075</v>
      </c>
      <c r="D18" s="204">
        <v>96.400683178264075</v>
      </c>
      <c r="E18" s="204" t="s">
        <v>403</v>
      </c>
      <c r="F18" s="484"/>
      <c r="G18" s="484"/>
      <c r="H18" s="484"/>
      <c r="I18" s="484"/>
      <c r="J18" s="484"/>
      <c r="K18" s="33"/>
      <c r="L18" s="203"/>
      <c r="M18" s="203"/>
      <c r="N18" s="203"/>
    </row>
    <row r="19" spans="1:14" ht="15.75" thickBot="1">
      <c r="A19" s="26"/>
      <c r="B19" s="201" t="s">
        <v>150</v>
      </c>
      <c r="C19" s="204">
        <v>84.106253299019741</v>
      </c>
      <c r="D19" s="204">
        <v>84.106253299019741</v>
      </c>
      <c r="E19" s="204" t="s">
        <v>403</v>
      </c>
      <c r="F19" s="484"/>
      <c r="G19" s="484"/>
      <c r="H19" s="484"/>
      <c r="I19" s="484"/>
      <c r="J19" s="484"/>
      <c r="K19" s="33"/>
      <c r="L19" s="203"/>
      <c r="M19" s="203"/>
      <c r="N19" s="203"/>
    </row>
    <row r="20" spans="1:14" ht="15.75" thickBot="1">
      <c r="A20" s="26"/>
      <c r="B20" s="201" t="s">
        <v>155</v>
      </c>
      <c r="C20" s="202">
        <v>84.106253299019741</v>
      </c>
      <c r="D20" s="202">
        <v>84.106253299019741</v>
      </c>
      <c r="E20" s="202" t="s">
        <v>403</v>
      </c>
      <c r="F20" s="484"/>
      <c r="G20" s="484"/>
      <c r="H20" s="484"/>
      <c r="I20" s="484"/>
      <c r="J20" s="484"/>
      <c r="K20" s="33"/>
      <c r="L20" s="203"/>
      <c r="M20" s="203"/>
      <c r="N20" s="203"/>
    </row>
    <row r="21" spans="1:14" ht="15.75" thickBot="1">
      <c r="A21" s="26"/>
      <c r="B21" s="201" t="s">
        <v>157</v>
      </c>
      <c r="C21" s="204">
        <v>84.106253299019741</v>
      </c>
      <c r="D21" s="204">
        <v>84.106253299019741</v>
      </c>
      <c r="E21" s="204" t="s">
        <v>403</v>
      </c>
      <c r="F21" s="484"/>
      <c r="G21" s="484"/>
      <c r="H21" s="484"/>
      <c r="I21" s="484"/>
      <c r="J21" s="484"/>
      <c r="K21" s="33"/>
      <c r="L21" s="203"/>
      <c r="M21" s="203"/>
      <c r="N21" s="203"/>
    </row>
    <row r="22" spans="1:14" ht="15.75" thickBot="1">
      <c r="A22" s="26"/>
      <c r="B22" s="201" t="s">
        <v>161</v>
      </c>
      <c r="C22" s="202">
        <v>106.27271405977871</v>
      </c>
      <c r="D22" s="202">
        <v>106.27271405977871</v>
      </c>
      <c r="E22" s="202" t="s">
        <v>403</v>
      </c>
      <c r="F22" s="484"/>
      <c r="G22" s="484"/>
      <c r="H22" s="484"/>
      <c r="I22" s="484"/>
      <c r="J22" s="484"/>
      <c r="K22" s="33"/>
      <c r="L22" s="203"/>
      <c r="M22" s="203"/>
      <c r="N22" s="203"/>
    </row>
    <row r="23" spans="1:14" ht="15.75" thickBot="1">
      <c r="A23" s="26"/>
      <c r="B23" s="201" t="s">
        <v>165</v>
      </c>
      <c r="C23" s="204">
        <v>84.106253299019741</v>
      </c>
      <c r="D23" s="204">
        <v>84.106253299019741</v>
      </c>
      <c r="E23" s="204" t="s">
        <v>403</v>
      </c>
      <c r="F23" s="484"/>
      <c r="G23" s="484"/>
      <c r="H23" s="484"/>
      <c r="I23" s="484"/>
      <c r="J23" s="484"/>
      <c r="K23" s="33"/>
      <c r="L23" s="203"/>
      <c r="M23" s="203"/>
      <c r="N23" s="203"/>
    </row>
    <row r="24" spans="1:14" ht="15.75" thickBot="1">
      <c r="A24" s="26"/>
      <c r="B24" s="201" t="s">
        <v>167</v>
      </c>
      <c r="C24" s="202">
        <v>84.106253299019741</v>
      </c>
      <c r="D24" s="202">
        <v>84.106253299019741</v>
      </c>
      <c r="E24" s="202" t="s">
        <v>403</v>
      </c>
      <c r="F24" s="484"/>
      <c r="G24" s="484"/>
      <c r="H24" s="484"/>
      <c r="I24" s="484"/>
      <c r="J24" s="484"/>
      <c r="K24" s="33"/>
      <c r="L24" s="203"/>
      <c r="M24" s="203"/>
      <c r="N24" s="203"/>
    </row>
    <row r="25" spans="1:14" ht="15.75" thickBot="1">
      <c r="A25" s="26"/>
      <c r="B25" s="201" t="s">
        <v>169</v>
      </c>
      <c r="C25" s="204">
        <v>74.283538293702321</v>
      </c>
      <c r="D25" s="204">
        <v>74.283538293702321</v>
      </c>
      <c r="E25" s="204" t="s">
        <v>403</v>
      </c>
      <c r="F25" s="484"/>
      <c r="G25" s="484"/>
      <c r="H25" s="484"/>
      <c r="I25" s="484"/>
      <c r="J25" s="484"/>
      <c r="K25" s="33"/>
      <c r="L25" s="203"/>
      <c r="M25" s="203"/>
      <c r="N25" s="203"/>
    </row>
    <row r="26" spans="1:14" ht="15.75" thickBot="1">
      <c r="A26" s="26"/>
      <c r="B26" s="201" t="s">
        <v>172</v>
      </c>
      <c r="C26" s="202">
        <v>74.283538293702321</v>
      </c>
      <c r="D26" s="202">
        <v>74.283538293702321</v>
      </c>
      <c r="E26" s="202" t="s">
        <v>403</v>
      </c>
      <c r="F26" s="484"/>
      <c r="G26" s="484"/>
      <c r="H26" s="484"/>
      <c r="I26" s="484"/>
      <c r="J26" s="484"/>
      <c r="K26" s="33"/>
      <c r="L26" s="203"/>
      <c r="M26" s="203"/>
      <c r="N26" s="203"/>
    </row>
    <row r="27" spans="1:14" ht="15.75" thickBot="1">
      <c r="A27" s="26"/>
      <c r="B27" s="201" t="s">
        <v>174</v>
      </c>
      <c r="C27" s="204">
        <v>98.414542055524791</v>
      </c>
      <c r="D27" s="204">
        <v>98.414542055524791</v>
      </c>
      <c r="E27" s="204" t="s">
        <v>403</v>
      </c>
      <c r="F27" s="484"/>
      <c r="G27" s="484"/>
      <c r="H27" s="484"/>
      <c r="I27" s="484"/>
      <c r="J27" s="484"/>
      <c r="K27" s="33"/>
      <c r="L27" s="203"/>
      <c r="M27" s="203"/>
      <c r="N27" s="203"/>
    </row>
    <row r="28" spans="1:14" ht="15.75" thickBot="1">
      <c r="A28" s="26"/>
      <c r="B28" s="201" t="s">
        <v>178</v>
      </c>
      <c r="C28" s="202">
        <v>98.414542055524791</v>
      </c>
      <c r="D28" s="202">
        <v>98.414542055524791</v>
      </c>
      <c r="E28" s="202" t="s">
        <v>403</v>
      </c>
      <c r="F28" s="484"/>
      <c r="G28" s="484"/>
      <c r="H28" s="484"/>
      <c r="I28" s="484"/>
      <c r="J28" s="484"/>
      <c r="K28" s="33"/>
      <c r="L28" s="203"/>
      <c r="M28" s="203"/>
      <c r="N28" s="203"/>
    </row>
    <row r="29" spans="1:14" ht="15.75" thickBot="1">
      <c r="A29" s="26"/>
      <c r="B29" s="201" t="s">
        <v>180</v>
      </c>
      <c r="C29" s="204">
        <v>98.414542055524791</v>
      </c>
      <c r="D29" s="204">
        <v>98.414542055524791</v>
      </c>
      <c r="E29" s="204">
        <v>50</v>
      </c>
      <c r="F29" s="484"/>
      <c r="G29" s="484"/>
      <c r="H29" s="484"/>
      <c r="I29" s="484"/>
      <c r="J29" s="484"/>
      <c r="K29" s="33"/>
      <c r="L29" s="203"/>
      <c r="M29" s="203"/>
      <c r="N29" s="203"/>
    </row>
    <row r="30" spans="1:14" ht="15.75" thickBot="1">
      <c r="A30" s="26"/>
      <c r="B30" s="201" t="s">
        <v>183</v>
      </c>
      <c r="C30" s="202">
        <v>70.303774032754689</v>
      </c>
      <c r="D30" s="202">
        <v>70.303774032754689</v>
      </c>
      <c r="E30" s="202">
        <v>50</v>
      </c>
      <c r="F30" s="484"/>
      <c r="G30" s="484"/>
      <c r="H30" s="484"/>
      <c r="I30" s="484"/>
      <c r="J30" s="484"/>
      <c r="K30" s="33"/>
      <c r="L30" s="203"/>
      <c r="M30" s="203"/>
      <c r="N30" s="203"/>
    </row>
    <row r="31" spans="1:14" ht="15.75" thickBot="1">
      <c r="A31" s="26"/>
      <c r="B31" s="201" t="s">
        <v>186</v>
      </c>
      <c r="C31" s="204">
        <v>106.27271405977871</v>
      </c>
      <c r="D31" s="204">
        <v>106.27271405977871</v>
      </c>
      <c r="E31" s="204" t="s">
        <v>403</v>
      </c>
      <c r="F31" s="484"/>
      <c r="G31" s="484"/>
      <c r="H31" s="484"/>
      <c r="I31" s="484"/>
      <c r="J31" s="484"/>
      <c r="K31" s="33"/>
      <c r="L31" s="203"/>
      <c r="M31" s="203"/>
      <c r="N31" s="203"/>
    </row>
    <row r="32" spans="1:14" ht="15.75" thickBot="1">
      <c r="A32" s="26"/>
      <c r="B32" s="201" t="s">
        <v>189</v>
      </c>
      <c r="C32" s="202">
        <v>98.414542055524791</v>
      </c>
      <c r="D32" s="202">
        <v>98.414542055524791</v>
      </c>
      <c r="E32" s="202">
        <v>50</v>
      </c>
      <c r="F32" s="484"/>
      <c r="G32" s="484"/>
      <c r="H32" s="484"/>
      <c r="I32" s="484"/>
      <c r="J32" s="484"/>
      <c r="K32" s="33"/>
      <c r="L32" s="203"/>
      <c r="M32" s="203"/>
      <c r="N32" s="203"/>
    </row>
    <row r="33" spans="1:14" ht="15.75" thickBot="1">
      <c r="A33" s="26"/>
      <c r="B33" s="201" t="s">
        <v>191</v>
      </c>
      <c r="C33" s="204">
        <v>109.49763651868729</v>
      </c>
      <c r="D33" s="204">
        <v>109.49763651868729</v>
      </c>
      <c r="E33" s="204" t="s">
        <v>403</v>
      </c>
      <c r="F33" s="484"/>
      <c r="G33" s="484"/>
      <c r="H33" s="484"/>
      <c r="I33" s="484"/>
      <c r="J33" s="484"/>
      <c r="K33" s="33"/>
      <c r="L33" s="203"/>
      <c r="M33" s="203"/>
      <c r="N33" s="203"/>
    </row>
    <row r="34" spans="1:14" ht="15.75" thickBot="1">
      <c r="A34" s="26"/>
      <c r="B34" s="201" t="s">
        <v>195</v>
      </c>
      <c r="C34" s="202">
        <v>109.49763651868729</v>
      </c>
      <c r="D34" s="202">
        <v>109.49763651868729</v>
      </c>
      <c r="E34" s="202" t="s">
        <v>403</v>
      </c>
      <c r="F34" s="484"/>
      <c r="G34" s="484"/>
      <c r="H34" s="484"/>
      <c r="I34" s="484"/>
      <c r="J34" s="484"/>
      <c r="K34" s="33"/>
      <c r="L34" s="203"/>
      <c r="M34" s="203"/>
      <c r="N34" s="203"/>
    </row>
    <row r="35" spans="1:14" ht="15.75" thickBot="1">
      <c r="A35" s="26"/>
      <c r="B35" s="201" t="s">
        <v>198</v>
      </c>
      <c r="C35" s="204">
        <v>96.400683178264075</v>
      </c>
      <c r="D35" s="204">
        <v>96.400683178264075</v>
      </c>
      <c r="E35" s="204">
        <v>50</v>
      </c>
      <c r="F35" s="484"/>
      <c r="G35" s="484"/>
      <c r="H35" s="484"/>
      <c r="I35" s="484"/>
      <c r="J35" s="484"/>
      <c r="K35" s="33"/>
      <c r="L35" s="203"/>
      <c r="M35" s="203"/>
      <c r="N35" s="203"/>
    </row>
    <row r="36" spans="1:14" ht="15.75" thickBot="1">
      <c r="A36" s="26"/>
      <c r="B36" s="201" t="s">
        <v>200</v>
      </c>
      <c r="C36" s="202">
        <v>96.400683178264075</v>
      </c>
      <c r="D36" s="202">
        <v>96.400683178264075</v>
      </c>
      <c r="E36" s="202" t="s">
        <v>403</v>
      </c>
      <c r="F36" s="484"/>
      <c r="G36" s="484"/>
      <c r="H36" s="484"/>
      <c r="I36" s="484"/>
      <c r="J36" s="484"/>
      <c r="K36" s="33"/>
      <c r="L36" s="203"/>
      <c r="M36" s="203"/>
      <c r="N36" s="203"/>
    </row>
    <row r="37" spans="1:14" ht="15.75" thickBot="1">
      <c r="A37" s="26"/>
      <c r="B37" s="201" t="s">
        <v>202</v>
      </c>
      <c r="C37" s="204">
        <v>96.400683178264075</v>
      </c>
      <c r="D37" s="204">
        <v>96.400683178264075</v>
      </c>
      <c r="E37" s="204">
        <v>50</v>
      </c>
      <c r="F37" s="484"/>
      <c r="G37" s="484"/>
      <c r="H37" s="484"/>
      <c r="I37" s="484"/>
      <c r="J37" s="484"/>
      <c r="K37" s="33"/>
      <c r="L37" s="203"/>
      <c r="M37" s="203"/>
      <c r="N37" s="203"/>
    </row>
    <row r="38" spans="1:14" ht="15.75" thickBot="1">
      <c r="A38" s="26"/>
      <c r="B38" s="201" t="s">
        <v>204</v>
      </c>
      <c r="C38" s="202">
        <v>109.49763651868729</v>
      </c>
      <c r="D38" s="202">
        <v>109.49763651868729</v>
      </c>
      <c r="E38" s="202" t="s">
        <v>403</v>
      </c>
      <c r="F38" s="484"/>
      <c r="G38" s="484"/>
      <c r="H38" s="484"/>
      <c r="I38" s="484"/>
      <c r="J38" s="484"/>
      <c r="K38" s="33"/>
      <c r="L38" s="203"/>
      <c r="M38" s="203"/>
      <c r="N38" s="203"/>
    </row>
    <row r="39" spans="1:14" ht="15.75" thickBot="1">
      <c r="A39" s="26"/>
      <c r="B39" s="201" t="s">
        <v>206</v>
      </c>
      <c r="C39" s="204">
        <v>109.49763651868729</v>
      </c>
      <c r="D39" s="204">
        <v>109.49763651868729</v>
      </c>
      <c r="E39" s="204">
        <v>50</v>
      </c>
      <c r="F39" s="484"/>
      <c r="G39" s="484"/>
      <c r="H39" s="484"/>
      <c r="I39" s="484"/>
      <c r="J39" s="484"/>
      <c r="K39" s="33"/>
    </row>
    <row r="40" spans="1:14" ht="15.75" thickBot="1">
      <c r="A40" s="26"/>
      <c r="B40" s="201" t="s">
        <v>208</v>
      </c>
      <c r="C40" s="202">
        <v>109.49763651868729</v>
      </c>
      <c r="D40" s="202">
        <v>109.49763651868729</v>
      </c>
      <c r="E40" s="202">
        <v>50</v>
      </c>
      <c r="F40" s="484"/>
      <c r="G40" s="484"/>
      <c r="H40" s="484"/>
      <c r="I40" s="484"/>
      <c r="J40" s="484"/>
      <c r="K40" s="33"/>
    </row>
    <row r="41" spans="1:14" ht="15.75" thickBot="1">
      <c r="A41" s="26"/>
      <c r="B41" s="201" t="s">
        <v>210</v>
      </c>
      <c r="C41" s="204">
        <v>109.49763651868729</v>
      </c>
      <c r="D41" s="204">
        <v>109.49763651868729</v>
      </c>
      <c r="E41" s="204" t="s">
        <v>403</v>
      </c>
      <c r="F41" s="484"/>
      <c r="G41" s="484"/>
      <c r="H41" s="484"/>
      <c r="I41" s="484"/>
      <c r="J41" s="484"/>
      <c r="K41" s="33"/>
    </row>
    <row r="42" spans="1:14" ht="15.75" thickBot="1">
      <c r="A42" s="26"/>
      <c r="B42" s="201" t="s">
        <v>215</v>
      </c>
      <c r="C42" s="202">
        <v>98.414542055524791</v>
      </c>
      <c r="D42" s="202">
        <v>98.414542055524791</v>
      </c>
      <c r="E42" s="202">
        <v>50</v>
      </c>
      <c r="F42" s="484"/>
      <c r="G42" s="484"/>
      <c r="H42" s="484"/>
      <c r="I42" s="484"/>
      <c r="J42" s="484"/>
      <c r="K42" s="26"/>
    </row>
    <row r="43" spans="1:14" ht="15.75" thickBot="1">
      <c r="A43" s="26"/>
      <c r="B43" s="201" t="s">
        <v>212</v>
      </c>
      <c r="C43" s="204">
        <v>98.414542055524791</v>
      </c>
      <c r="D43" s="204">
        <v>98.414542055524791</v>
      </c>
      <c r="E43" s="204">
        <v>50</v>
      </c>
      <c r="F43" s="484"/>
      <c r="G43" s="484"/>
      <c r="H43" s="484"/>
      <c r="I43" s="484"/>
      <c r="J43" s="484"/>
      <c r="K43" s="26"/>
    </row>
    <row r="44" spans="1:14" ht="15.75" thickBot="1">
      <c r="A44" s="26"/>
      <c r="B44" s="201" t="s">
        <v>217</v>
      </c>
      <c r="C44" s="202">
        <v>98.414542055524791</v>
      </c>
      <c r="D44" s="202">
        <v>98.414542055524791</v>
      </c>
      <c r="E44" s="202" t="s">
        <v>403</v>
      </c>
      <c r="F44" s="484"/>
      <c r="G44" s="484"/>
      <c r="H44" s="484"/>
      <c r="I44" s="484"/>
      <c r="J44" s="484"/>
      <c r="K44" s="26"/>
    </row>
    <row r="45" spans="1:14" ht="15.75" thickBot="1">
      <c r="A45" s="26"/>
      <c r="B45" s="201" t="s">
        <v>126</v>
      </c>
      <c r="C45" s="485"/>
      <c r="D45" s="485"/>
      <c r="E45" s="485"/>
      <c r="F45" s="204">
        <v>80.833255978790007</v>
      </c>
      <c r="G45" s="204">
        <v>80.833255978790007</v>
      </c>
      <c r="H45" s="204">
        <v>80.833255978790007</v>
      </c>
      <c r="I45" s="204">
        <v>9.9649999999999999</v>
      </c>
      <c r="J45" s="204">
        <v>0</v>
      </c>
      <c r="K45" s="26"/>
    </row>
    <row r="46" spans="1:14" ht="15.75" thickBot="1">
      <c r="A46" s="26"/>
      <c r="B46" s="201" t="s">
        <v>151</v>
      </c>
      <c r="C46" s="485"/>
      <c r="D46" s="485"/>
      <c r="E46" s="485"/>
      <c r="F46" s="202">
        <v>85.127381124751494</v>
      </c>
      <c r="G46" s="202">
        <v>85.127381124751494</v>
      </c>
      <c r="H46" s="202">
        <v>85.127381124751494</v>
      </c>
      <c r="I46" s="202">
        <v>9.9649999999999999</v>
      </c>
      <c r="J46" s="202">
        <v>0</v>
      </c>
      <c r="K46" s="26"/>
    </row>
    <row r="47" spans="1:14" ht="15.75" thickBot="1">
      <c r="A47" s="26"/>
      <c r="B47" s="201" t="s">
        <v>175</v>
      </c>
      <c r="C47" s="485"/>
      <c r="D47" s="485"/>
      <c r="E47" s="485"/>
      <c r="F47" s="204">
        <v>72.254868559636336</v>
      </c>
      <c r="G47" s="204">
        <v>72.254868559636336</v>
      </c>
      <c r="H47" s="204">
        <v>72.254868559636336</v>
      </c>
      <c r="I47" s="204">
        <v>9.9649999999999999</v>
      </c>
      <c r="J47" s="204">
        <v>0</v>
      </c>
      <c r="K47" s="26"/>
    </row>
    <row r="48" spans="1:14" ht="15.75" thickBot="1">
      <c r="A48" s="26"/>
      <c r="B48" s="201" t="s">
        <v>192</v>
      </c>
      <c r="C48" s="485"/>
      <c r="D48" s="485"/>
      <c r="E48" s="485"/>
      <c r="F48" s="202">
        <v>80.833255978790007</v>
      </c>
      <c r="G48" s="202">
        <v>80.833255978790007</v>
      </c>
      <c r="H48" s="202">
        <v>80.833255978790007</v>
      </c>
      <c r="I48" s="202">
        <v>9.9649999999999999</v>
      </c>
      <c r="J48" s="202">
        <v>0</v>
      </c>
      <c r="K48" s="26"/>
    </row>
    <row r="49" spans="1:11" ht="15.75" thickBot="1">
      <c r="A49" s="26"/>
      <c r="B49" s="201" t="s">
        <v>213</v>
      </c>
      <c r="C49" s="485"/>
      <c r="D49" s="485"/>
      <c r="E49" s="485"/>
      <c r="F49" s="204">
        <v>72.254868559636336</v>
      </c>
      <c r="G49" s="204">
        <v>72.254868559636336</v>
      </c>
      <c r="H49" s="204">
        <v>72.254868559636336</v>
      </c>
      <c r="I49" s="204">
        <v>9.9649999999999999</v>
      </c>
      <c r="J49" s="204">
        <v>0</v>
      </c>
      <c r="K49" s="26"/>
    </row>
    <row r="50" spans="1:11">
      <c r="A50" s="26"/>
      <c r="B50" s="26"/>
      <c r="C50" s="26"/>
      <c r="D50" s="26"/>
      <c r="E50" s="26"/>
      <c r="F50" s="26"/>
      <c r="G50" s="26"/>
      <c r="H50" s="26"/>
      <c r="I50" s="26"/>
      <c r="J50" s="26"/>
      <c r="K50" s="26"/>
    </row>
    <row r="51" spans="1:11">
      <c r="A51" s="26"/>
      <c r="B51" s="26" t="s">
        <v>634</v>
      </c>
      <c r="C51" s="26"/>
      <c r="D51" s="26"/>
      <c r="E51" s="26"/>
      <c r="F51" s="26"/>
      <c r="G51" s="26"/>
      <c r="H51" s="26"/>
      <c r="I51" s="26"/>
      <c r="J51" s="26"/>
      <c r="K51" s="26"/>
    </row>
    <row r="52" spans="1:11">
      <c r="A52" s="26"/>
      <c r="B52" s="26" t="s">
        <v>887</v>
      </c>
      <c r="C52" s="26"/>
      <c r="D52" s="26"/>
      <c r="E52" s="26"/>
      <c r="F52" s="26"/>
      <c r="G52" s="26"/>
      <c r="H52" s="26"/>
      <c r="I52" s="26"/>
      <c r="J52" s="26"/>
      <c r="K52" s="26"/>
    </row>
    <row r="53" spans="1:11">
      <c r="A53" s="26"/>
      <c r="B53" s="26" t="s">
        <v>888</v>
      </c>
      <c r="C53" s="26"/>
      <c r="D53" s="26"/>
      <c r="E53" s="26"/>
      <c r="F53" s="26"/>
      <c r="G53" s="26"/>
      <c r="H53" s="26"/>
      <c r="I53" s="26"/>
      <c r="J53" s="26"/>
      <c r="K53" s="26"/>
    </row>
    <row r="54" spans="1:11">
      <c r="A54" s="26"/>
      <c r="B54" s="26"/>
      <c r="C54" s="26"/>
      <c r="D54" s="26"/>
      <c r="E54" s="26"/>
      <c r="F54" s="26"/>
      <c r="G54" s="205"/>
      <c r="H54" s="205"/>
      <c r="I54" s="26"/>
      <c r="J54" s="26"/>
      <c r="K54" s="26"/>
    </row>
    <row r="55" spans="1:11">
      <c r="A55" s="26"/>
      <c r="B55" s="26" t="s">
        <v>889</v>
      </c>
      <c r="C55" s="26"/>
      <c r="D55" s="26"/>
      <c r="E55" s="26"/>
      <c r="F55" s="26"/>
      <c r="G55" s="26"/>
      <c r="H55" s="26"/>
      <c r="I55" s="26"/>
      <c r="J55" s="26"/>
      <c r="K55" s="26"/>
    </row>
    <row r="56" spans="1:11">
      <c r="A56" s="26"/>
      <c r="B56" s="26" t="s">
        <v>890</v>
      </c>
      <c r="C56" s="26"/>
      <c r="D56" s="26"/>
      <c r="E56" s="26"/>
      <c r="F56" s="26"/>
      <c r="G56" s="26"/>
      <c r="H56" s="26"/>
      <c r="I56" s="26"/>
      <c r="J56" s="26"/>
      <c r="K56" s="26"/>
    </row>
    <row r="57" spans="1:11">
      <c r="A57" s="26"/>
      <c r="B57" s="26"/>
      <c r="C57" s="26"/>
      <c r="D57" s="26"/>
      <c r="E57" s="26"/>
      <c r="F57" s="26"/>
      <c r="G57" s="26"/>
      <c r="H57" s="26"/>
      <c r="I57" s="26"/>
      <c r="J57" s="26"/>
      <c r="K57" s="26"/>
    </row>
  </sheetData>
  <mergeCells count="2">
    <mergeCell ref="F11:J44"/>
    <mergeCell ref="C45:E49"/>
  </mergeCells>
  <hyperlinks>
    <hyperlink ref="B1" location="'Assumptions Summary'!A1" display="Go to Assumptions Summary"/>
  </hyperlinks>
  <pageMargins left="0.7" right="0.7" top="0.75" bottom="0.75" header="0.3" footer="0.3"/>
  <pageSetup paperSize="9" orientation="landscape" verticalDpi="9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7" tint="0.79998168889431442"/>
  </sheetPr>
  <dimension ref="A1:Z101"/>
  <sheetViews>
    <sheetView showGridLines="0" zoomScale="85" zoomScaleNormal="85" workbookViewId="0"/>
  </sheetViews>
  <sheetFormatPr defaultColWidth="8.7109375" defaultRowHeight="15"/>
  <cols>
    <col min="1" max="1" width="4.140625" style="27" customWidth="1"/>
    <col min="2" max="2" width="8.7109375" style="27" customWidth="1"/>
    <col min="3" max="3" width="30.7109375" style="27" customWidth="1"/>
    <col min="4" max="4" width="22.5703125" style="27" customWidth="1"/>
    <col min="5" max="5" width="17.140625" style="27" customWidth="1"/>
    <col min="6" max="6" width="21.85546875" style="27" customWidth="1"/>
    <col min="7" max="8" width="14.140625" style="27" customWidth="1"/>
    <col min="9" max="12" width="12.140625" style="27" customWidth="1"/>
    <col min="13" max="15" width="13.85546875" style="27" customWidth="1"/>
    <col min="16" max="16" width="19.28515625" style="27" bestFit="1" customWidth="1"/>
    <col min="17" max="17" width="22.42578125" style="27" bestFit="1" customWidth="1"/>
    <col min="18" max="18" width="22.42578125" style="27" customWidth="1"/>
    <col min="19" max="19" width="15.7109375" style="27" bestFit="1" customWidth="1"/>
    <col min="20" max="20" width="10.7109375" style="27" bestFit="1" customWidth="1"/>
    <col min="21" max="21" width="10.42578125" style="27" customWidth="1"/>
    <col min="22" max="22" width="12.5703125" style="27" customWidth="1"/>
    <col min="23" max="25" width="10.42578125" style="27" customWidth="1"/>
  </cols>
  <sheetData>
    <row r="1" spans="1:26" ht="15" customHeight="1">
      <c r="A1" s="380"/>
      <c r="B1" s="17" t="s">
        <v>59</v>
      </c>
      <c r="C1" s="26"/>
      <c r="D1" s="26"/>
      <c r="E1" s="206"/>
      <c r="F1" s="26"/>
      <c r="G1" s="26"/>
      <c r="H1" s="26"/>
      <c r="I1" s="26"/>
      <c r="J1" s="26"/>
      <c r="K1" s="26"/>
      <c r="L1" s="26"/>
      <c r="M1" s="26"/>
      <c r="N1" s="26"/>
      <c r="O1" s="26"/>
      <c r="P1" s="26"/>
      <c r="Q1" s="26"/>
      <c r="R1" s="26"/>
      <c r="S1" s="26"/>
      <c r="T1" s="26"/>
      <c r="U1" s="26"/>
      <c r="V1" s="26"/>
      <c r="W1" s="26"/>
      <c r="X1" s="26"/>
      <c r="Y1" s="26"/>
      <c r="Z1" s="1"/>
    </row>
    <row r="2" spans="1:26" ht="20.25" thickBot="1">
      <c r="A2" s="26"/>
      <c r="B2" s="44" t="s">
        <v>891</v>
      </c>
      <c r="C2" s="18"/>
      <c r="D2" s="26"/>
      <c r="E2" s="26"/>
      <c r="F2" s="207"/>
      <c r="G2" s="26"/>
      <c r="H2" s="26"/>
      <c r="I2" s="26"/>
      <c r="J2" s="26"/>
      <c r="K2" s="26"/>
      <c r="L2" s="26"/>
      <c r="M2" s="26"/>
      <c r="N2" s="26"/>
      <c r="O2" s="26"/>
      <c r="P2" s="26"/>
      <c r="Q2" s="26"/>
      <c r="R2" s="26"/>
      <c r="S2" s="26"/>
      <c r="T2" s="26"/>
      <c r="U2" s="26"/>
      <c r="V2" s="26"/>
      <c r="W2" s="26"/>
      <c r="X2" s="26"/>
      <c r="Y2" s="26"/>
      <c r="Z2" s="1"/>
    </row>
    <row r="3" spans="1:26" ht="15" customHeight="1" thickTop="1">
      <c r="A3" s="26"/>
      <c r="B3" s="26"/>
      <c r="C3" s="26"/>
      <c r="D3" s="26"/>
      <c r="E3" s="26"/>
      <c r="F3" s="26"/>
      <c r="G3" s="26"/>
      <c r="H3" s="26"/>
      <c r="I3" s="26"/>
      <c r="J3" s="26"/>
      <c r="K3" s="26"/>
      <c r="L3" s="26"/>
      <c r="M3" s="26"/>
      <c r="N3" s="26"/>
      <c r="O3" s="26"/>
      <c r="P3" s="26"/>
      <c r="Q3" s="26"/>
      <c r="R3" s="26"/>
      <c r="S3" s="26"/>
      <c r="T3" s="26"/>
      <c r="U3" s="26"/>
      <c r="V3" s="26"/>
      <c r="W3" s="26"/>
      <c r="X3" s="26"/>
      <c r="Y3" s="26"/>
      <c r="Z3" s="1"/>
    </row>
    <row r="4" spans="1:26">
      <c r="A4" s="26"/>
      <c r="B4" s="398" t="str">
        <f>'Assumptions Summary'!$E$5&amp;": "&amp;'Assumptions Summary'!$D$30</f>
        <v>Key deviations from Primary Source: AEMO Draft 2021-22 Input and Assumptions Workbook</v>
      </c>
      <c r="C4" s="10"/>
      <c r="D4" s="10"/>
      <c r="E4" s="1"/>
      <c r="F4" s="1"/>
      <c r="G4" s="26"/>
      <c r="H4" s="26"/>
      <c r="I4" s="26"/>
      <c r="J4" s="26"/>
      <c r="K4" s="26"/>
      <c r="L4" s="26"/>
      <c r="M4" s="26"/>
      <c r="N4" s="26"/>
      <c r="O4" s="26"/>
      <c r="P4" s="26"/>
      <c r="Q4" s="26"/>
      <c r="R4" s="26"/>
      <c r="S4" s="26"/>
      <c r="T4" s="26"/>
      <c r="U4" s="26"/>
      <c r="V4" s="26"/>
      <c r="W4" s="26"/>
      <c r="X4" s="26"/>
      <c r="Y4" s="26"/>
      <c r="Z4" s="1"/>
    </row>
    <row r="5" spans="1:26" ht="41.25" customHeight="1">
      <c r="A5" s="26"/>
      <c r="B5" s="449" t="str">
        <f>'Assumptions Summary'!$E$30</f>
        <v>1) No option to build above the resource limit for each REZ
2) 40% of new Tasmanian wind capacity to be installed in the Central Highlands REZ</v>
      </c>
      <c r="C5" s="449"/>
      <c r="D5" s="449"/>
      <c r="E5" s="449"/>
      <c r="F5" s="449"/>
      <c r="G5" s="26"/>
      <c r="H5" s="26"/>
      <c r="I5" s="26"/>
      <c r="J5" s="26"/>
      <c r="K5" s="26"/>
      <c r="L5" s="26"/>
      <c r="M5" s="26"/>
      <c r="N5" s="26"/>
      <c r="O5" s="26"/>
      <c r="P5" s="26"/>
      <c r="Q5" s="26"/>
      <c r="R5" s="26"/>
      <c r="S5" s="26"/>
      <c r="T5" s="26"/>
      <c r="U5" s="26"/>
      <c r="V5" s="26"/>
      <c r="W5" s="26"/>
      <c r="X5" s="26"/>
      <c r="Y5" s="26"/>
      <c r="Z5" s="1"/>
    </row>
    <row r="6" spans="1:26">
      <c r="A6" s="26"/>
      <c r="B6" s="398"/>
      <c r="C6" s="10"/>
      <c r="D6" s="10"/>
      <c r="E6" s="1"/>
      <c r="F6" s="1"/>
      <c r="G6" s="26"/>
      <c r="H6" s="26"/>
      <c r="I6" s="26"/>
      <c r="J6" s="26"/>
      <c r="K6" s="26"/>
      <c r="L6" s="26"/>
      <c r="M6" s="26"/>
      <c r="N6" s="26"/>
      <c r="O6" s="26"/>
      <c r="P6" s="26"/>
      <c r="Q6" s="26"/>
      <c r="R6" s="26"/>
      <c r="S6" s="26"/>
      <c r="T6" s="26"/>
      <c r="U6" s="26"/>
      <c r="V6" s="26"/>
      <c r="W6" s="26"/>
      <c r="X6" s="26"/>
      <c r="Y6" s="26"/>
      <c r="Z6" s="1"/>
    </row>
    <row r="7" spans="1:26">
      <c r="A7" s="26"/>
      <c r="B7" s="121" t="s">
        <v>892</v>
      </c>
      <c r="C7" s="208"/>
      <c r="D7" s="26"/>
      <c r="E7" s="26"/>
      <c r="F7" s="26"/>
      <c r="G7" s="26"/>
      <c r="H7" s="26"/>
      <c r="I7" s="26"/>
      <c r="J7" s="26"/>
      <c r="K7" s="26"/>
      <c r="L7" s="26"/>
      <c r="M7" s="26"/>
      <c r="N7" s="26"/>
      <c r="O7" s="26"/>
      <c r="P7" s="26"/>
      <c r="Q7" s="26"/>
      <c r="R7" s="26"/>
      <c r="S7" s="26"/>
      <c r="T7" s="26"/>
      <c r="U7" s="26"/>
      <c r="V7" s="26"/>
      <c r="W7" s="26"/>
      <c r="X7" s="26"/>
      <c r="Y7" s="26"/>
      <c r="Z7" s="1"/>
    </row>
    <row r="8" spans="1:26">
      <c r="A8" s="26"/>
      <c r="B8" s="121" t="s">
        <v>893</v>
      </c>
      <c r="C8" s="208"/>
      <c r="D8" s="26"/>
      <c r="E8" s="26"/>
      <c r="F8" s="26"/>
      <c r="G8" s="26"/>
      <c r="H8" s="26"/>
      <c r="I8" s="26"/>
      <c r="J8" s="26"/>
      <c r="K8" s="26"/>
      <c r="L8" s="26"/>
      <c r="M8" s="26"/>
      <c r="N8" s="26"/>
      <c r="O8" s="26"/>
      <c r="P8" s="26"/>
      <c r="Q8" s="26"/>
      <c r="R8" s="26"/>
      <c r="S8" s="26"/>
      <c r="T8" s="26"/>
      <c r="U8" s="26"/>
      <c r="V8" s="26"/>
      <c r="W8" s="26"/>
      <c r="X8" s="26"/>
      <c r="Y8" s="26"/>
      <c r="Z8" s="1"/>
    </row>
    <row r="9" spans="1:26" ht="15.75" thickBot="1">
      <c r="A9" s="26"/>
      <c r="B9" s="26"/>
      <c r="C9" s="208"/>
      <c r="D9" s="26"/>
      <c r="E9" s="26"/>
      <c r="F9" s="26"/>
      <c r="G9" s="26"/>
      <c r="H9" s="26"/>
      <c r="I9" s="26"/>
      <c r="J9" s="26"/>
      <c r="K9" s="26"/>
      <c r="L9" s="26"/>
      <c r="M9" s="26"/>
      <c r="N9" s="26"/>
      <c r="O9" s="26"/>
      <c r="P9" s="26"/>
      <c r="Q9" s="26"/>
      <c r="R9" s="26"/>
      <c r="S9" s="26"/>
      <c r="T9" s="26"/>
      <c r="U9" s="26"/>
      <c r="V9" s="26"/>
      <c r="W9" s="26"/>
      <c r="X9" s="26"/>
      <c r="Y9" s="26"/>
      <c r="Z9" s="1"/>
    </row>
    <row r="10" spans="1:26" ht="43.35" customHeight="1" thickBot="1">
      <c r="A10" s="26"/>
      <c r="B10" s="501" t="s">
        <v>894</v>
      </c>
      <c r="C10" s="482" t="s">
        <v>895</v>
      </c>
      <c r="D10" s="482" t="s">
        <v>406</v>
      </c>
      <c r="E10" s="498" t="s">
        <v>122</v>
      </c>
      <c r="F10" s="511" t="s">
        <v>896</v>
      </c>
      <c r="G10" s="512"/>
      <c r="H10" s="513"/>
      <c r="I10" s="482" t="s">
        <v>1281</v>
      </c>
      <c r="J10" s="452" t="s">
        <v>1486</v>
      </c>
      <c r="K10" s="452"/>
      <c r="L10" s="452"/>
      <c r="M10" s="482" t="s">
        <v>897</v>
      </c>
      <c r="N10" s="482" t="s">
        <v>898</v>
      </c>
      <c r="O10" s="482" t="s">
        <v>899</v>
      </c>
      <c r="P10" s="482" t="s">
        <v>900</v>
      </c>
      <c r="Q10" s="506" t="s">
        <v>901</v>
      </c>
      <c r="R10" s="508" t="s">
        <v>902</v>
      </c>
      <c r="S10" s="503" t="s">
        <v>903</v>
      </c>
      <c r="T10" s="504"/>
      <c r="U10" s="504"/>
      <c r="V10" s="504"/>
      <c r="W10" s="504"/>
      <c r="X10" s="504"/>
      <c r="Y10" s="504"/>
      <c r="Z10" s="1"/>
    </row>
    <row r="11" spans="1:26" ht="48.75" customHeight="1" thickBot="1">
      <c r="A11" s="26"/>
      <c r="B11" s="502"/>
      <c r="C11" s="481"/>
      <c r="D11" s="481"/>
      <c r="E11" s="510"/>
      <c r="F11" s="167" t="s">
        <v>70</v>
      </c>
      <c r="G11" s="167" t="s">
        <v>138</v>
      </c>
      <c r="H11" s="167" t="s">
        <v>904</v>
      </c>
      <c r="I11" s="481" t="s">
        <v>905</v>
      </c>
      <c r="J11" s="211" t="s">
        <v>906</v>
      </c>
      <c r="K11" s="167" t="s">
        <v>907</v>
      </c>
      <c r="L11" s="167" t="s">
        <v>908</v>
      </c>
      <c r="M11" s="500"/>
      <c r="N11" s="500"/>
      <c r="O11" s="500"/>
      <c r="P11" s="481"/>
      <c r="Q11" s="507"/>
      <c r="R11" s="509"/>
      <c r="S11" s="212" t="s">
        <v>1273</v>
      </c>
      <c r="T11" s="212" t="s">
        <v>1200</v>
      </c>
      <c r="U11" s="212" t="s">
        <v>1274</v>
      </c>
      <c r="V11" s="212" t="s">
        <v>1277</v>
      </c>
      <c r="W11" s="212" t="s">
        <v>1280</v>
      </c>
      <c r="X11" s="212" t="s">
        <v>1278</v>
      </c>
      <c r="Y11" s="212" t="s">
        <v>1279</v>
      </c>
      <c r="Z11" s="111"/>
    </row>
    <row r="12" spans="1:26" ht="15.75" thickBot="1">
      <c r="A12" s="26"/>
      <c r="B12" s="213" t="s">
        <v>124</v>
      </c>
      <c r="C12" s="214" t="s">
        <v>125</v>
      </c>
      <c r="D12" s="215" t="s">
        <v>126</v>
      </c>
      <c r="E12" s="215" t="s">
        <v>128</v>
      </c>
      <c r="F12" s="215">
        <v>600</v>
      </c>
      <c r="G12" s="215">
        <v>1800</v>
      </c>
      <c r="H12" s="215"/>
      <c r="I12" s="215">
        <v>1100</v>
      </c>
      <c r="J12" s="217"/>
      <c r="K12" s="217"/>
      <c r="L12" s="217"/>
      <c r="M12" s="217"/>
      <c r="N12" s="217"/>
      <c r="O12" s="217"/>
      <c r="P12" s="215" t="s">
        <v>910</v>
      </c>
      <c r="Q12" s="356">
        <v>0.9068286499999999</v>
      </c>
      <c r="R12" s="216" t="s">
        <v>403</v>
      </c>
      <c r="S12" s="215" t="s">
        <v>1256</v>
      </c>
      <c r="T12" s="215" t="s">
        <v>1256</v>
      </c>
      <c r="U12" s="215" t="s">
        <v>1256</v>
      </c>
      <c r="V12" s="215" t="s">
        <v>1256</v>
      </c>
      <c r="W12" s="215" t="s">
        <v>1256</v>
      </c>
      <c r="X12" s="215" t="s">
        <v>1256</v>
      </c>
      <c r="Y12" s="215" t="s">
        <v>1256</v>
      </c>
      <c r="Z12" s="1"/>
    </row>
    <row r="13" spans="1:26" ht="15.75" thickBot="1">
      <c r="A13" s="26"/>
      <c r="B13" s="213" t="s">
        <v>129</v>
      </c>
      <c r="C13" s="218" t="s">
        <v>130</v>
      </c>
      <c r="D13" s="219" t="s">
        <v>126</v>
      </c>
      <c r="E13" s="219" t="s">
        <v>128</v>
      </c>
      <c r="F13" s="219">
        <v>4700</v>
      </c>
      <c r="G13" s="219">
        <v>13900</v>
      </c>
      <c r="H13" s="219"/>
      <c r="I13" s="219">
        <v>8000</v>
      </c>
      <c r="J13" s="217"/>
      <c r="K13" s="217"/>
      <c r="L13" s="217"/>
      <c r="M13" s="217"/>
      <c r="N13" s="217"/>
      <c r="O13" s="217"/>
      <c r="P13" s="219" t="s">
        <v>911</v>
      </c>
      <c r="Q13" s="357">
        <v>0.5272560865</v>
      </c>
      <c r="R13" s="220" t="s">
        <v>403</v>
      </c>
      <c r="S13" s="219" t="s">
        <v>1256</v>
      </c>
      <c r="T13" s="219" t="s">
        <v>1256</v>
      </c>
      <c r="U13" s="219" t="s">
        <v>1256</v>
      </c>
      <c r="V13" s="219" t="s">
        <v>1256</v>
      </c>
      <c r="W13" s="219" t="s">
        <v>1256</v>
      </c>
      <c r="X13" s="219" t="s">
        <v>1256</v>
      </c>
      <c r="Y13" s="219" t="s">
        <v>1256</v>
      </c>
      <c r="Z13" s="1"/>
    </row>
    <row r="14" spans="1:26" ht="15.75" thickBot="1">
      <c r="A14" s="26"/>
      <c r="B14" s="213" t="s">
        <v>131</v>
      </c>
      <c r="C14" s="214" t="s">
        <v>132</v>
      </c>
      <c r="D14" s="215" t="s">
        <v>126</v>
      </c>
      <c r="E14" s="215" t="s">
        <v>128</v>
      </c>
      <c r="F14" s="215">
        <v>0</v>
      </c>
      <c r="G14" s="215">
        <v>0</v>
      </c>
      <c r="H14" s="215"/>
      <c r="I14" s="215">
        <v>3400</v>
      </c>
      <c r="J14" s="217"/>
      <c r="K14" s="217"/>
      <c r="L14" s="217"/>
      <c r="M14" s="217"/>
      <c r="N14" s="217"/>
      <c r="O14" s="217"/>
      <c r="P14" s="215" t="s">
        <v>912</v>
      </c>
      <c r="Q14" s="356" t="s">
        <v>1283</v>
      </c>
      <c r="R14" s="216" t="s">
        <v>403</v>
      </c>
      <c r="S14" s="215" t="s">
        <v>1256</v>
      </c>
      <c r="T14" s="215" t="s">
        <v>1256</v>
      </c>
      <c r="U14" s="215" t="s">
        <v>1256</v>
      </c>
      <c r="V14" s="215" t="s">
        <v>1256</v>
      </c>
      <c r="W14" s="215" t="s">
        <v>1256</v>
      </c>
      <c r="X14" s="215" t="s">
        <v>1256</v>
      </c>
      <c r="Y14" s="215" t="s">
        <v>1256</v>
      </c>
      <c r="Z14" s="1"/>
    </row>
    <row r="15" spans="1:26" ht="15.75" thickBot="1">
      <c r="A15" s="26"/>
      <c r="B15" s="213" t="s">
        <v>133</v>
      </c>
      <c r="C15" s="214" t="s">
        <v>134</v>
      </c>
      <c r="D15" s="219" t="s">
        <v>126</v>
      </c>
      <c r="E15" s="219" t="s">
        <v>128</v>
      </c>
      <c r="F15" s="219">
        <v>1000</v>
      </c>
      <c r="G15" s="219">
        <v>2800</v>
      </c>
      <c r="H15" s="219"/>
      <c r="I15" s="219">
        <v>6900</v>
      </c>
      <c r="J15" s="217"/>
      <c r="K15" s="217"/>
      <c r="L15" s="217"/>
      <c r="M15" s="217"/>
      <c r="N15" s="217"/>
      <c r="O15" s="217"/>
      <c r="P15" s="219" t="s">
        <v>913</v>
      </c>
      <c r="Q15" s="357" t="s">
        <v>403</v>
      </c>
      <c r="R15" s="220" t="s">
        <v>403</v>
      </c>
      <c r="S15" s="219" t="s">
        <v>1256</v>
      </c>
      <c r="T15" s="219" t="s">
        <v>1256</v>
      </c>
      <c r="U15" s="219" t="s">
        <v>1256</v>
      </c>
      <c r="V15" s="219" t="s">
        <v>1256</v>
      </c>
      <c r="W15" s="219" t="s">
        <v>1256</v>
      </c>
      <c r="X15" s="219" t="s">
        <v>1256</v>
      </c>
      <c r="Y15" s="219" t="s">
        <v>1256</v>
      </c>
      <c r="Z15" s="1"/>
    </row>
    <row r="16" spans="1:26" ht="15.75" thickBot="1">
      <c r="A16" s="26"/>
      <c r="B16" s="213" t="s">
        <v>135</v>
      </c>
      <c r="C16" s="214" t="s">
        <v>136</v>
      </c>
      <c r="D16" s="215" t="s">
        <v>126</v>
      </c>
      <c r="E16" s="215" t="s">
        <v>128</v>
      </c>
      <c r="F16" s="215">
        <v>1000</v>
      </c>
      <c r="G16" s="215">
        <v>2900</v>
      </c>
      <c r="H16" s="215"/>
      <c r="I16" s="215">
        <v>8000</v>
      </c>
      <c r="J16" s="221"/>
      <c r="K16" s="221"/>
      <c r="L16" s="221"/>
      <c r="M16" s="221"/>
      <c r="N16" s="221"/>
      <c r="O16" s="221"/>
      <c r="P16" s="215" t="s">
        <v>914</v>
      </c>
      <c r="Q16" s="356">
        <v>0.84205517500000016</v>
      </c>
      <c r="R16" s="216">
        <v>0.05</v>
      </c>
      <c r="S16" s="215" t="s">
        <v>1256</v>
      </c>
      <c r="T16" s="215" t="s">
        <v>1256</v>
      </c>
      <c r="U16" s="215" t="s">
        <v>1256</v>
      </c>
      <c r="V16" s="215" t="s">
        <v>1256</v>
      </c>
      <c r="W16" s="215" t="s">
        <v>1256</v>
      </c>
      <c r="X16" s="215" t="s">
        <v>1256</v>
      </c>
      <c r="Y16" s="215" t="s">
        <v>1256</v>
      </c>
      <c r="Z16" s="1"/>
    </row>
    <row r="17" spans="1:26" ht="15.75" thickBot="1">
      <c r="A17" s="26"/>
      <c r="B17" s="213" t="s">
        <v>139</v>
      </c>
      <c r="C17" s="214" t="s">
        <v>140</v>
      </c>
      <c r="D17" s="219" t="s">
        <v>126</v>
      </c>
      <c r="E17" s="219" t="s">
        <v>128</v>
      </c>
      <c r="F17" s="219">
        <v>900</v>
      </c>
      <c r="G17" s="219">
        <v>2600</v>
      </c>
      <c r="H17" s="219"/>
      <c r="I17" s="219">
        <v>7700</v>
      </c>
      <c r="J17" s="221"/>
      <c r="K17" s="221"/>
      <c r="L17" s="221"/>
      <c r="M17" s="221"/>
      <c r="N17" s="221"/>
      <c r="O17" s="221"/>
      <c r="P17" s="219" t="s">
        <v>915</v>
      </c>
      <c r="Q17" s="357" t="s">
        <v>403</v>
      </c>
      <c r="R17" s="220">
        <v>0.05</v>
      </c>
      <c r="S17" s="219" t="s">
        <v>1256</v>
      </c>
      <c r="T17" s="219" t="s">
        <v>1256</v>
      </c>
      <c r="U17" s="219" t="s">
        <v>1256</v>
      </c>
      <c r="V17" s="219" t="s">
        <v>1256</v>
      </c>
      <c r="W17" s="219" t="s">
        <v>1256</v>
      </c>
      <c r="X17" s="219" t="s">
        <v>1256</v>
      </c>
      <c r="Y17" s="219" t="s">
        <v>1256</v>
      </c>
      <c r="Z17" s="1"/>
    </row>
    <row r="18" spans="1:26" ht="15.75" thickBot="1">
      <c r="A18" s="26"/>
      <c r="B18" s="213" t="s">
        <v>141</v>
      </c>
      <c r="C18" s="214" t="s">
        <v>142</v>
      </c>
      <c r="D18" s="215" t="s">
        <v>126</v>
      </c>
      <c r="E18" s="215" t="s">
        <v>143</v>
      </c>
      <c r="F18" s="215">
        <v>300</v>
      </c>
      <c r="G18" s="215">
        <v>800</v>
      </c>
      <c r="H18" s="215"/>
      <c r="I18" s="215">
        <v>2200</v>
      </c>
      <c r="J18" s="221"/>
      <c r="K18" s="221"/>
      <c r="L18" s="221"/>
      <c r="M18" s="221"/>
      <c r="N18" s="221"/>
      <c r="O18" s="221"/>
      <c r="P18" s="215" t="s">
        <v>916</v>
      </c>
      <c r="Q18" s="356">
        <v>0.40159554500000005</v>
      </c>
      <c r="R18" s="216">
        <v>0.05</v>
      </c>
      <c r="S18" s="215" t="s">
        <v>1256</v>
      </c>
      <c r="T18" s="215" t="s">
        <v>1256</v>
      </c>
      <c r="U18" s="215" t="s">
        <v>1256</v>
      </c>
      <c r="V18" s="215" t="s">
        <v>1256</v>
      </c>
      <c r="W18" s="215" t="s">
        <v>1256</v>
      </c>
      <c r="X18" s="215" t="s">
        <v>1256</v>
      </c>
      <c r="Y18" s="215" t="s">
        <v>1256</v>
      </c>
      <c r="Z18" s="1"/>
    </row>
    <row r="19" spans="1:26" ht="15.75" thickBot="1">
      <c r="A19" s="26"/>
      <c r="B19" s="213" t="s">
        <v>144</v>
      </c>
      <c r="C19" s="214" t="s">
        <v>145</v>
      </c>
      <c r="D19" s="219" t="s">
        <v>126</v>
      </c>
      <c r="E19" s="219" t="s">
        <v>143</v>
      </c>
      <c r="F19" s="219">
        <v>1400</v>
      </c>
      <c r="G19" s="219">
        <v>4200</v>
      </c>
      <c r="H19" s="219"/>
      <c r="I19" s="219">
        <v>7300</v>
      </c>
      <c r="J19" s="221"/>
      <c r="K19" s="221"/>
      <c r="L19" s="221"/>
      <c r="M19" s="221"/>
      <c r="N19" s="221"/>
      <c r="O19" s="221"/>
      <c r="P19" s="219">
        <v>2600</v>
      </c>
      <c r="Q19" s="357">
        <v>0.21888407315432887</v>
      </c>
      <c r="R19" s="220">
        <v>0.03</v>
      </c>
      <c r="S19" s="219" t="s">
        <v>1256</v>
      </c>
      <c r="T19" s="219" t="s">
        <v>1256</v>
      </c>
      <c r="U19" s="219" t="s">
        <v>1256</v>
      </c>
      <c r="V19" s="219" t="s">
        <v>1256</v>
      </c>
      <c r="W19" s="219" t="s">
        <v>1256</v>
      </c>
      <c r="X19" s="219" t="s">
        <v>1256</v>
      </c>
      <c r="Y19" s="219" t="s">
        <v>1256</v>
      </c>
      <c r="Z19" s="1"/>
    </row>
    <row r="20" spans="1:26" ht="15.75" thickBot="1">
      <c r="A20" s="26"/>
      <c r="B20" s="213" t="s">
        <v>149</v>
      </c>
      <c r="C20" s="214" t="s">
        <v>150</v>
      </c>
      <c r="D20" s="215" t="s">
        <v>151</v>
      </c>
      <c r="E20" s="215" t="s">
        <v>153</v>
      </c>
      <c r="F20" s="215">
        <v>0</v>
      </c>
      <c r="G20" s="215">
        <v>0</v>
      </c>
      <c r="H20" s="215"/>
      <c r="I20" s="215">
        <v>6500</v>
      </c>
      <c r="J20" s="221"/>
      <c r="K20" s="221"/>
      <c r="L20" s="221"/>
      <c r="M20" s="221"/>
      <c r="N20" s="221"/>
      <c r="O20" s="221"/>
      <c r="P20" s="215">
        <v>100</v>
      </c>
      <c r="Q20" s="356">
        <v>0.44564150800000002</v>
      </c>
      <c r="R20" s="216">
        <v>0.06</v>
      </c>
      <c r="S20" s="215" t="s">
        <v>1256</v>
      </c>
      <c r="T20" s="215" t="s">
        <v>1256</v>
      </c>
      <c r="U20" s="215" t="s">
        <v>1256</v>
      </c>
      <c r="V20" s="215" t="s">
        <v>1256</v>
      </c>
      <c r="W20" s="215" t="s">
        <v>1256</v>
      </c>
      <c r="X20" s="215" t="s">
        <v>1256</v>
      </c>
      <c r="Y20" s="215" t="s">
        <v>1256</v>
      </c>
      <c r="Z20" s="1"/>
    </row>
    <row r="21" spans="1:26" ht="15.75" thickBot="1">
      <c r="A21" s="26"/>
      <c r="B21" s="213" t="s">
        <v>154</v>
      </c>
      <c r="C21" s="214" t="s">
        <v>155</v>
      </c>
      <c r="D21" s="219" t="s">
        <v>151</v>
      </c>
      <c r="E21" s="219" t="s">
        <v>153</v>
      </c>
      <c r="F21" s="219">
        <v>1800</v>
      </c>
      <c r="G21" s="219">
        <v>5600</v>
      </c>
      <c r="H21" s="219"/>
      <c r="I21" s="219">
        <v>3500</v>
      </c>
      <c r="J21" s="221"/>
      <c r="K21" s="221"/>
      <c r="L21" s="221"/>
      <c r="M21" s="221"/>
      <c r="N21" s="221"/>
      <c r="O21" s="221"/>
      <c r="P21" s="219">
        <v>300</v>
      </c>
      <c r="Q21" s="357">
        <v>0.44564150800000002</v>
      </c>
      <c r="R21" s="220">
        <v>0.05</v>
      </c>
      <c r="S21" s="219" t="s">
        <v>1256</v>
      </c>
      <c r="T21" s="219" t="s">
        <v>1256</v>
      </c>
      <c r="U21" s="219" t="s">
        <v>1256</v>
      </c>
      <c r="V21" s="219" t="s">
        <v>1256</v>
      </c>
      <c r="W21" s="219" t="s">
        <v>1256</v>
      </c>
      <c r="X21" s="219" t="s">
        <v>1256</v>
      </c>
      <c r="Y21" s="219" t="s">
        <v>1256</v>
      </c>
      <c r="Z21" s="1"/>
    </row>
    <row r="22" spans="1:26" ht="15.75" thickBot="1">
      <c r="A22" s="26"/>
      <c r="B22" s="213" t="s">
        <v>156</v>
      </c>
      <c r="C22" s="214" t="s">
        <v>157</v>
      </c>
      <c r="D22" s="215" t="s">
        <v>151</v>
      </c>
      <c r="E22" s="215" t="s">
        <v>159</v>
      </c>
      <c r="F22" s="215">
        <v>800</v>
      </c>
      <c r="G22" s="215">
        <v>2200</v>
      </c>
      <c r="H22" s="215"/>
      <c r="I22" s="215">
        <v>6900</v>
      </c>
      <c r="J22" s="221"/>
      <c r="K22" s="221"/>
      <c r="L22" s="221"/>
      <c r="M22" s="221"/>
      <c r="N22" s="221"/>
      <c r="O22" s="221"/>
      <c r="P22" s="215" t="s">
        <v>917</v>
      </c>
      <c r="Q22" s="356">
        <v>0.26945765599999999</v>
      </c>
      <c r="R22" s="216">
        <v>0.04</v>
      </c>
      <c r="S22" s="215" t="s">
        <v>1256</v>
      </c>
      <c r="T22" s="215" t="s">
        <v>1256</v>
      </c>
      <c r="U22" s="215" t="s">
        <v>1256</v>
      </c>
      <c r="V22" s="215" t="s">
        <v>1256</v>
      </c>
      <c r="W22" s="215" t="s">
        <v>1256</v>
      </c>
      <c r="X22" s="215" t="s">
        <v>1256</v>
      </c>
      <c r="Y22" s="215" t="s">
        <v>1256</v>
      </c>
      <c r="Z22" s="1"/>
    </row>
    <row r="23" spans="1:26" ht="15.75" thickBot="1">
      <c r="A23" s="26"/>
      <c r="B23" s="213" t="s">
        <v>160</v>
      </c>
      <c r="C23" s="214" t="s">
        <v>161</v>
      </c>
      <c r="D23" s="219" t="s">
        <v>151</v>
      </c>
      <c r="E23" s="219" t="s">
        <v>163</v>
      </c>
      <c r="F23" s="219">
        <v>1300</v>
      </c>
      <c r="G23" s="219">
        <v>3800</v>
      </c>
      <c r="H23" s="219"/>
      <c r="I23" s="219">
        <v>8000</v>
      </c>
      <c r="J23" s="221"/>
      <c r="K23" s="221"/>
      <c r="L23" s="221"/>
      <c r="M23" s="221"/>
      <c r="N23" s="221"/>
      <c r="O23" s="221"/>
      <c r="P23" s="219">
        <v>0</v>
      </c>
      <c r="Q23" s="357">
        <v>0.86505082803507227</v>
      </c>
      <c r="R23" s="220">
        <v>0.05</v>
      </c>
      <c r="S23" s="219" t="s">
        <v>1256</v>
      </c>
      <c r="T23" s="219" t="s">
        <v>1256</v>
      </c>
      <c r="U23" s="219" t="s">
        <v>1256</v>
      </c>
      <c r="V23" s="219" t="s">
        <v>1256</v>
      </c>
      <c r="W23" s="219" t="s">
        <v>1256</v>
      </c>
      <c r="X23" s="219" t="s">
        <v>1256</v>
      </c>
      <c r="Y23" s="219" t="s">
        <v>1256</v>
      </c>
      <c r="Z23" s="1"/>
    </row>
    <row r="24" spans="1:26" ht="15.75" thickBot="1">
      <c r="A24" s="26"/>
      <c r="B24" s="213" t="s">
        <v>164</v>
      </c>
      <c r="C24" s="214" t="s">
        <v>165</v>
      </c>
      <c r="D24" s="215" t="s">
        <v>151</v>
      </c>
      <c r="E24" s="215" t="s">
        <v>163</v>
      </c>
      <c r="F24" s="215">
        <v>1100</v>
      </c>
      <c r="G24" s="215">
        <v>3200</v>
      </c>
      <c r="H24" s="215"/>
      <c r="I24" s="215">
        <v>4000</v>
      </c>
      <c r="J24" s="221"/>
      <c r="K24" s="221"/>
      <c r="L24" s="221"/>
      <c r="M24" s="221"/>
      <c r="N24" s="221"/>
      <c r="O24" s="221"/>
      <c r="P24" s="215">
        <v>0</v>
      </c>
      <c r="Q24" s="356">
        <v>0.72546292000000012</v>
      </c>
      <c r="R24" s="216">
        <v>0.05</v>
      </c>
      <c r="S24" s="215" t="s">
        <v>1256</v>
      </c>
      <c r="T24" s="215">
        <v>1000</v>
      </c>
      <c r="U24" s="215">
        <v>600</v>
      </c>
      <c r="V24" s="215" t="s">
        <v>1256</v>
      </c>
      <c r="W24" s="215" t="s">
        <v>1256</v>
      </c>
      <c r="X24" s="215" t="s">
        <v>1256</v>
      </c>
      <c r="Y24" s="215" t="s">
        <v>1256</v>
      </c>
      <c r="Z24" s="1"/>
    </row>
    <row r="25" spans="1:26" ht="15.75" thickBot="1">
      <c r="A25" s="26"/>
      <c r="B25" s="213" t="s">
        <v>166</v>
      </c>
      <c r="C25" s="214" t="s">
        <v>167</v>
      </c>
      <c r="D25" s="219" t="s">
        <v>151</v>
      </c>
      <c r="E25" s="219" t="s">
        <v>163</v>
      </c>
      <c r="F25" s="219">
        <v>300</v>
      </c>
      <c r="G25" s="219">
        <v>700</v>
      </c>
      <c r="H25" s="219"/>
      <c r="I25" s="219">
        <v>1000</v>
      </c>
      <c r="J25" s="221"/>
      <c r="K25" s="221"/>
      <c r="L25" s="221"/>
      <c r="M25" s="221"/>
      <c r="N25" s="221"/>
      <c r="O25" s="221"/>
      <c r="P25" s="219">
        <v>0</v>
      </c>
      <c r="Q25" s="357">
        <v>0.47543730650000005</v>
      </c>
      <c r="R25" s="220">
        <v>0.05</v>
      </c>
      <c r="S25" s="219" t="s">
        <v>1256</v>
      </c>
      <c r="T25" s="219"/>
      <c r="U25" s="219"/>
      <c r="V25" s="219" t="s">
        <v>1256</v>
      </c>
      <c r="W25" s="219" t="s">
        <v>1256</v>
      </c>
      <c r="X25" s="219" t="s">
        <v>1256</v>
      </c>
      <c r="Y25" s="219" t="s">
        <v>1256</v>
      </c>
      <c r="Z25" s="1"/>
    </row>
    <row r="26" spans="1:26" ht="15.75" thickBot="1">
      <c r="A26" s="26"/>
      <c r="B26" s="213" t="s">
        <v>168</v>
      </c>
      <c r="C26" s="214" t="s">
        <v>169</v>
      </c>
      <c r="D26" s="215" t="s">
        <v>151</v>
      </c>
      <c r="E26" s="215" t="s">
        <v>163</v>
      </c>
      <c r="F26" s="215">
        <v>0</v>
      </c>
      <c r="G26" s="215">
        <v>0</v>
      </c>
      <c r="H26" s="215"/>
      <c r="I26" s="215">
        <v>0</v>
      </c>
      <c r="J26" s="221"/>
      <c r="K26" s="221"/>
      <c r="L26" s="221"/>
      <c r="M26" s="221"/>
      <c r="N26" s="221"/>
      <c r="O26" s="221"/>
      <c r="P26" s="215">
        <v>0</v>
      </c>
      <c r="Q26" s="356" t="s">
        <v>918</v>
      </c>
      <c r="R26" s="216" t="s">
        <v>403</v>
      </c>
      <c r="S26" s="215" t="s">
        <v>1275</v>
      </c>
      <c r="T26" s="215" t="s">
        <v>1256</v>
      </c>
      <c r="U26" s="215" t="s">
        <v>1256</v>
      </c>
      <c r="V26" s="215" t="s">
        <v>1256</v>
      </c>
      <c r="W26" s="215" t="s">
        <v>1256</v>
      </c>
      <c r="X26" s="215" t="s">
        <v>1256</v>
      </c>
      <c r="Y26" s="215" t="s">
        <v>1256</v>
      </c>
      <c r="Z26" s="1"/>
    </row>
    <row r="27" spans="1:26" ht="15.75" thickBot="1">
      <c r="A27" s="26"/>
      <c r="B27" s="213" t="s">
        <v>171</v>
      </c>
      <c r="C27" s="214" t="s">
        <v>172</v>
      </c>
      <c r="D27" s="219" t="s">
        <v>151</v>
      </c>
      <c r="E27" s="219" t="s">
        <v>163</v>
      </c>
      <c r="F27" s="219">
        <v>100</v>
      </c>
      <c r="G27" s="219">
        <v>200</v>
      </c>
      <c r="H27" s="219"/>
      <c r="I27" s="219">
        <v>0</v>
      </c>
      <c r="J27" s="221"/>
      <c r="K27" s="221"/>
      <c r="L27" s="221"/>
      <c r="M27" s="221"/>
      <c r="N27" s="221"/>
      <c r="O27" s="221"/>
      <c r="P27" s="219">
        <v>200</v>
      </c>
      <c r="Q27" s="357">
        <v>0.26945765599999999</v>
      </c>
      <c r="R27" s="220">
        <v>0.05</v>
      </c>
      <c r="S27" s="219" t="s">
        <v>1256</v>
      </c>
      <c r="T27" s="219" t="s">
        <v>1256</v>
      </c>
      <c r="U27" s="219" t="s">
        <v>1256</v>
      </c>
      <c r="V27" s="219" t="s">
        <v>1256</v>
      </c>
      <c r="W27" s="219" t="s">
        <v>1256</v>
      </c>
      <c r="X27" s="219" t="s">
        <v>1256</v>
      </c>
      <c r="Y27" s="219" t="s">
        <v>1256</v>
      </c>
      <c r="Z27" s="1"/>
    </row>
    <row r="28" spans="1:26" ht="15.75" thickBot="1">
      <c r="A28" s="26"/>
      <c r="B28" s="213" t="s">
        <v>173</v>
      </c>
      <c r="C28" s="214" t="s">
        <v>174</v>
      </c>
      <c r="D28" s="215" t="s">
        <v>175</v>
      </c>
      <c r="E28" s="215" t="s">
        <v>175</v>
      </c>
      <c r="F28" s="215">
        <v>0</v>
      </c>
      <c r="G28" s="215">
        <v>0</v>
      </c>
      <c r="H28" s="215"/>
      <c r="I28" s="215">
        <v>0</v>
      </c>
      <c r="J28" s="221"/>
      <c r="K28" s="221"/>
      <c r="L28" s="221"/>
      <c r="M28" s="221"/>
      <c r="N28" s="221"/>
      <c r="O28" s="221"/>
      <c r="P28" s="215">
        <v>300</v>
      </c>
      <c r="Q28" s="356" t="s">
        <v>918</v>
      </c>
      <c r="R28" s="216" t="s">
        <v>403</v>
      </c>
      <c r="S28" s="215" t="s">
        <v>1256</v>
      </c>
      <c r="T28" s="215" t="s">
        <v>1256</v>
      </c>
      <c r="U28" s="215" t="s">
        <v>1256</v>
      </c>
      <c r="V28" s="215" t="s">
        <v>1256</v>
      </c>
      <c r="W28" s="215" t="s">
        <v>1256</v>
      </c>
      <c r="X28" s="215" t="s">
        <v>1256</v>
      </c>
      <c r="Y28" s="215" t="s">
        <v>1256</v>
      </c>
      <c r="Z28" s="1"/>
    </row>
    <row r="29" spans="1:26" ht="15.75" thickBot="1">
      <c r="A29" s="26"/>
      <c r="B29" s="213" t="s">
        <v>177</v>
      </c>
      <c r="C29" s="214" t="s">
        <v>178</v>
      </c>
      <c r="D29" s="219" t="s">
        <v>175</v>
      </c>
      <c r="E29" s="219" t="s">
        <v>175</v>
      </c>
      <c r="F29" s="219">
        <v>0</v>
      </c>
      <c r="G29" s="219">
        <v>0</v>
      </c>
      <c r="H29" s="219"/>
      <c r="I29" s="219">
        <v>4700</v>
      </c>
      <c r="J29" s="221"/>
      <c r="K29" s="221"/>
      <c r="L29" s="221"/>
      <c r="M29" s="221"/>
      <c r="N29" s="221"/>
      <c r="O29" s="221"/>
      <c r="P29" s="219">
        <v>0</v>
      </c>
      <c r="Q29" s="357">
        <v>0.67364414000000006</v>
      </c>
      <c r="R29" s="220">
        <v>0.05</v>
      </c>
      <c r="S29" s="219" t="s">
        <v>1256</v>
      </c>
      <c r="T29" s="219">
        <v>2000</v>
      </c>
      <c r="U29" s="219">
        <v>380</v>
      </c>
      <c r="V29" s="219" t="s">
        <v>1256</v>
      </c>
      <c r="W29" s="219" t="s">
        <v>1256</v>
      </c>
      <c r="X29" s="219" t="s">
        <v>1256</v>
      </c>
      <c r="Y29" s="219" t="s">
        <v>1256</v>
      </c>
      <c r="Z29" s="1"/>
    </row>
    <row r="30" spans="1:26" ht="15.75" thickBot="1">
      <c r="A30" s="26"/>
      <c r="B30" s="213" t="s">
        <v>179</v>
      </c>
      <c r="C30" s="214" t="s">
        <v>180</v>
      </c>
      <c r="D30" s="215" t="s">
        <v>175</v>
      </c>
      <c r="E30" s="215" t="s">
        <v>175</v>
      </c>
      <c r="F30" s="215">
        <v>700</v>
      </c>
      <c r="G30" s="215">
        <v>1900</v>
      </c>
      <c r="H30" s="215"/>
      <c r="I30" s="215">
        <v>400</v>
      </c>
      <c r="J30" s="221"/>
      <c r="K30" s="221"/>
      <c r="L30" s="221"/>
      <c r="M30" s="221"/>
      <c r="N30" s="221"/>
      <c r="O30" s="221"/>
      <c r="P30" s="215" t="s">
        <v>919</v>
      </c>
      <c r="Q30" s="356">
        <v>0.26213661455608256</v>
      </c>
      <c r="R30" s="216" t="s">
        <v>403</v>
      </c>
      <c r="S30" s="215" t="s">
        <v>1256</v>
      </c>
      <c r="T30" s="215">
        <v>1000</v>
      </c>
      <c r="U30" s="215"/>
      <c r="V30" s="215" t="s">
        <v>1256</v>
      </c>
      <c r="W30" s="215" t="s">
        <v>1256</v>
      </c>
      <c r="X30" s="215" t="s">
        <v>1256</v>
      </c>
      <c r="Y30" s="215" t="s">
        <v>1256</v>
      </c>
      <c r="Z30" s="1"/>
    </row>
    <row r="31" spans="1:26" ht="15.75" thickBot="1">
      <c r="A31" s="26"/>
      <c r="B31" s="213" t="s">
        <v>182</v>
      </c>
      <c r="C31" s="214" t="s">
        <v>183</v>
      </c>
      <c r="D31" s="219" t="s">
        <v>175</v>
      </c>
      <c r="E31" s="219" t="s">
        <v>175</v>
      </c>
      <c r="F31" s="219">
        <v>900</v>
      </c>
      <c r="G31" s="219">
        <v>2700</v>
      </c>
      <c r="H31" s="219"/>
      <c r="I31" s="219">
        <v>0</v>
      </c>
      <c r="J31" s="221"/>
      <c r="K31" s="221"/>
      <c r="L31" s="221"/>
      <c r="M31" s="221"/>
      <c r="N31" s="221"/>
      <c r="O31" s="221"/>
      <c r="P31" s="219">
        <v>600</v>
      </c>
      <c r="Q31" s="357">
        <v>0.15804727899999998</v>
      </c>
      <c r="R31" s="220" t="s">
        <v>403</v>
      </c>
      <c r="S31" s="219" t="s">
        <v>1256</v>
      </c>
      <c r="T31" s="219"/>
      <c r="U31" s="219" t="s">
        <v>1256</v>
      </c>
      <c r="V31" s="219" t="s">
        <v>1256</v>
      </c>
      <c r="W31" s="219" t="s">
        <v>1256</v>
      </c>
      <c r="X31" s="219" t="s">
        <v>1256</v>
      </c>
      <c r="Y31" s="219" t="s">
        <v>1256</v>
      </c>
      <c r="Z31" s="1"/>
    </row>
    <row r="32" spans="1:26" ht="15.75" thickBot="1">
      <c r="A32" s="26"/>
      <c r="B32" s="213" t="s">
        <v>185</v>
      </c>
      <c r="C32" s="214" t="s">
        <v>186</v>
      </c>
      <c r="D32" s="215" t="s">
        <v>175</v>
      </c>
      <c r="E32" s="215" t="s">
        <v>175</v>
      </c>
      <c r="F32" s="215">
        <v>500</v>
      </c>
      <c r="G32" s="215">
        <v>1500</v>
      </c>
      <c r="H32" s="215">
        <v>4000</v>
      </c>
      <c r="I32" s="215">
        <v>0</v>
      </c>
      <c r="J32" s="221"/>
      <c r="K32" s="221"/>
      <c r="L32" s="221"/>
      <c r="M32" s="221"/>
      <c r="N32" s="221"/>
      <c r="O32" s="221"/>
      <c r="P32" s="215">
        <v>2000</v>
      </c>
      <c r="Q32" s="356" t="s">
        <v>920</v>
      </c>
      <c r="R32" s="216">
        <v>0.05</v>
      </c>
      <c r="S32" s="215" t="s">
        <v>1256</v>
      </c>
      <c r="T32" s="215" t="s">
        <v>1256</v>
      </c>
      <c r="U32" s="215" t="s">
        <v>1256</v>
      </c>
      <c r="V32" s="215" t="s">
        <v>1256</v>
      </c>
      <c r="W32" s="215" t="s">
        <v>1256</v>
      </c>
      <c r="X32" s="215" t="s">
        <v>1256</v>
      </c>
      <c r="Y32" s="215" t="s">
        <v>1256</v>
      </c>
      <c r="Z32" s="1"/>
    </row>
    <row r="33" spans="1:26" ht="15.75" thickBot="1">
      <c r="A33" s="26"/>
      <c r="B33" s="213" t="s">
        <v>188</v>
      </c>
      <c r="C33" s="214" t="s">
        <v>189</v>
      </c>
      <c r="D33" s="219" t="s">
        <v>175</v>
      </c>
      <c r="E33" s="219" t="s">
        <v>175</v>
      </c>
      <c r="F33" s="219">
        <v>400</v>
      </c>
      <c r="G33" s="219">
        <v>1200</v>
      </c>
      <c r="H33" s="219"/>
      <c r="I33" s="219">
        <v>1700</v>
      </c>
      <c r="J33" s="221"/>
      <c r="K33" s="221"/>
      <c r="L33" s="221"/>
      <c r="M33" s="221"/>
      <c r="N33" s="221"/>
      <c r="O33" s="221"/>
      <c r="P33" s="219">
        <v>700</v>
      </c>
      <c r="Q33" s="357">
        <v>0.42491399600000007</v>
      </c>
      <c r="R33" s="220" t="s">
        <v>403</v>
      </c>
      <c r="S33" s="219" t="s">
        <v>1256</v>
      </c>
      <c r="T33" s="219" t="s">
        <v>1256</v>
      </c>
      <c r="U33" s="219" t="s">
        <v>1256</v>
      </c>
      <c r="V33" s="219" t="s">
        <v>1256</v>
      </c>
      <c r="W33" s="219" t="s">
        <v>1256</v>
      </c>
      <c r="X33" s="219" t="s">
        <v>1256</v>
      </c>
      <c r="Y33" s="219" t="s">
        <v>1256</v>
      </c>
      <c r="Z33" s="1"/>
    </row>
    <row r="34" spans="1:26" ht="15.75" thickBot="1">
      <c r="A34" s="26"/>
      <c r="B34" s="213" t="s">
        <v>190</v>
      </c>
      <c r="C34" s="214" t="s">
        <v>191</v>
      </c>
      <c r="D34" s="215" t="s">
        <v>192</v>
      </c>
      <c r="E34" s="215" t="s">
        <v>192</v>
      </c>
      <c r="F34" s="215">
        <v>800</v>
      </c>
      <c r="G34" s="215">
        <v>2400</v>
      </c>
      <c r="H34" s="215"/>
      <c r="I34" s="215">
        <v>100</v>
      </c>
      <c r="J34" s="221"/>
      <c r="K34" s="221"/>
      <c r="L34" s="221"/>
      <c r="M34" s="221"/>
      <c r="N34" s="221"/>
      <c r="O34" s="221"/>
      <c r="P34" s="215">
        <v>55</v>
      </c>
      <c r="Q34" s="356">
        <v>0.32767076819510316</v>
      </c>
      <c r="R34" s="216">
        <v>0.05</v>
      </c>
      <c r="S34" s="215" t="s">
        <v>1256</v>
      </c>
      <c r="T34" s="215" t="s">
        <v>1256</v>
      </c>
      <c r="U34" s="215" t="s">
        <v>1256</v>
      </c>
      <c r="V34" s="215" t="s">
        <v>1256</v>
      </c>
      <c r="W34" s="215" t="s">
        <v>1256</v>
      </c>
      <c r="X34" s="215" t="s">
        <v>1256</v>
      </c>
      <c r="Y34" s="215" t="s">
        <v>1256</v>
      </c>
      <c r="Z34" s="1"/>
    </row>
    <row r="35" spans="1:26" ht="15.75" thickBot="1">
      <c r="A35" s="26"/>
      <c r="B35" s="213" t="s">
        <v>194</v>
      </c>
      <c r="C35" s="214" t="s">
        <v>195</v>
      </c>
      <c r="D35" s="219" t="s">
        <v>192</v>
      </c>
      <c r="E35" s="219" t="s">
        <v>192</v>
      </c>
      <c r="F35" s="219">
        <v>400</v>
      </c>
      <c r="G35" s="219">
        <v>1000</v>
      </c>
      <c r="H35" s="219"/>
      <c r="I35" s="219">
        <v>4000</v>
      </c>
      <c r="J35" s="221"/>
      <c r="K35" s="221"/>
      <c r="L35" s="221"/>
      <c r="M35" s="221"/>
      <c r="N35" s="221"/>
      <c r="O35" s="221"/>
      <c r="P35" s="219">
        <v>200</v>
      </c>
      <c r="Q35" s="357">
        <v>0.67771905226694518</v>
      </c>
      <c r="R35" s="220">
        <v>0.05</v>
      </c>
      <c r="S35" s="219" t="s">
        <v>1256</v>
      </c>
      <c r="T35" s="219" t="s">
        <v>1256</v>
      </c>
      <c r="U35" s="219">
        <v>800</v>
      </c>
      <c r="V35" s="219" t="s">
        <v>1256</v>
      </c>
      <c r="W35" s="219" t="s">
        <v>1256</v>
      </c>
      <c r="X35" s="219" t="s">
        <v>1256</v>
      </c>
      <c r="Y35" s="219" t="s">
        <v>1256</v>
      </c>
      <c r="Z35" s="1"/>
    </row>
    <row r="36" spans="1:26" ht="15.75" thickBot="1">
      <c r="A36" s="26"/>
      <c r="B36" s="213" t="s">
        <v>197</v>
      </c>
      <c r="C36" s="214" t="s">
        <v>198</v>
      </c>
      <c r="D36" s="215" t="s">
        <v>192</v>
      </c>
      <c r="E36" s="215" t="s">
        <v>192</v>
      </c>
      <c r="F36" s="215">
        <v>1200</v>
      </c>
      <c r="G36" s="215">
        <v>3400</v>
      </c>
      <c r="H36" s="215"/>
      <c r="I36" s="215">
        <v>1300</v>
      </c>
      <c r="J36" s="221"/>
      <c r="K36" s="221"/>
      <c r="L36" s="221"/>
      <c r="M36" s="221"/>
      <c r="N36" s="221"/>
      <c r="O36" s="221"/>
      <c r="P36" s="215">
        <v>1000</v>
      </c>
      <c r="Q36" s="356">
        <v>0.65421209750000009</v>
      </c>
      <c r="R36" s="216" t="s">
        <v>403</v>
      </c>
      <c r="S36" s="215" t="s">
        <v>1256</v>
      </c>
      <c r="T36" s="215" t="s">
        <v>1256</v>
      </c>
      <c r="U36" s="215"/>
      <c r="V36" s="215" t="s">
        <v>1256</v>
      </c>
      <c r="W36" s="215" t="s">
        <v>1256</v>
      </c>
      <c r="X36" s="215" t="s">
        <v>1256</v>
      </c>
      <c r="Y36" s="215" t="s">
        <v>1256</v>
      </c>
      <c r="Z36" s="1"/>
    </row>
    <row r="37" spans="1:26" ht="15.75" thickBot="1">
      <c r="A37" s="26"/>
      <c r="B37" s="213" t="s">
        <v>199</v>
      </c>
      <c r="C37" s="214" t="s">
        <v>200</v>
      </c>
      <c r="D37" s="219" t="s">
        <v>192</v>
      </c>
      <c r="E37" s="219" t="s">
        <v>192</v>
      </c>
      <c r="F37" s="219">
        <v>400</v>
      </c>
      <c r="G37" s="219">
        <v>1000</v>
      </c>
      <c r="H37" s="219"/>
      <c r="I37" s="219">
        <v>0</v>
      </c>
      <c r="J37" s="221"/>
      <c r="K37" s="221"/>
      <c r="L37" s="221"/>
      <c r="M37" s="221"/>
      <c r="N37" s="221"/>
      <c r="O37" s="221"/>
      <c r="P37" s="219" t="s">
        <v>921</v>
      </c>
      <c r="Q37" s="357">
        <v>0.33034472250000002</v>
      </c>
      <c r="R37" s="220">
        <v>0.05</v>
      </c>
      <c r="S37" s="219" t="s">
        <v>1256</v>
      </c>
      <c r="T37" s="219" t="s">
        <v>1256</v>
      </c>
      <c r="U37" s="219" t="s">
        <v>1256</v>
      </c>
      <c r="V37" s="219" t="s">
        <v>1256</v>
      </c>
      <c r="W37" s="219" t="s">
        <v>1256</v>
      </c>
      <c r="X37" s="219" t="s">
        <v>1256</v>
      </c>
      <c r="Y37" s="219" t="s">
        <v>1256</v>
      </c>
      <c r="Z37" s="1"/>
    </row>
    <row r="38" spans="1:26" ht="15.75" thickBot="1">
      <c r="A38" s="26"/>
      <c r="B38" s="213" t="s">
        <v>201</v>
      </c>
      <c r="C38" s="214" t="s">
        <v>202</v>
      </c>
      <c r="D38" s="215" t="s">
        <v>192</v>
      </c>
      <c r="E38" s="215" t="s">
        <v>192</v>
      </c>
      <c r="F38" s="215">
        <v>0</v>
      </c>
      <c r="G38" s="215">
        <v>0</v>
      </c>
      <c r="H38" s="215"/>
      <c r="I38" s="215">
        <v>2900</v>
      </c>
      <c r="J38" s="221"/>
      <c r="K38" s="221"/>
      <c r="L38" s="221"/>
      <c r="M38" s="221"/>
      <c r="N38" s="221"/>
      <c r="O38" s="221"/>
      <c r="P38" s="215" t="s">
        <v>922</v>
      </c>
      <c r="Q38" s="356" t="s">
        <v>923</v>
      </c>
      <c r="R38" s="216" t="s">
        <v>403</v>
      </c>
      <c r="S38" s="215" t="s">
        <v>1256</v>
      </c>
      <c r="T38" s="215" t="s">
        <v>1256</v>
      </c>
      <c r="U38" s="215" t="s">
        <v>1256</v>
      </c>
      <c r="V38" s="215" t="s">
        <v>1256</v>
      </c>
      <c r="W38" s="215" t="s">
        <v>1256</v>
      </c>
      <c r="X38" s="215" t="s">
        <v>1256</v>
      </c>
      <c r="Y38" s="215" t="s">
        <v>1256</v>
      </c>
      <c r="Z38" s="1"/>
    </row>
    <row r="39" spans="1:26" ht="15.75" thickBot="1">
      <c r="A39" s="26"/>
      <c r="B39" s="213" t="s">
        <v>203</v>
      </c>
      <c r="C39" s="214" t="s">
        <v>204</v>
      </c>
      <c r="D39" s="219" t="s">
        <v>192</v>
      </c>
      <c r="E39" s="219" t="s">
        <v>192</v>
      </c>
      <c r="F39" s="219">
        <v>600</v>
      </c>
      <c r="G39" s="219">
        <v>1800</v>
      </c>
      <c r="H39" s="219"/>
      <c r="I39" s="219">
        <v>6500</v>
      </c>
      <c r="J39" s="221"/>
      <c r="K39" s="221"/>
      <c r="L39" s="221"/>
      <c r="M39" s="221"/>
      <c r="N39" s="221"/>
      <c r="O39" s="221"/>
      <c r="P39" s="219">
        <v>0</v>
      </c>
      <c r="Q39" s="357" t="s">
        <v>924</v>
      </c>
      <c r="R39" s="220">
        <v>0.05</v>
      </c>
      <c r="S39" s="219" t="s">
        <v>1256</v>
      </c>
      <c r="T39" s="219" t="s">
        <v>1256</v>
      </c>
      <c r="U39" s="219" t="s">
        <v>1256</v>
      </c>
      <c r="V39" s="219" t="s">
        <v>1256</v>
      </c>
      <c r="W39" s="219" t="s">
        <v>1256</v>
      </c>
      <c r="X39" s="219" t="s">
        <v>1256</v>
      </c>
      <c r="Y39" s="219" t="s">
        <v>1256</v>
      </c>
      <c r="Z39" s="1"/>
    </row>
    <row r="40" spans="1:26" ht="15.75" thickBot="1">
      <c r="A40" s="26"/>
      <c r="B40" s="213" t="s">
        <v>205</v>
      </c>
      <c r="C40" s="214" t="s">
        <v>206</v>
      </c>
      <c r="D40" s="215" t="s">
        <v>192</v>
      </c>
      <c r="E40" s="215" t="s">
        <v>192</v>
      </c>
      <c r="F40" s="215">
        <v>0</v>
      </c>
      <c r="G40" s="215">
        <v>0</v>
      </c>
      <c r="H40" s="215"/>
      <c r="I40" s="215">
        <v>3400</v>
      </c>
      <c r="J40" s="221"/>
      <c r="K40" s="221"/>
      <c r="L40" s="221"/>
      <c r="M40" s="221"/>
      <c r="N40" s="221"/>
      <c r="O40" s="221"/>
      <c r="P40" s="215" t="s">
        <v>925</v>
      </c>
      <c r="Q40" s="356" t="s">
        <v>926</v>
      </c>
      <c r="R40" s="216" t="s">
        <v>403</v>
      </c>
      <c r="S40" s="215" t="s">
        <v>1256</v>
      </c>
      <c r="T40" s="215" t="s">
        <v>1256</v>
      </c>
      <c r="U40" s="215" t="s">
        <v>1256</v>
      </c>
      <c r="V40" s="215" t="s">
        <v>1256</v>
      </c>
      <c r="W40" s="215" t="s">
        <v>1256</v>
      </c>
      <c r="X40" s="215" t="s">
        <v>1256</v>
      </c>
      <c r="Y40" s="215" t="s">
        <v>1256</v>
      </c>
      <c r="Z40" s="1"/>
    </row>
    <row r="41" spans="1:26" ht="15.75" thickBot="1">
      <c r="A41" s="26"/>
      <c r="B41" s="213" t="s">
        <v>207</v>
      </c>
      <c r="C41" s="214" t="s">
        <v>208</v>
      </c>
      <c r="D41" s="219" t="s">
        <v>192</v>
      </c>
      <c r="E41" s="219" t="s">
        <v>192</v>
      </c>
      <c r="F41" s="219">
        <v>600</v>
      </c>
      <c r="G41" s="219">
        <v>1700</v>
      </c>
      <c r="H41" s="219"/>
      <c r="I41" s="219">
        <v>5000</v>
      </c>
      <c r="J41" s="221"/>
      <c r="K41" s="221"/>
      <c r="L41" s="221"/>
      <c r="M41" s="221"/>
      <c r="N41" s="221"/>
      <c r="O41" s="221"/>
      <c r="P41" s="219">
        <v>470</v>
      </c>
      <c r="Q41" s="357" t="s">
        <v>927</v>
      </c>
      <c r="R41" s="220" t="s">
        <v>403</v>
      </c>
      <c r="S41" s="219" t="s">
        <v>1256</v>
      </c>
      <c r="T41" s="219" t="s">
        <v>1256</v>
      </c>
      <c r="U41" s="219" t="s">
        <v>1256</v>
      </c>
      <c r="V41" s="219" t="s">
        <v>1256</v>
      </c>
      <c r="W41" s="219" t="s">
        <v>1256</v>
      </c>
      <c r="X41" s="219" t="s">
        <v>1256</v>
      </c>
      <c r="Y41" s="219" t="s">
        <v>1256</v>
      </c>
      <c r="Z41" s="1"/>
    </row>
    <row r="42" spans="1:26" ht="15.75" thickBot="1">
      <c r="A42" s="26"/>
      <c r="B42" s="213" t="s">
        <v>209</v>
      </c>
      <c r="C42" s="214" t="s">
        <v>210</v>
      </c>
      <c r="D42" s="215" t="s">
        <v>192</v>
      </c>
      <c r="E42" s="215" t="s">
        <v>192</v>
      </c>
      <c r="F42" s="215">
        <v>400</v>
      </c>
      <c r="G42" s="215">
        <v>1100</v>
      </c>
      <c r="H42" s="215"/>
      <c r="I42" s="215">
        <v>4000</v>
      </c>
      <c r="J42" s="221"/>
      <c r="K42" s="221"/>
      <c r="L42" s="221"/>
      <c r="M42" s="221"/>
      <c r="N42" s="221"/>
      <c r="O42" s="221"/>
      <c r="P42" s="215">
        <v>0</v>
      </c>
      <c r="Q42" s="356">
        <v>0.51171045250000013</v>
      </c>
      <c r="R42" s="216">
        <v>0.05</v>
      </c>
      <c r="S42" s="215" t="s">
        <v>1256</v>
      </c>
      <c r="T42" s="215" t="s">
        <v>1256</v>
      </c>
      <c r="U42" s="215" t="s">
        <v>1256</v>
      </c>
      <c r="V42" s="215" t="s">
        <v>1256</v>
      </c>
      <c r="W42" s="215" t="s">
        <v>1256</v>
      </c>
      <c r="X42" s="215" t="s">
        <v>1256</v>
      </c>
      <c r="Y42" s="215" t="s">
        <v>1256</v>
      </c>
      <c r="Z42" s="1"/>
    </row>
    <row r="43" spans="1:26" ht="15.75" thickBot="1">
      <c r="A43" s="26"/>
      <c r="B43" s="213" t="s">
        <v>211</v>
      </c>
      <c r="C43" s="214" t="s">
        <v>212</v>
      </c>
      <c r="D43" s="219" t="s">
        <v>213</v>
      </c>
      <c r="E43" s="219" t="s">
        <v>213</v>
      </c>
      <c r="F43" s="219">
        <v>400</v>
      </c>
      <c r="G43" s="219">
        <v>1000</v>
      </c>
      <c r="H43" s="219"/>
      <c r="I43" s="219">
        <v>0</v>
      </c>
      <c r="J43" s="221"/>
      <c r="K43" s="221"/>
      <c r="L43" s="221"/>
      <c r="M43" s="221"/>
      <c r="N43" s="221"/>
      <c r="O43" s="221"/>
      <c r="P43" s="219">
        <v>250</v>
      </c>
      <c r="Q43" s="357">
        <v>0.22282075400000001</v>
      </c>
      <c r="R43" s="220" t="s">
        <v>403</v>
      </c>
      <c r="S43" s="219" t="s">
        <v>1256</v>
      </c>
      <c r="T43" s="219" t="s">
        <v>1256</v>
      </c>
      <c r="U43" s="219" t="s">
        <v>1256</v>
      </c>
      <c r="V43" s="219" t="s">
        <v>1256</v>
      </c>
      <c r="W43" s="219" t="s">
        <v>1256</v>
      </c>
      <c r="X43" s="219" t="s">
        <v>1256</v>
      </c>
      <c r="Y43" s="219" t="s">
        <v>1256</v>
      </c>
      <c r="Z43" s="1"/>
    </row>
    <row r="44" spans="1:26" ht="15.75" thickBot="1">
      <c r="A44" s="26"/>
      <c r="B44" s="213" t="s">
        <v>214</v>
      </c>
      <c r="C44" s="214" t="s">
        <v>215</v>
      </c>
      <c r="D44" s="215" t="s">
        <v>213</v>
      </c>
      <c r="E44" s="215" t="s">
        <v>213</v>
      </c>
      <c r="F44" s="215">
        <v>1300</v>
      </c>
      <c r="G44" s="215">
        <v>3700</v>
      </c>
      <c r="H44" s="215"/>
      <c r="I44" s="215">
        <v>150</v>
      </c>
      <c r="J44" s="221"/>
      <c r="K44" s="221"/>
      <c r="L44" s="221"/>
      <c r="M44" s="221"/>
      <c r="N44" s="221"/>
      <c r="O44" s="221"/>
      <c r="P44" s="215">
        <v>340</v>
      </c>
      <c r="Q44" s="356">
        <v>0.34329941750000004</v>
      </c>
      <c r="R44" s="216" t="s">
        <v>403</v>
      </c>
      <c r="S44" s="215" t="s">
        <v>1256</v>
      </c>
      <c r="T44" s="215" t="s">
        <v>1256</v>
      </c>
      <c r="U44" s="215" t="s">
        <v>1256</v>
      </c>
      <c r="V44" s="215" t="s">
        <v>1276</v>
      </c>
      <c r="W44" s="215">
        <v>600</v>
      </c>
      <c r="X44" s="215" t="s">
        <v>1276</v>
      </c>
      <c r="Y44" s="215">
        <v>600</v>
      </c>
      <c r="Z44" s="1"/>
    </row>
    <row r="45" spans="1:26" ht="15.75" thickBot="1">
      <c r="A45" s="26"/>
      <c r="B45" s="213" t="s">
        <v>216</v>
      </c>
      <c r="C45" s="214" t="s">
        <v>1410</v>
      </c>
      <c r="D45" s="219" t="s">
        <v>213</v>
      </c>
      <c r="E45" s="219" t="s">
        <v>213</v>
      </c>
      <c r="F45" s="219">
        <v>900</v>
      </c>
      <c r="G45" s="219">
        <v>2500</v>
      </c>
      <c r="H45" s="219"/>
      <c r="I45" s="219">
        <v>0</v>
      </c>
      <c r="J45" s="221"/>
      <c r="K45" s="221"/>
      <c r="L45" s="221"/>
      <c r="M45" s="221"/>
      <c r="N45" s="221"/>
      <c r="O45" s="221"/>
      <c r="P45" s="219">
        <v>480</v>
      </c>
      <c r="Q45" s="357">
        <v>0.31091268</v>
      </c>
      <c r="R45" s="220">
        <v>0.05</v>
      </c>
      <c r="S45" s="219" t="s">
        <v>1256</v>
      </c>
      <c r="T45" s="219" t="s">
        <v>1256</v>
      </c>
      <c r="U45" s="219" t="s">
        <v>1256</v>
      </c>
      <c r="V45" s="219">
        <v>540</v>
      </c>
      <c r="W45" s="219">
        <v>540</v>
      </c>
      <c r="X45" s="219">
        <v>540</v>
      </c>
      <c r="Y45" s="219">
        <v>540</v>
      </c>
      <c r="Z45" s="1"/>
    </row>
    <row r="46" spans="1:26" ht="18" thickBot="1">
      <c r="A46" s="26"/>
      <c r="B46" s="26"/>
      <c r="C46" s="22" t="s">
        <v>928</v>
      </c>
      <c r="D46" s="215" t="s">
        <v>151</v>
      </c>
      <c r="E46" s="222"/>
      <c r="F46" s="221"/>
      <c r="G46" s="221"/>
      <c r="H46" s="221"/>
      <c r="I46" s="221"/>
      <c r="J46" s="215">
        <v>4400</v>
      </c>
      <c r="K46" s="215">
        <v>2600</v>
      </c>
      <c r="L46" s="215" t="s">
        <v>929</v>
      </c>
      <c r="M46" s="215" t="s">
        <v>929</v>
      </c>
      <c r="N46" s="215" t="s">
        <v>929</v>
      </c>
      <c r="O46" s="215" t="s">
        <v>929</v>
      </c>
      <c r="P46" s="221"/>
      <c r="Q46" s="221"/>
      <c r="R46" s="221"/>
      <c r="S46" s="221"/>
      <c r="T46" s="221"/>
      <c r="U46" s="221"/>
      <c r="V46" s="221"/>
      <c r="W46" s="221"/>
      <c r="X46" s="221"/>
      <c r="Y46" s="221"/>
      <c r="Z46" s="1"/>
    </row>
    <row r="47" spans="1:26" ht="15.75" thickBot="1">
      <c r="A47" s="26"/>
      <c r="B47" s="26"/>
      <c r="C47" s="22" t="s">
        <v>126</v>
      </c>
      <c r="D47" s="219" t="s">
        <v>126</v>
      </c>
      <c r="E47" s="222"/>
      <c r="F47" s="221"/>
      <c r="G47" s="221"/>
      <c r="H47" s="221"/>
      <c r="I47" s="221"/>
      <c r="J47" s="219" t="s">
        <v>929</v>
      </c>
      <c r="K47" s="219">
        <v>3100</v>
      </c>
      <c r="L47" s="219" t="s">
        <v>929</v>
      </c>
      <c r="M47" s="219" t="s">
        <v>929</v>
      </c>
      <c r="N47" s="219" t="s">
        <v>929</v>
      </c>
      <c r="O47" s="219" t="s">
        <v>929</v>
      </c>
      <c r="P47" s="221"/>
      <c r="Q47" s="221"/>
      <c r="R47" s="221"/>
      <c r="S47" s="221"/>
      <c r="T47" s="221"/>
      <c r="U47" s="221"/>
      <c r="V47" s="221"/>
      <c r="W47" s="221"/>
      <c r="X47" s="221"/>
      <c r="Y47" s="221"/>
      <c r="Z47" s="1"/>
    </row>
    <row r="48" spans="1:26" ht="18" thickBot="1">
      <c r="A48" s="26"/>
      <c r="B48" s="26"/>
      <c r="C48" s="22" t="s">
        <v>930</v>
      </c>
      <c r="D48" s="215" t="s">
        <v>192</v>
      </c>
      <c r="E48" s="222"/>
      <c r="F48" s="221"/>
      <c r="G48" s="221"/>
      <c r="H48" s="221"/>
      <c r="I48" s="221"/>
      <c r="J48" s="215" t="s">
        <v>929</v>
      </c>
      <c r="K48" s="215">
        <v>904</v>
      </c>
      <c r="L48" s="215" t="s">
        <v>929</v>
      </c>
      <c r="M48" s="215" t="s">
        <v>929</v>
      </c>
      <c r="N48" s="215" t="s">
        <v>929</v>
      </c>
      <c r="O48" s="215" t="s">
        <v>929</v>
      </c>
      <c r="P48" s="221"/>
      <c r="Q48" s="221"/>
      <c r="R48" s="221"/>
      <c r="S48" s="221"/>
      <c r="T48" s="221"/>
      <c r="U48" s="221"/>
      <c r="V48" s="221"/>
      <c r="W48" s="221"/>
      <c r="X48" s="221"/>
      <c r="Y48" s="221"/>
      <c r="Z48" s="1"/>
    </row>
    <row r="49" spans="1:26" ht="18" thickBot="1">
      <c r="A49" s="26"/>
      <c r="B49" s="26"/>
      <c r="C49" s="22" t="s">
        <v>931</v>
      </c>
      <c r="D49" s="219" t="s">
        <v>213</v>
      </c>
      <c r="E49" s="222"/>
      <c r="F49" s="221"/>
      <c r="G49" s="221"/>
      <c r="H49" s="221"/>
      <c r="I49" s="221"/>
      <c r="J49" s="219" t="s">
        <v>929</v>
      </c>
      <c r="K49" s="219">
        <v>600</v>
      </c>
      <c r="L49" s="219">
        <v>1571</v>
      </c>
      <c r="M49" s="219" t="s">
        <v>929</v>
      </c>
      <c r="N49" s="219" t="s">
        <v>929</v>
      </c>
      <c r="O49" s="219" t="s">
        <v>929</v>
      </c>
      <c r="P49" s="221"/>
      <c r="Q49" s="221"/>
      <c r="R49" s="221"/>
      <c r="S49" s="221"/>
      <c r="T49" s="221"/>
      <c r="U49" s="221"/>
      <c r="V49" s="221"/>
      <c r="W49" s="221"/>
      <c r="X49" s="221"/>
      <c r="Y49" s="221"/>
      <c r="Z49" s="1"/>
    </row>
    <row r="50" spans="1:26" ht="15.75" thickBot="1">
      <c r="A50" s="26"/>
      <c r="B50" s="26"/>
      <c r="C50" s="22" t="s">
        <v>175</v>
      </c>
      <c r="D50" s="215" t="s">
        <v>175</v>
      </c>
      <c r="E50" s="222"/>
      <c r="F50" s="221"/>
      <c r="G50" s="221"/>
      <c r="H50" s="221"/>
      <c r="I50" s="221"/>
      <c r="J50" s="215" t="s">
        <v>929</v>
      </c>
      <c r="K50" s="215">
        <v>2400</v>
      </c>
      <c r="L50" s="215" t="s">
        <v>929</v>
      </c>
      <c r="M50" s="215" t="s">
        <v>929</v>
      </c>
      <c r="N50" s="215" t="s">
        <v>929</v>
      </c>
      <c r="O50" s="215" t="s">
        <v>929</v>
      </c>
      <c r="P50" s="221"/>
      <c r="Q50" s="221"/>
      <c r="R50" s="221"/>
      <c r="S50" s="221"/>
      <c r="T50" s="221"/>
      <c r="U50" s="221"/>
      <c r="V50" s="221"/>
      <c r="W50" s="221"/>
      <c r="X50" s="221"/>
      <c r="Y50" s="221"/>
      <c r="Z50" s="1"/>
    </row>
    <row r="51" spans="1:26">
      <c r="A51" s="26"/>
      <c r="B51" s="26"/>
      <c r="C51" s="26"/>
      <c r="D51" s="26"/>
      <c r="E51" s="26"/>
      <c r="F51" s="26"/>
      <c r="G51" s="26"/>
      <c r="H51" s="26"/>
      <c r="I51" s="26"/>
      <c r="J51" s="26"/>
      <c r="K51" s="26"/>
      <c r="L51" s="26"/>
      <c r="M51" s="26"/>
      <c r="N51" s="26"/>
      <c r="O51" s="26"/>
      <c r="P51" s="26"/>
      <c r="Q51" s="26"/>
      <c r="R51" s="26"/>
      <c r="S51" s="26"/>
      <c r="T51" s="26"/>
      <c r="U51" s="26"/>
      <c r="V51" s="26"/>
      <c r="W51" s="26"/>
      <c r="X51" s="26"/>
      <c r="Y51" s="26"/>
      <c r="Z51" s="1"/>
    </row>
    <row r="52" spans="1:26">
      <c r="A52" s="26"/>
      <c r="B52" s="26"/>
      <c r="C52" s="223" t="s">
        <v>634</v>
      </c>
      <c r="D52" s="224"/>
      <c r="E52" s="224"/>
      <c r="F52" s="224"/>
      <c r="G52" s="224"/>
      <c r="H52" s="224"/>
      <c r="I52" s="224"/>
      <c r="J52" s="224"/>
      <c r="K52" s="224"/>
      <c r="L52" s="224"/>
      <c r="M52" s="224"/>
      <c r="N52" s="224"/>
      <c r="O52" s="224"/>
      <c r="P52" s="224"/>
      <c r="Q52" s="224"/>
      <c r="R52" s="224"/>
      <c r="S52" s="224"/>
      <c r="T52" s="224"/>
      <c r="U52" s="224"/>
      <c r="V52" s="224"/>
      <c r="W52" s="224"/>
      <c r="X52" s="224"/>
      <c r="Y52" s="224"/>
      <c r="Z52" s="1"/>
    </row>
    <row r="53" spans="1:26" ht="14.25" customHeight="1">
      <c r="A53" s="26"/>
      <c r="B53" s="94"/>
      <c r="C53" s="505" t="s">
        <v>1282</v>
      </c>
      <c r="D53" s="505"/>
      <c r="E53" s="505"/>
      <c r="F53" s="505"/>
      <c r="G53" s="505"/>
      <c r="H53" s="505"/>
      <c r="I53" s="505"/>
      <c r="J53" s="505"/>
      <c r="K53" s="505"/>
      <c r="L53" s="505"/>
      <c r="M53" s="505"/>
      <c r="N53" s="505"/>
      <c r="O53" s="505"/>
      <c r="P53" s="505"/>
      <c r="Q53" s="505"/>
      <c r="R53" s="505"/>
      <c r="S53" s="505"/>
      <c r="T53" s="505"/>
      <c r="U53" s="505"/>
      <c r="V53" s="505"/>
      <c r="W53" s="505"/>
      <c r="X53" s="505"/>
      <c r="Y53" s="505"/>
      <c r="Z53" s="1"/>
    </row>
    <row r="54" spans="1:26" ht="14.25" customHeight="1">
      <c r="A54" s="26"/>
      <c r="B54" s="94"/>
      <c r="C54" s="497" t="s">
        <v>932</v>
      </c>
      <c r="D54" s="497"/>
      <c r="E54" s="497"/>
      <c r="F54" s="497"/>
      <c r="G54" s="497"/>
      <c r="H54" s="497"/>
      <c r="I54" s="497"/>
      <c r="J54" s="497"/>
      <c r="K54" s="497"/>
      <c r="L54" s="497"/>
      <c r="M54" s="497"/>
      <c r="N54" s="497"/>
      <c r="O54" s="497"/>
      <c r="P54" s="497"/>
      <c r="Q54" s="225"/>
      <c r="R54" s="225"/>
      <c r="S54" s="225"/>
      <c r="T54" s="225"/>
      <c r="U54" s="225"/>
      <c r="V54" s="225"/>
      <c r="W54" s="225"/>
      <c r="X54" s="225"/>
      <c r="Y54" s="225"/>
      <c r="Z54" s="1"/>
    </row>
    <row r="55" spans="1:26" ht="14.25" customHeight="1">
      <c r="A55" s="26"/>
      <c r="B55" s="94"/>
      <c r="C55" s="497" t="s">
        <v>933</v>
      </c>
      <c r="D55" s="497"/>
      <c r="E55" s="497"/>
      <c r="F55" s="497"/>
      <c r="G55" s="497"/>
      <c r="H55" s="497"/>
      <c r="I55" s="497"/>
      <c r="J55" s="497"/>
      <c r="K55" s="497"/>
      <c r="L55" s="497"/>
      <c r="M55" s="497"/>
      <c r="N55" s="497"/>
      <c r="O55" s="497"/>
      <c r="P55" s="497"/>
      <c r="Q55" s="225"/>
      <c r="R55" s="225"/>
      <c r="S55" s="225"/>
      <c r="T55" s="225"/>
      <c r="U55" s="225"/>
      <c r="V55" s="225"/>
      <c r="W55" s="225"/>
      <c r="X55" s="225"/>
      <c r="Y55" s="225"/>
      <c r="Z55" s="1"/>
    </row>
    <row r="56" spans="1:26" ht="14.25" customHeight="1">
      <c r="A56" s="26"/>
      <c r="B56" s="94"/>
      <c r="C56" s="497" t="s">
        <v>934</v>
      </c>
      <c r="D56" s="497"/>
      <c r="E56" s="497"/>
      <c r="F56" s="497"/>
      <c r="G56" s="497"/>
      <c r="H56" s="497"/>
      <c r="I56" s="497"/>
      <c r="J56" s="497"/>
      <c r="K56" s="497"/>
      <c r="L56" s="497"/>
      <c r="M56" s="497"/>
      <c r="N56" s="497"/>
      <c r="O56" s="497"/>
      <c r="P56" s="497"/>
      <c r="Q56" s="225"/>
      <c r="R56" s="225"/>
      <c r="S56" s="225"/>
      <c r="T56" s="225"/>
      <c r="U56" s="225"/>
      <c r="V56" s="225"/>
      <c r="W56" s="225"/>
      <c r="X56" s="225"/>
      <c r="Y56" s="225"/>
      <c r="Z56" s="1"/>
    </row>
    <row r="57" spans="1:26" ht="14.25" customHeight="1">
      <c r="A57" s="26"/>
      <c r="B57" s="94"/>
      <c r="C57" s="226" t="s">
        <v>935</v>
      </c>
      <c r="D57" s="226"/>
      <c r="E57" s="226"/>
      <c r="F57" s="226"/>
      <c r="G57" s="226"/>
      <c r="H57" s="226"/>
      <c r="I57" s="226"/>
      <c r="J57" s="226"/>
      <c r="K57" s="226"/>
      <c r="L57" s="226"/>
      <c r="M57" s="226"/>
      <c r="N57" s="226"/>
      <c r="O57" s="226"/>
      <c r="P57" s="226"/>
      <c r="Q57" s="225"/>
      <c r="R57" s="225"/>
      <c r="S57" s="225"/>
      <c r="T57" s="225"/>
      <c r="U57" s="225"/>
      <c r="V57" s="225"/>
      <c r="W57" s="225"/>
      <c r="X57" s="225"/>
      <c r="Y57" s="225"/>
      <c r="Z57" s="1"/>
    </row>
    <row r="58" spans="1:26">
      <c r="A58" s="26"/>
      <c r="B58" s="94"/>
      <c r="C58" s="226" t="s">
        <v>936</v>
      </c>
      <c r="D58" s="226"/>
      <c r="E58" s="226"/>
      <c r="F58" s="226"/>
      <c r="G58" s="226"/>
      <c r="H58" s="226"/>
      <c r="I58" s="226"/>
      <c r="J58" s="226"/>
      <c r="K58" s="226"/>
      <c r="L58" s="226"/>
      <c r="M58" s="226"/>
      <c r="N58" s="226"/>
      <c r="O58" s="226"/>
      <c r="P58" s="226"/>
      <c r="Q58" s="225"/>
      <c r="R58" s="225"/>
      <c r="S58" s="225"/>
      <c r="T58" s="225"/>
      <c r="U58" s="225"/>
      <c r="V58" s="225"/>
      <c r="W58" s="225"/>
      <c r="X58" s="225"/>
      <c r="Y58" s="225"/>
      <c r="Z58" s="1"/>
    </row>
    <row r="59" spans="1:26">
      <c r="A59" s="26"/>
      <c r="B59" s="94"/>
      <c r="C59" s="225" t="s">
        <v>937</v>
      </c>
      <c r="D59" s="225"/>
      <c r="E59" s="225"/>
      <c r="F59" s="225"/>
      <c r="G59" s="225"/>
      <c r="H59" s="225"/>
      <c r="I59" s="225"/>
      <c r="J59" s="225"/>
      <c r="K59" s="225"/>
      <c r="L59" s="225"/>
      <c r="M59" s="225"/>
      <c r="N59" s="225"/>
      <c r="O59" s="225"/>
      <c r="P59" s="225"/>
      <c r="Q59" s="225"/>
      <c r="R59" s="225"/>
      <c r="S59" s="225"/>
      <c r="T59" s="225"/>
      <c r="U59" s="225"/>
      <c r="V59" s="225"/>
      <c r="W59" s="225"/>
      <c r="X59" s="225"/>
      <c r="Y59" s="225"/>
      <c r="Z59" s="1"/>
    </row>
    <row r="60" spans="1:26">
      <c r="A60" s="26"/>
      <c r="B60" s="94"/>
      <c r="C60" s="225" t="s">
        <v>938</v>
      </c>
      <c r="D60" s="225"/>
      <c r="E60" s="225"/>
      <c r="F60" s="225"/>
      <c r="G60" s="225"/>
      <c r="H60" s="225"/>
      <c r="I60" s="225"/>
      <c r="J60" s="225"/>
      <c r="K60" s="225"/>
      <c r="L60" s="225"/>
      <c r="M60" s="225"/>
      <c r="N60" s="225"/>
      <c r="O60" s="225"/>
      <c r="P60" s="225"/>
      <c r="Q60" s="225"/>
      <c r="R60" s="225"/>
      <c r="S60" s="225"/>
      <c r="T60" s="225"/>
      <c r="U60" s="225"/>
      <c r="V60" s="225"/>
      <c r="W60" s="225"/>
      <c r="X60" s="225"/>
      <c r="Y60" s="225"/>
      <c r="Z60" s="1"/>
    </row>
    <row r="61" spans="1:26">
      <c r="A61" s="26"/>
      <c r="B61" s="94"/>
      <c r="C61" s="225" t="s">
        <v>939</v>
      </c>
      <c r="D61" s="225"/>
      <c r="E61" s="225"/>
      <c r="F61" s="225"/>
      <c r="G61" s="225"/>
      <c r="H61" s="225"/>
      <c r="I61" s="225"/>
      <c r="J61" s="225"/>
      <c r="K61" s="225"/>
      <c r="L61" s="225"/>
      <c r="M61" s="225"/>
      <c r="N61" s="225"/>
      <c r="O61" s="225"/>
      <c r="P61" s="225"/>
      <c r="Q61" s="225"/>
      <c r="R61" s="225"/>
      <c r="S61" s="225"/>
      <c r="T61" s="225"/>
      <c r="U61" s="225"/>
      <c r="V61" s="225"/>
      <c r="W61" s="225"/>
      <c r="X61" s="225"/>
      <c r="Y61" s="225"/>
      <c r="Z61" s="1"/>
    </row>
    <row r="62" spans="1:26">
      <c r="A62" s="26"/>
      <c r="B62" s="94"/>
      <c r="C62" s="225" t="s">
        <v>940</v>
      </c>
      <c r="D62" s="225"/>
      <c r="E62" s="225"/>
      <c r="F62" s="225"/>
      <c r="G62" s="225"/>
      <c r="H62" s="225"/>
      <c r="I62" s="225"/>
      <c r="J62" s="225"/>
      <c r="K62" s="225"/>
      <c r="L62" s="225"/>
      <c r="M62" s="225"/>
      <c r="N62" s="225"/>
      <c r="O62" s="225"/>
      <c r="P62" s="225"/>
      <c r="Q62" s="225"/>
      <c r="R62" s="225"/>
      <c r="S62" s="225"/>
      <c r="T62" s="225"/>
      <c r="U62" s="225"/>
      <c r="V62" s="225"/>
      <c r="W62" s="225"/>
      <c r="X62" s="225"/>
      <c r="Y62" s="225"/>
      <c r="Z62" s="1"/>
    </row>
    <row r="63" spans="1:26">
      <c r="A63" s="26"/>
      <c r="B63" s="94"/>
      <c r="C63" s="225" t="s">
        <v>1478</v>
      </c>
      <c r="D63" s="225"/>
      <c r="E63" s="225"/>
      <c r="F63" s="225"/>
      <c r="G63" s="225"/>
      <c r="H63" s="225"/>
      <c r="I63" s="225"/>
      <c r="J63" s="225"/>
      <c r="K63" s="225"/>
      <c r="L63" s="225"/>
      <c r="M63" s="225"/>
      <c r="N63" s="225"/>
      <c r="O63" s="225"/>
      <c r="P63" s="225"/>
      <c r="Q63" s="225"/>
      <c r="R63" s="225"/>
      <c r="S63" s="225"/>
      <c r="T63" s="225"/>
      <c r="U63" s="225"/>
      <c r="V63" s="225"/>
      <c r="W63" s="225"/>
      <c r="X63" s="225"/>
      <c r="Y63" s="225"/>
      <c r="Z63" s="1"/>
    </row>
    <row r="64" spans="1:26">
      <c r="A64" s="26"/>
      <c r="B64" s="94"/>
      <c r="C64" s="225" t="s">
        <v>941</v>
      </c>
      <c r="D64" s="225"/>
      <c r="E64" s="225"/>
      <c r="F64" s="225"/>
      <c r="G64" s="225"/>
      <c r="H64" s="225"/>
      <c r="I64" s="225"/>
      <c r="J64" s="225"/>
      <c r="K64" s="225"/>
      <c r="L64" s="225"/>
      <c r="M64" s="225"/>
      <c r="N64" s="225"/>
      <c r="O64" s="225"/>
      <c r="P64" s="225"/>
      <c r="Q64" s="225"/>
      <c r="R64" s="225"/>
      <c r="S64" s="225"/>
      <c r="T64" s="225"/>
      <c r="U64" s="225"/>
      <c r="V64" s="225"/>
      <c r="W64" s="225"/>
      <c r="X64" s="225"/>
      <c r="Y64" s="225"/>
      <c r="Z64" s="1"/>
    </row>
    <row r="65" spans="1:26">
      <c r="A65" s="26"/>
      <c r="B65" s="94"/>
      <c r="C65" s="225" t="s">
        <v>942</v>
      </c>
      <c r="D65" s="225"/>
      <c r="E65" s="225"/>
      <c r="F65" s="225"/>
      <c r="G65" s="225"/>
      <c r="H65" s="225"/>
      <c r="I65" s="225"/>
      <c r="J65" s="225"/>
      <c r="K65" s="225"/>
      <c r="L65" s="225"/>
      <c r="M65" s="225"/>
      <c r="N65" s="225"/>
      <c r="O65" s="225"/>
      <c r="P65" s="225"/>
      <c r="Q65" s="225"/>
      <c r="R65" s="225"/>
      <c r="S65" s="225"/>
      <c r="T65" s="225"/>
      <c r="U65" s="225"/>
      <c r="V65" s="225"/>
      <c r="W65" s="225"/>
      <c r="X65" s="225"/>
      <c r="Y65" s="225"/>
      <c r="Z65" s="1"/>
    </row>
    <row r="66" spans="1:26">
      <c r="A66" s="26"/>
      <c r="B66" s="94"/>
      <c r="C66" s="225" t="s">
        <v>943</v>
      </c>
      <c r="D66" s="225"/>
      <c r="E66" s="225"/>
      <c r="F66" s="225"/>
      <c r="G66" s="225"/>
      <c r="H66" s="225"/>
      <c r="I66" s="225"/>
      <c r="J66" s="225"/>
      <c r="K66" s="225"/>
      <c r="L66" s="225"/>
      <c r="M66" s="225"/>
      <c r="N66" s="225"/>
      <c r="O66" s="225"/>
      <c r="P66" s="225"/>
      <c r="Q66" s="225"/>
      <c r="R66" s="225"/>
      <c r="S66" s="225"/>
      <c r="T66" s="225"/>
      <c r="U66" s="225"/>
      <c r="V66" s="225"/>
      <c r="W66" s="225"/>
      <c r="X66" s="225"/>
      <c r="Y66" s="225"/>
      <c r="Z66" s="1"/>
    </row>
    <row r="67" spans="1:26">
      <c r="A67" s="26"/>
      <c r="B67" s="94"/>
      <c r="C67" s="225" t="s">
        <v>1487</v>
      </c>
      <c r="D67" s="225"/>
      <c r="E67" s="225"/>
      <c r="F67" s="225"/>
      <c r="G67" s="225"/>
      <c r="H67" s="225"/>
      <c r="I67" s="225"/>
      <c r="J67" s="225"/>
      <c r="K67" s="225"/>
      <c r="L67" s="225"/>
      <c r="M67" s="225"/>
      <c r="N67" s="225"/>
      <c r="O67" s="225"/>
      <c r="P67" s="225"/>
      <c r="Q67" s="225"/>
      <c r="R67" s="225"/>
      <c r="S67" s="225"/>
      <c r="T67" s="225"/>
      <c r="U67" s="225"/>
      <c r="V67" s="225"/>
      <c r="W67" s="225"/>
      <c r="X67" s="225"/>
      <c r="Y67" s="225"/>
      <c r="Z67" s="1"/>
    </row>
    <row r="68" spans="1:26">
      <c r="A68" s="26"/>
      <c r="B68" s="94"/>
      <c r="C68" s="225" t="s">
        <v>1488</v>
      </c>
      <c r="D68" s="225"/>
      <c r="E68" s="225"/>
      <c r="F68" s="225"/>
      <c r="G68" s="225"/>
      <c r="H68" s="225"/>
      <c r="I68" s="225"/>
      <c r="J68" s="225"/>
      <c r="K68" s="225"/>
      <c r="L68" s="225"/>
      <c r="M68" s="225"/>
      <c r="N68" s="225"/>
      <c r="O68" s="225"/>
      <c r="P68" s="225"/>
      <c r="Q68" s="225"/>
      <c r="R68" s="225"/>
      <c r="S68" s="225"/>
      <c r="T68" s="225"/>
      <c r="U68" s="225"/>
      <c r="V68" s="225"/>
      <c r="W68" s="225"/>
      <c r="X68" s="225"/>
      <c r="Y68" s="225"/>
      <c r="Z68" s="1"/>
    </row>
    <row r="69" spans="1:26">
      <c r="A69" s="26"/>
      <c r="B69" s="94"/>
      <c r="C69" s="226" t="s">
        <v>944</v>
      </c>
      <c r="D69" s="225"/>
      <c r="E69" s="225"/>
      <c r="F69" s="225"/>
      <c r="G69" s="225"/>
      <c r="H69" s="225"/>
      <c r="I69" s="225"/>
      <c r="J69" s="225"/>
      <c r="K69" s="225"/>
      <c r="L69" s="225"/>
      <c r="M69" s="225"/>
      <c r="N69" s="225"/>
      <c r="O69" s="225"/>
      <c r="P69" s="225"/>
      <c r="Q69" s="225"/>
      <c r="R69" s="225"/>
      <c r="S69" s="225"/>
      <c r="T69" s="225"/>
      <c r="U69" s="225"/>
      <c r="V69" s="225"/>
      <c r="W69" s="225"/>
      <c r="X69" s="225"/>
      <c r="Y69" s="225"/>
      <c r="Z69" s="1"/>
    </row>
    <row r="70" spans="1:26">
      <c r="A70" s="26"/>
      <c r="B70" s="94"/>
      <c r="C70" s="225" t="s">
        <v>945</v>
      </c>
      <c r="D70" s="225"/>
      <c r="E70" s="225"/>
      <c r="F70" s="225"/>
      <c r="G70" s="225"/>
      <c r="H70" s="225"/>
      <c r="I70" s="225"/>
      <c r="J70" s="225"/>
      <c r="K70" s="225"/>
      <c r="L70" s="225"/>
      <c r="M70" s="225"/>
      <c r="N70" s="225"/>
      <c r="O70" s="225"/>
      <c r="P70" s="225"/>
      <c r="Q70" s="225"/>
      <c r="R70" s="225"/>
      <c r="S70" s="225"/>
      <c r="T70" s="225"/>
      <c r="U70" s="225"/>
      <c r="V70" s="225"/>
      <c r="W70" s="225"/>
      <c r="X70" s="225"/>
      <c r="Y70" s="225"/>
      <c r="Z70" s="1"/>
    </row>
    <row r="71" spans="1:26">
      <c r="A71" s="26"/>
      <c r="B71" s="94"/>
      <c r="C71" s="225" t="s">
        <v>946</v>
      </c>
      <c r="D71" s="225"/>
      <c r="E71" s="225"/>
      <c r="F71" s="225"/>
      <c r="G71" s="225"/>
      <c r="H71" s="225"/>
      <c r="I71" s="225"/>
      <c r="J71" s="225"/>
      <c r="K71" s="225"/>
      <c r="L71" s="225"/>
      <c r="M71" s="225"/>
      <c r="N71" s="225"/>
      <c r="O71" s="225"/>
      <c r="P71" s="225"/>
      <c r="Q71" s="225"/>
      <c r="R71" s="225"/>
      <c r="S71" s="225"/>
      <c r="T71" s="225"/>
      <c r="U71" s="225"/>
      <c r="V71" s="225"/>
      <c r="W71" s="225"/>
      <c r="X71" s="225"/>
      <c r="Y71" s="225"/>
      <c r="Z71" s="1"/>
    </row>
    <row r="72" spans="1:26">
      <c r="A72" s="26"/>
      <c r="B72" s="94"/>
      <c r="C72" s="225" t="s">
        <v>1411</v>
      </c>
      <c r="D72" s="94"/>
      <c r="E72" s="94"/>
      <c r="F72" s="94"/>
      <c r="G72" s="94"/>
      <c r="H72" s="94"/>
      <c r="I72" s="94"/>
      <c r="J72" s="94"/>
      <c r="K72" s="94"/>
      <c r="L72" s="94"/>
      <c r="M72" s="94"/>
      <c r="N72" s="94"/>
      <c r="O72" s="94"/>
      <c r="P72" s="94"/>
      <c r="Q72" s="94"/>
      <c r="R72" s="94"/>
      <c r="S72" s="94"/>
      <c r="T72" s="94"/>
      <c r="U72" s="94"/>
      <c r="V72" s="94"/>
      <c r="W72" s="94"/>
      <c r="X72" s="94"/>
      <c r="Y72" s="94"/>
      <c r="Z72" s="1"/>
    </row>
    <row r="73" spans="1:26">
      <c r="A73" s="26"/>
      <c r="B73" s="94"/>
      <c r="C73" s="94"/>
      <c r="D73" s="94"/>
      <c r="E73" s="94"/>
      <c r="F73" s="94"/>
      <c r="G73" s="94"/>
      <c r="H73" s="94"/>
      <c r="I73" s="94"/>
      <c r="J73" s="94"/>
      <c r="K73" s="94"/>
      <c r="L73" s="94"/>
      <c r="M73" s="94"/>
      <c r="N73" s="94"/>
      <c r="O73" s="94"/>
      <c r="P73" s="94"/>
      <c r="Q73" s="94"/>
      <c r="R73" s="94"/>
      <c r="S73" s="94"/>
      <c r="T73" s="94"/>
      <c r="U73" s="94"/>
      <c r="V73" s="94"/>
      <c r="W73" s="94"/>
      <c r="X73" s="94"/>
      <c r="Y73" s="94"/>
      <c r="Z73" s="1"/>
    </row>
    <row r="74" spans="1:26">
      <c r="A74" s="26"/>
      <c r="B74" s="94"/>
      <c r="C74" s="94"/>
      <c r="D74" s="94"/>
      <c r="E74" s="94"/>
      <c r="F74" s="94"/>
      <c r="G74" s="94"/>
      <c r="H74" s="94"/>
      <c r="I74" s="94"/>
      <c r="J74" s="94"/>
      <c r="K74" s="94"/>
      <c r="L74" s="94"/>
      <c r="M74" s="94"/>
      <c r="N74" s="94"/>
      <c r="O74" s="94"/>
      <c r="P74" s="94"/>
      <c r="Q74" s="94"/>
      <c r="R74" s="94"/>
      <c r="S74" s="94"/>
      <c r="T74" s="94"/>
      <c r="U74" s="94"/>
      <c r="V74" s="94"/>
      <c r="W74" s="94"/>
      <c r="X74" s="94"/>
      <c r="Y74" s="94"/>
      <c r="Z74" s="1"/>
    </row>
    <row r="75" spans="1:26" ht="20.25" thickBot="1">
      <c r="A75" s="26"/>
      <c r="B75" s="44" t="s">
        <v>947</v>
      </c>
      <c r="C75" s="44"/>
      <c r="D75" s="26"/>
      <c r="E75" s="26"/>
      <c r="F75" s="26"/>
      <c r="G75" s="26"/>
      <c r="H75" s="26"/>
      <c r="I75" s="26"/>
      <c r="J75" s="26"/>
      <c r="K75" s="26"/>
      <c r="L75" s="26"/>
      <c r="M75" s="26"/>
      <c r="N75" s="26"/>
      <c r="O75" s="26"/>
      <c r="P75" s="26"/>
      <c r="Q75" s="26"/>
      <c r="R75" s="26"/>
      <c r="S75" s="26"/>
      <c r="T75" s="26"/>
      <c r="U75" s="26"/>
      <c r="V75" s="26"/>
      <c r="W75" s="26"/>
      <c r="X75" s="26"/>
      <c r="Y75" s="26"/>
      <c r="Z75" s="1"/>
    </row>
    <row r="76" spans="1:26" ht="16.5" thickTop="1" thickBot="1">
      <c r="A76" s="26"/>
      <c r="B76" s="26"/>
      <c r="C76" s="26"/>
      <c r="D76" s="26"/>
      <c r="E76" s="26"/>
      <c r="F76" s="26"/>
      <c r="G76" s="26"/>
      <c r="H76" s="26"/>
      <c r="I76" s="26"/>
      <c r="J76" s="26"/>
      <c r="K76" s="26"/>
      <c r="L76" s="26"/>
      <c r="M76" s="26"/>
      <c r="N76" s="26"/>
      <c r="O76" s="26"/>
      <c r="P76" s="26"/>
      <c r="Q76" s="26"/>
      <c r="R76" s="26"/>
      <c r="S76" s="26"/>
      <c r="T76" s="26"/>
      <c r="U76" s="26"/>
      <c r="V76" s="26"/>
      <c r="W76" s="26"/>
      <c r="X76" s="26"/>
      <c r="Y76" s="26"/>
      <c r="Z76" s="1"/>
    </row>
    <row r="77" spans="1:26" ht="39" customHeight="1">
      <c r="A77" s="26"/>
      <c r="B77" s="498" t="s">
        <v>894</v>
      </c>
      <c r="C77" s="482" t="s">
        <v>895</v>
      </c>
      <c r="D77" s="482" t="s">
        <v>948</v>
      </c>
      <c r="E77" s="498" t="s">
        <v>949</v>
      </c>
      <c r="F77" s="26"/>
      <c r="G77" s="26"/>
      <c r="H77" s="26"/>
      <c r="I77" s="26"/>
      <c r="J77" s="26"/>
      <c r="K77" s="26"/>
      <c r="L77" s="26"/>
      <c r="M77" s="26"/>
      <c r="N77" s="26"/>
      <c r="O77" s="26"/>
      <c r="P77" s="26"/>
      <c r="Q77" s="26"/>
      <c r="R77" s="26"/>
      <c r="S77" s="26"/>
      <c r="T77" s="26"/>
      <c r="U77" s="26"/>
      <c r="V77" s="26"/>
      <c r="W77" s="26"/>
      <c r="X77" s="26"/>
      <c r="Y77" s="26"/>
      <c r="Z77" s="1"/>
    </row>
    <row r="78" spans="1:26" ht="42.75" customHeight="1" thickBot="1">
      <c r="A78" s="26"/>
      <c r="B78" s="499"/>
      <c r="C78" s="500"/>
      <c r="D78" s="500"/>
      <c r="E78" s="499"/>
      <c r="F78" s="26"/>
      <c r="G78" s="26"/>
      <c r="H78" s="26"/>
      <c r="I78" s="26"/>
      <c r="J78" s="26"/>
      <c r="K78" s="26"/>
      <c r="L78" s="26"/>
      <c r="M78" s="26"/>
      <c r="N78" s="26"/>
      <c r="O78" s="26"/>
      <c r="P78" s="26"/>
      <c r="Q78" s="26"/>
      <c r="R78" s="26"/>
      <c r="S78" s="26"/>
      <c r="T78" s="26"/>
      <c r="U78" s="26"/>
      <c r="V78" s="26"/>
      <c r="W78" s="26"/>
      <c r="X78" s="26"/>
      <c r="Y78" s="26"/>
      <c r="Z78" s="1"/>
    </row>
    <row r="79" spans="1:26" ht="15.75" thickTop="1">
      <c r="A79" s="26"/>
      <c r="B79" s="227" t="s">
        <v>124</v>
      </c>
      <c r="C79" s="228" t="s">
        <v>125</v>
      </c>
      <c r="D79" s="492" t="s">
        <v>950</v>
      </c>
      <c r="E79" s="494">
        <v>0.41699999999999998</v>
      </c>
      <c r="F79" s="26"/>
      <c r="G79" s="26"/>
      <c r="H79" s="26"/>
      <c r="I79" s="26"/>
      <c r="J79" s="26"/>
      <c r="K79" s="26"/>
      <c r="L79" s="26"/>
      <c r="M79" s="26"/>
      <c r="N79" s="26"/>
      <c r="O79" s="26"/>
      <c r="P79" s="26"/>
      <c r="Q79" s="26"/>
      <c r="R79" s="26"/>
      <c r="S79" s="26"/>
      <c r="T79" s="26"/>
      <c r="U79" s="26"/>
      <c r="V79" s="26"/>
      <c r="W79" s="26"/>
      <c r="X79" s="26"/>
      <c r="Y79" s="26"/>
      <c r="Z79" s="1"/>
    </row>
    <row r="80" spans="1:26">
      <c r="A80" s="26"/>
      <c r="B80" s="229" t="s">
        <v>129</v>
      </c>
      <c r="C80" s="230" t="s">
        <v>130</v>
      </c>
      <c r="D80" s="493"/>
      <c r="E80" s="495"/>
      <c r="F80" s="26"/>
      <c r="G80" s="26"/>
      <c r="H80" s="26"/>
      <c r="I80" s="26"/>
      <c r="J80" s="26"/>
      <c r="K80" s="26"/>
      <c r="L80" s="26"/>
      <c r="M80" s="26"/>
      <c r="N80" s="26"/>
      <c r="O80" s="26"/>
      <c r="P80" s="26"/>
      <c r="Q80" s="26"/>
      <c r="R80" s="26"/>
      <c r="S80" s="26"/>
      <c r="T80" s="26"/>
      <c r="U80" s="26"/>
      <c r="V80" s="26"/>
      <c r="W80" s="26"/>
      <c r="X80" s="26"/>
      <c r="Y80" s="26"/>
      <c r="Z80" s="1"/>
    </row>
    <row r="81" spans="1:26" ht="15.75" thickBot="1">
      <c r="A81" s="26"/>
      <c r="B81" s="229" t="s">
        <v>131</v>
      </c>
      <c r="C81" s="231" t="s">
        <v>132</v>
      </c>
      <c r="D81" s="493"/>
      <c r="E81" s="495"/>
      <c r="F81" s="26"/>
      <c r="G81" s="26"/>
      <c r="H81" s="26"/>
      <c r="I81" s="26"/>
      <c r="J81" s="26"/>
      <c r="K81" s="26"/>
      <c r="L81" s="26"/>
      <c r="M81" s="26"/>
      <c r="N81" s="26"/>
      <c r="O81" s="26"/>
      <c r="P81" s="26"/>
      <c r="Q81" s="26"/>
      <c r="R81" s="26"/>
      <c r="S81" s="26"/>
      <c r="T81" s="26"/>
      <c r="U81" s="26"/>
      <c r="V81" s="26"/>
      <c r="W81" s="26"/>
      <c r="X81" s="26"/>
      <c r="Y81" s="26"/>
      <c r="Z81" s="1"/>
    </row>
    <row r="82" spans="1:26">
      <c r="A82" s="26"/>
      <c r="B82" s="232" t="s">
        <v>124</v>
      </c>
      <c r="C82" s="233" t="s">
        <v>125</v>
      </c>
      <c r="D82" s="489" t="s">
        <v>951</v>
      </c>
      <c r="E82" s="496">
        <v>0.51</v>
      </c>
      <c r="F82" s="26"/>
      <c r="G82" s="26"/>
      <c r="H82" s="26"/>
      <c r="I82" s="26"/>
      <c r="J82" s="26"/>
      <c r="K82" s="26"/>
      <c r="L82" s="26"/>
      <c r="M82" s="26"/>
      <c r="N82" s="26"/>
      <c r="O82" s="26"/>
      <c r="P82" s="26"/>
      <c r="Q82" s="26"/>
      <c r="R82" s="26"/>
      <c r="S82" s="26"/>
      <c r="T82" s="26"/>
      <c r="U82" s="26"/>
      <c r="V82" s="26"/>
      <c r="W82" s="26"/>
      <c r="X82" s="26"/>
      <c r="Y82" s="26"/>
      <c r="Z82" s="1"/>
    </row>
    <row r="83" spans="1:26">
      <c r="A83" s="26"/>
      <c r="B83" s="234" t="s">
        <v>129</v>
      </c>
      <c r="C83" s="230" t="s">
        <v>130</v>
      </c>
      <c r="D83" s="489"/>
      <c r="E83" s="496"/>
      <c r="F83" s="26"/>
      <c r="G83" s="26"/>
      <c r="H83" s="26"/>
      <c r="I83" s="26"/>
      <c r="J83" s="26"/>
      <c r="K83" s="26"/>
      <c r="L83" s="26"/>
      <c r="M83" s="26"/>
      <c r="N83" s="26"/>
      <c r="O83" s="26"/>
      <c r="P83" s="26"/>
      <c r="Q83" s="26"/>
      <c r="R83" s="26"/>
      <c r="S83" s="26"/>
      <c r="T83" s="26"/>
      <c r="U83" s="26"/>
      <c r="V83" s="26"/>
      <c r="W83" s="26"/>
      <c r="X83" s="26"/>
      <c r="Y83" s="26"/>
      <c r="Z83" s="1"/>
    </row>
    <row r="84" spans="1:26">
      <c r="A84" s="26"/>
      <c r="B84" s="234" t="s">
        <v>131</v>
      </c>
      <c r="C84" s="231" t="s">
        <v>132</v>
      </c>
      <c r="D84" s="489"/>
      <c r="E84" s="496"/>
      <c r="F84" s="26"/>
      <c r="G84" s="26"/>
      <c r="H84" s="26"/>
      <c r="I84" s="26"/>
      <c r="J84" s="26"/>
      <c r="K84" s="26"/>
      <c r="L84" s="26"/>
      <c r="M84" s="26"/>
      <c r="N84" s="26"/>
      <c r="O84" s="26"/>
      <c r="P84" s="26"/>
      <c r="Q84" s="26"/>
      <c r="R84" s="26"/>
      <c r="S84" s="26"/>
      <c r="T84" s="26"/>
      <c r="U84" s="26"/>
      <c r="V84" s="26"/>
      <c r="W84" s="26"/>
      <c r="X84" s="26"/>
      <c r="Y84" s="26"/>
      <c r="Z84" s="1"/>
    </row>
    <row r="85" spans="1:26">
      <c r="A85" s="26"/>
      <c r="B85" s="234" t="s">
        <v>133</v>
      </c>
      <c r="C85" s="231" t="s">
        <v>134</v>
      </c>
      <c r="D85" s="489"/>
      <c r="E85" s="496"/>
      <c r="F85" s="26"/>
      <c r="G85" s="26"/>
      <c r="H85" s="26"/>
      <c r="I85" s="26"/>
      <c r="J85" s="26"/>
      <c r="K85" s="26"/>
      <c r="L85" s="26"/>
      <c r="M85" s="26"/>
      <c r="N85" s="26"/>
      <c r="O85" s="26"/>
      <c r="P85" s="26"/>
      <c r="Q85" s="26"/>
      <c r="R85" s="26"/>
      <c r="S85" s="26"/>
      <c r="T85" s="26"/>
      <c r="U85" s="26"/>
      <c r="V85" s="26"/>
      <c r="W85" s="26"/>
      <c r="X85" s="26"/>
      <c r="Y85" s="26"/>
      <c r="Z85" s="1"/>
    </row>
    <row r="86" spans="1:26" ht="15.75" thickBot="1">
      <c r="A86" s="26"/>
      <c r="B86" s="235" t="s">
        <v>135</v>
      </c>
      <c r="C86" s="236" t="s">
        <v>136</v>
      </c>
      <c r="D86" s="489"/>
      <c r="E86" s="496"/>
      <c r="F86" s="26"/>
      <c r="G86" s="26"/>
      <c r="H86" s="26"/>
      <c r="I86" s="26"/>
      <c r="J86" s="26"/>
      <c r="K86" s="26"/>
      <c r="L86" s="26"/>
      <c r="M86" s="26"/>
      <c r="N86" s="26"/>
      <c r="O86" s="26"/>
      <c r="P86" s="26"/>
      <c r="Q86" s="26"/>
      <c r="R86" s="26"/>
      <c r="S86" s="26"/>
      <c r="T86" s="26"/>
      <c r="U86" s="26"/>
      <c r="V86" s="26"/>
      <c r="W86" s="26"/>
      <c r="X86" s="26"/>
      <c r="Y86" s="26"/>
      <c r="Z86" s="1"/>
    </row>
    <row r="87" spans="1:26">
      <c r="A87" s="26"/>
      <c r="B87" s="232" t="s">
        <v>124</v>
      </c>
      <c r="C87" s="233" t="s">
        <v>125</v>
      </c>
      <c r="D87" s="486" t="s">
        <v>952</v>
      </c>
      <c r="E87" s="487">
        <v>0.48</v>
      </c>
      <c r="F87" s="26"/>
      <c r="G87" s="26"/>
      <c r="H87" s="26"/>
      <c r="I87" s="26"/>
      <c r="J87" s="26"/>
      <c r="K87" s="26"/>
      <c r="L87" s="26"/>
      <c r="M87" s="26"/>
      <c r="N87" s="26"/>
      <c r="O87" s="26"/>
      <c r="P87" s="26"/>
      <c r="Q87" s="26"/>
      <c r="R87" s="26"/>
      <c r="S87" s="26"/>
      <c r="T87" s="26"/>
      <c r="U87" s="26"/>
      <c r="V87" s="26"/>
      <c r="W87" s="26"/>
      <c r="X87" s="26"/>
      <c r="Y87" s="26"/>
      <c r="Z87" s="1"/>
    </row>
    <row r="88" spans="1:26">
      <c r="A88" s="26"/>
      <c r="B88" s="234" t="s">
        <v>129</v>
      </c>
      <c r="C88" s="230" t="s">
        <v>130</v>
      </c>
      <c r="D88" s="486"/>
      <c r="E88" s="488"/>
      <c r="F88" s="26"/>
      <c r="G88" s="26"/>
      <c r="H88" s="26"/>
      <c r="I88" s="26"/>
      <c r="J88" s="26"/>
      <c r="K88" s="26"/>
      <c r="L88" s="26"/>
      <c r="M88" s="26"/>
      <c r="N88" s="26"/>
      <c r="O88" s="26"/>
      <c r="P88" s="26"/>
      <c r="Q88" s="26"/>
      <c r="R88" s="26"/>
      <c r="S88" s="26"/>
      <c r="T88" s="26"/>
      <c r="U88" s="26"/>
      <c r="V88" s="26"/>
      <c r="W88" s="26"/>
      <c r="X88" s="26"/>
      <c r="Y88" s="26"/>
      <c r="Z88" s="1"/>
    </row>
    <row r="89" spans="1:26">
      <c r="A89" s="26"/>
      <c r="B89" s="234" t="s">
        <v>131</v>
      </c>
      <c r="C89" s="231" t="s">
        <v>132</v>
      </c>
      <c r="D89" s="486"/>
      <c r="E89" s="488"/>
      <c r="F89" s="26"/>
      <c r="G89" s="26"/>
      <c r="H89" s="26"/>
      <c r="I89" s="26"/>
      <c r="J89" s="26"/>
      <c r="K89" s="26"/>
      <c r="L89" s="26"/>
      <c r="M89" s="26"/>
      <c r="N89" s="26"/>
      <c r="O89" s="26"/>
      <c r="P89" s="26"/>
      <c r="Q89" s="26"/>
      <c r="R89" s="26"/>
      <c r="S89" s="26"/>
      <c r="T89" s="26"/>
      <c r="U89" s="26"/>
      <c r="V89" s="26"/>
      <c r="W89" s="26"/>
      <c r="X89" s="26"/>
      <c r="Y89" s="26"/>
      <c r="Z89" s="1"/>
    </row>
    <row r="90" spans="1:26">
      <c r="A90" s="26"/>
      <c r="B90" s="234" t="s">
        <v>133</v>
      </c>
      <c r="C90" s="231" t="s">
        <v>134</v>
      </c>
      <c r="D90" s="486"/>
      <c r="E90" s="488"/>
      <c r="F90" s="26"/>
      <c r="G90" s="26"/>
      <c r="H90" s="26"/>
      <c r="I90" s="26"/>
      <c r="J90" s="26"/>
      <c r="K90" s="26"/>
      <c r="L90" s="26"/>
      <c r="M90" s="26"/>
      <c r="N90" s="26"/>
      <c r="O90" s="26"/>
      <c r="P90" s="26"/>
      <c r="Q90" s="26"/>
      <c r="R90" s="26"/>
      <c r="S90" s="26"/>
      <c r="T90" s="26"/>
      <c r="U90" s="26"/>
      <c r="V90" s="26"/>
      <c r="W90" s="26"/>
      <c r="X90" s="26"/>
      <c r="Y90" s="26"/>
      <c r="Z90" s="1"/>
    </row>
    <row r="91" spans="1:26">
      <c r="A91" s="26"/>
      <c r="B91" s="234" t="s">
        <v>135</v>
      </c>
      <c r="C91" s="231" t="s">
        <v>136</v>
      </c>
      <c r="D91" s="486"/>
      <c r="E91" s="488"/>
      <c r="F91" s="26"/>
      <c r="G91" s="26"/>
      <c r="H91" s="26"/>
      <c r="I91" s="26"/>
      <c r="J91" s="26"/>
      <c r="K91" s="26"/>
      <c r="L91" s="26"/>
      <c r="M91" s="26"/>
      <c r="N91" s="26"/>
      <c r="O91" s="26"/>
      <c r="P91" s="26"/>
      <c r="Q91" s="26"/>
      <c r="R91" s="26"/>
      <c r="S91" s="26"/>
      <c r="T91" s="26"/>
      <c r="U91" s="26"/>
      <c r="V91" s="26"/>
      <c r="W91" s="26"/>
      <c r="X91" s="26"/>
      <c r="Y91" s="26"/>
      <c r="Z91" s="1"/>
    </row>
    <row r="92" spans="1:26">
      <c r="A92" s="26"/>
      <c r="B92" s="234" t="s">
        <v>139</v>
      </c>
      <c r="C92" s="231" t="s">
        <v>140</v>
      </c>
      <c r="D92" s="486"/>
      <c r="E92" s="488"/>
      <c r="F92" s="26"/>
      <c r="G92" s="26"/>
      <c r="H92" s="26"/>
      <c r="I92" s="26"/>
      <c r="J92" s="26"/>
      <c r="K92" s="26"/>
      <c r="L92" s="26"/>
      <c r="M92" s="26"/>
      <c r="N92" s="26"/>
      <c r="O92" s="26"/>
      <c r="P92" s="26"/>
      <c r="Q92" s="26"/>
      <c r="R92" s="26"/>
      <c r="S92" s="26"/>
      <c r="T92" s="26"/>
      <c r="U92" s="26"/>
      <c r="V92" s="26"/>
      <c r="W92" s="26"/>
      <c r="X92" s="26"/>
      <c r="Y92" s="26"/>
      <c r="Z92" s="1"/>
    </row>
    <row r="93" spans="1:26" ht="15.75" thickBot="1">
      <c r="A93" s="26"/>
      <c r="B93" s="234" t="s">
        <v>147</v>
      </c>
      <c r="C93" s="231" t="s">
        <v>148</v>
      </c>
      <c r="D93" s="486"/>
      <c r="E93" s="488"/>
      <c r="F93" s="26"/>
      <c r="G93" s="26"/>
      <c r="H93" s="26"/>
      <c r="I93" s="26"/>
      <c r="J93" s="26"/>
      <c r="K93" s="26"/>
      <c r="L93" s="26"/>
      <c r="M93" s="26"/>
      <c r="N93" s="26"/>
      <c r="O93" s="26"/>
      <c r="P93" s="26"/>
      <c r="Q93" s="26"/>
      <c r="R93" s="26"/>
      <c r="S93" s="26"/>
      <c r="T93" s="26"/>
      <c r="U93" s="26"/>
      <c r="V93" s="26"/>
      <c r="W93" s="26"/>
      <c r="X93" s="26"/>
      <c r="Y93" s="26"/>
      <c r="Z93" s="1"/>
    </row>
    <row r="94" spans="1:26">
      <c r="A94" s="26"/>
      <c r="B94" s="232" t="s">
        <v>197</v>
      </c>
      <c r="C94" s="233" t="s">
        <v>198</v>
      </c>
      <c r="D94" s="489" t="s">
        <v>953</v>
      </c>
      <c r="E94" s="491">
        <v>0.65</v>
      </c>
      <c r="F94" s="26"/>
      <c r="G94" s="26"/>
      <c r="H94" s="26"/>
      <c r="I94" s="26"/>
      <c r="J94" s="26"/>
      <c r="K94" s="26"/>
      <c r="L94" s="26"/>
      <c r="M94" s="26"/>
      <c r="N94" s="26"/>
      <c r="O94" s="26"/>
      <c r="P94" s="26"/>
      <c r="Q94" s="26"/>
      <c r="R94" s="26"/>
      <c r="S94" s="26"/>
      <c r="T94" s="26"/>
      <c r="U94" s="26"/>
      <c r="V94" s="26"/>
      <c r="W94" s="26"/>
      <c r="X94" s="26"/>
      <c r="Y94" s="26"/>
      <c r="Z94" s="1"/>
    </row>
    <row r="95" spans="1:26">
      <c r="A95" s="26"/>
      <c r="B95" s="234" t="s">
        <v>954</v>
      </c>
      <c r="C95" s="231" t="s">
        <v>200</v>
      </c>
      <c r="D95" s="489"/>
      <c r="E95" s="491"/>
      <c r="F95" s="26"/>
      <c r="G95" s="26"/>
      <c r="H95" s="26"/>
      <c r="I95" s="26"/>
      <c r="J95" s="26"/>
      <c r="K95" s="26"/>
      <c r="L95" s="26"/>
      <c r="M95" s="26"/>
      <c r="N95" s="26"/>
      <c r="O95" s="26"/>
      <c r="P95" s="26"/>
      <c r="Q95" s="26"/>
      <c r="R95" s="26"/>
      <c r="S95" s="26"/>
      <c r="T95" s="26"/>
      <c r="U95" s="26"/>
      <c r="V95" s="26"/>
      <c r="W95" s="26"/>
      <c r="X95" s="26"/>
      <c r="Y95" s="26"/>
      <c r="Z95" s="1"/>
    </row>
    <row r="96" spans="1:26">
      <c r="A96" s="26"/>
      <c r="B96" s="234" t="s">
        <v>201</v>
      </c>
      <c r="C96" s="231" t="s">
        <v>202</v>
      </c>
      <c r="D96" s="489"/>
      <c r="E96" s="491"/>
      <c r="F96" s="26"/>
      <c r="G96" s="26"/>
      <c r="H96" s="26"/>
      <c r="I96" s="26"/>
      <c r="J96" s="26"/>
      <c r="K96" s="26"/>
      <c r="L96" s="26"/>
      <c r="M96" s="26"/>
      <c r="N96" s="26"/>
      <c r="O96" s="26"/>
      <c r="P96" s="26"/>
      <c r="Q96" s="26"/>
      <c r="R96" s="26"/>
      <c r="S96" s="26"/>
      <c r="T96" s="26"/>
      <c r="U96" s="26"/>
      <c r="V96" s="26"/>
      <c r="W96" s="26"/>
      <c r="X96" s="26"/>
      <c r="Y96" s="26"/>
      <c r="Z96" s="1"/>
    </row>
    <row r="97" spans="1:26">
      <c r="A97" s="26"/>
      <c r="B97" s="234" t="s">
        <v>203</v>
      </c>
      <c r="C97" s="231" t="s">
        <v>204</v>
      </c>
      <c r="D97" s="489"/>
      <c r="E97" s="491"/>
      <c r="F97" s="26"/>
      <c r="G97" s="26"/>
      <c r="H97" s="26"/>
      <c r="I97" s="26"/>
      <c r="J97" s="26"/>
      <c r="K97" s="26"/>
      <c r="L97" s="26"/>
      <c r="M97" s="26"/>
      <c r="N97" s="26"/>
      <c r="O97" s="26"/>
      <c r="P97" s="26"/>
      <c r="Q97" s="26"/>
      <c r="R97" s="26"/>
      <c r="S97" s="26"/>
      <c r="T97" s="26"/>
      <c r="U97" s="26"/>
      <c r="V97" s="26"/>
      <c r="W97" s="26"/>
      <c r="X97" s="26"/>
      <c r="Y97" s="26"/>
      <c r="Z97" s="1"/>
    </row>
    <row r="98" spans="1:26">
      <c r="A98" s="26"/>
      <c r="B98" s="234" t="s">
        <v>205</v>
      </c>
      <c r="C98" s="231" t="s">
        <v>206</v>
      </c>
      <c r="D98" s="489"/>
      <c r="E98" s="491"/>
      <c r="F98" s="26"/>
      <c r="G98" s="26"/>
      <c r="H98" s="26"/>
      <c r="I98" s="26"/>
      <c r="J98" s="26"/>
      <c r="K98" s="26"/>
      <c r="L98" s="26"/>
      <c r="M98" s="26"/>
      <c r="N98" s="26"/>
      <c r="O98" s="26"/>
      <c r="P98" s="26"/>
      <c r="Q98" s="26"/>
      <c r="R98" s="26"/>
      <c r="S98" s="26"/>
      <c r="T98" s="26"/>
      <c r="U98" s="26"/>
      <c r="V98" s="26"/>
      <c r="W98" s="26"/>
      <c r="X98" s="26"/>
      <c r="Y98" s="26"/>
      <c r="Z98" s="1"/>
    </row>
    <row r="99" spans="1:26">
      <c r="A99" s="26"/>
      <c r="B99" s="234" t="s">
        <v>207</v>
      </c>
      <c r="C99" s="231" t="s">
        <v>208</v>
      </c>
      <c r="D99" s="489"/>
      <c r="E99" s="491"/>
      <c r="F99" s="26"/>
      <c r="G99" s="26"/>
      <c r="H99" s="26"/>
      <c r="I99" s="26"/>
      <c r="J99" s="26"/>
      <c r="K99" s="26"/>
      <c r="L99" s="26"/>
      <c r="M99" s="26"/>
      <c r="N99" s="26"/>
      <c r="O99" s="26"/>
      <c r="P99" s="26"/>
      <c r="Q99" s="26"/>
      <c r="R99" s="26"/>
      <c r="S99" s="26"/>
      <c r="T99" s="26"/>
      <c r="U99" s="26"/>
      <c r="V99" s="26"/>
      <c r="W99" s="26"/>
      <c r="X99" s="26"/>
      <c r="Y99" s="26"/>
      <c r="Z99" s="1"/>
    </row>
    <row r="100" spans="1:26" ht="15.75" thickBot="1">
      <c r="A100" s="26"/>
      <c r="B100" s="235" t="s">
        <v>209</v>
      </c>
      <c r="C100" s="236" t="s">
        <v>210</v>
      </c>
      <c r="D100" s="490"/>
      <c r="E100" s="491"/>
      <c r="F100" s="26"/>
      <c r="G100" s="26"/>
      <c r="H100" s="26"/>
      <c r="I100" s="26"/>
      <c r="J100" s="26"/>
      <c r="K100" s="26"/>
      <c r="L100" s="26"/>
      <c r="M100" s="26"/>
      <c r="N100" s="26"/>
      <c r="O100" s="26"/>
      <c r="P100" s="26"/>
      <c r="Q100" s="26"/>
      <c r="R100" s="26"/>
      <c r="S100" s="26"/>
      <c r="T100" s="26"/>
      <c r="U100" s="26"/>
      <c r="V100" s="26"/>
      <c r="W100" s="26"/>
      <c r="X100" s="26"/>
      <c r="Y100" s="26"/>
      <c r="Z100" s="1"/>
    </row>
    <row r="101" spans="1:26">
      <c r="A101" s="26"/>
      <c r="B101" s="26"/>
      <c r="C101" s="26"/>
      <c r="D101" s="26"/>
      <c r="E101" s="26"/>
      <c r="F101" s="26"/>
      <c r="G101" s="26"/>
      <c r="H101" s="26"/>
      <c r="I101" s="26"/>
      <c r="J101" s="26"/>
      <c r="K101" s="26"/>
      <c r="L101" s="26"/>
      <c r="M101" s="26"/>
      <c r="N101" s="26"/>
      <c r="O101" s="26"/>
      <c r="P101" s="26"/>
      <c r="Q101" s="26"/>
      <c r="R101" s="26"/>
      <c r="S101" s="26"/>
      <c r="T101" s="26"/>
      <c r="U101" s="26"/>
      <c r="V101" s="26"/>
      <c r="W101" s="26"/>
      <c r="X101" s="26"/>
      <c r="Y101" s="26"/>
      <c r="Z101" s="1"/>
    </row>
  </sheetData>
  <mergeCells count="31">
    <mergeCell ref="S10:Y10"/>
    <mergeCell ref="C53:Y53"/>
    <mergeCell ref="C54:P54"/>
    <mergeCell ref="N10:N11"/>
    <mergeCell ref="O10:O11"/>
    <mergeCell ref="P10:P11"/>
    <mergeCell ref="Q10:Q11"/>
    <mergeCell ref="R10:R11"/>
    <mergeCell ref="I10:I11"/>
    <mergeCell ref="J10:L10"/>
    <mergeCell ref="M10:M11"/>
    <mergeCell ref="C10:C11"/>
    <mergeCell ref="D10:D11"/>
    <mergeCell ref="E10:E11"/>
    <mergeCell ref="F10:H10"/>
    <mergeCell ref="B5:F5"/>
    <mergeCell ref="D87:D93"/>
    <mergeCell ref="E87:E93"/>
    <mergeCell ref="D94:D100"/>
    <mergeCell ref="E94:E100"/>
    <mergeCell ref="D79:D81"/>
    <mergeCell ref="E79:E81"/>
    <mergeCell ref="D82:D86"/>
    <mergeCell ref="E82:E86"/>
    <mergeCell ref="C55:P55"/>
    <mergeCell ref="C56:P56"/>
    <mergeCell ref="B77:B78"/>
    <mergeCell ref="C77:C78"/>
    <mergeCell ref="D77:D78"/>
    <mergeCell ref="E77:E78"/>
    <mergeCell ref="B10:B11"/>
  </mergeCells>
  <hyperlinks>
    <hyperlink ref="B1" location="'Assumptions Summary'!A1" display="Go to Assumptions Summary"/>
  </hyperlinks>
  <pageMargins left="0.7" right="0.7" top="0.75" bottom="0.75" header="0.3" footer="0.3"/>
  <pageSetup paperSize="9" orientation="portrait" verticalDpi="9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7" tint="0.79998168889431442"/>
  </sheetPr>
  <dimension ref="A1:Y99"/>
  <sheetViews>
    <sheetView zoomScale="85" zoomScaleNormal="85" workbookViewId="0"/>
  </sheetViews>
  <sheetFormatPr defaultColWidth="10.28515625" defaultRowHeight="13.7" customHeight="1"/>
  <cols>
    <col min="1" max="1" width="4.140625" style="27" customWidth="1"/>
    <col min="2" max="2" width="32" style="27" customWidth="1"/>
    <col min="3" max="6" width="12.140625" style="27" customWidth="1"/>
    <col min="7" max="7" width="9.5703125" style="27" customWidth="1"/>
    <col min="8" max="8" width="9.85546875" style="27" customWidth="1"/>
    <col min="9" max="9" width="9.28515625" style="27" customWidth="1"/>
    <col min="10" max="13" width="10.28515625" style="27"/>
    <col min="14" max="14" width="29.28515625" style="27" customWidth="1"/>
    <col min="15" max="15" width="8.5703125" style="27" customWidth="1"/>
    <col min="16" max="16384" width="10.28515625" style="27"/>
  </cols>
  <sheetData>
    <row r="1" spans="1:25" ht="15" customHeight="1">
      <c r="A1" s="237"/>
      <c r="B1" s="17" t="s">
        <v>59</v>
      </c>
      <c r="C1" s="1"/>
      <c r="D1" s="1"/>
      <c r="E1" s="1"/>
      <c r="F1" s="1"/>
      <c r="G1" s="1"/>
      <c r="H1" s="1"/>
      <c r="I1" s="1"/>
      <c r="J1" s="1"/>
      <c r="K1" s="1"/>
      <c r="L1" s="1"/>
      <c r="M1" s="10"/>
      <c r="N1" s="1"/>
      <c r="O1" s="1"/>
      <c r="P1" s="1"/>
      <c r="Q1" s="1"/>
      <c r="R1" s="1"/>
      <c r="S1" s="1"/>
      <c r="T1" s="1"/>
      <c r="U1" s="1"/>
      <c r="V1" s="1"/>
      <c r="W1" s="1"/>
      <c r="X1" s="1"/>
      <c r="Y1" s="10"/>
    </row>
    <row r="2" spans="1:25" ht="20.25" thickBot="1">
      <c r="A2" s="1"/>
      <c r="B2" s="18" t="s">
        <v>1554</v>
      </c>
      <c r="C2" s="238"/>
      <c r="D2" s="238"/>
      <c r="E2" s="1"/>
      <c r="F2" s="1"/>
      <c r="G2" s="1"/>
      <c r="H2" s="1"/>
      <c r="I2" s="1"/>
      <c r="J2" s="1"/>
      <c r="K2" s="1"/>
      <c r="L2" s="1"/>
      <c r="M2" s="10"/>
      <c r="N2" s="1"/>
      <c r="O2" s="1"/>
      <c r="P2" s="1"/>
      <c r="Q2" s="1"/>
      <c r="R2" s="1"/>
      <c r="S2" s="1"/>
      <c r="T2" s="1"/>
      <c r="U2" s="1"/>
      <c r="V2" s="1"/>
      <c r="W2" s="1"/>
      <c r="X2" s="1"/>
      <c r="Y2" s="10"/>
    </row>
    <row r="3" spans="1:25" ht="15" customHeight="1" thickTop="1">
      <c r="A3" s="1"/>
      <c r="B3" s="1"/>
      <c r="C3" s="1"/>
      <c r="D3" s="1"/>
      <c r="E3" s="1"/>
      <c r="F3" s="1"/>
      <c r="G3" s="1"/>
      <c r="H3" s="1"/>
      <c r="I3" s="1"/>
      <c r="J3" s="1"/>
      <c r="K3" s="1"/>
      <c r="L3" s="1"/>
      <c r="M3" s="10"/>
      <c r="N3" s="1"/>
      <c r="O3" s="1"/>
      <c r="P3" s="1"/>
      <c r="Q3" s="1"/>
      <c r="R3" s="1"/>
      <c r="S3" s="1"/>
      <c r="T3" s="1"/>
      <c r="U3" s="1"/>
      <c r="V3" s="1"/>
      <c r="W3" s="1"/>
      <c r="X3" s="1"/>
      <c r="Y3" s="10"/>
    </row>
    <row r="4" spans="1:25" ht="15">
      <c r="A4" s="1"/>
      <c r="B4" s="398" t="str">
        <f>'Assumptions Summary'!$E$5&amp;": "&amp;'Assumptions Summary'!$D$31</f>
        <v>Key deviations from Primary Source: AEMO Final 2020 ISP Input and Assumptions Workbook</v>
      </c>
      <c r="C4" s="10"/>
      <c r="D4" s="10"/>
      <c r="E4" s="1"/>
      <c r="F4" s="1"/>
      <c r="G4" s="1"/>
      <c r="H4" s="1"/>
      <c r="I4" s="1"/>
      <c r="J4" s="1"/>
      <c r="K4" s="1"/>
      <c r="L4" s="1"/>
      <c r="M4" s="10"/>
      <c r="N4" s="1"/>
      <c r="O4" s="1"/>
      <c r="P4" s="1"/>
      <c r="Q4" s="1"/>
      <c r="R4" s="1"/>
      <c r="S4" s="1"/>
      <c r="T4" s="1"/>
      <c r="U4" s="1"/>
      <c r="V4" s="1"/>
      <c r="W4" s="1"/>
      <c r="X4" s="1"/>
      <c r="Y4" s="10"/>
    </row>
    <row r="5" spans="1:25" ht="15">
      <c r="A5" s="1"/>
      <c r="B5" s="399" t="str">
        <f>'Assumptions Summary'!$E$31</f>
        <v>1) See 'Summary of wind and solar PV availability methodology' table</v>
      </c>
      <c r="C5" s="10"/>
      <c r="D5" s="10"/>
      <c r="E5" s="1"/>
      <c r="F5" s="1"/>
      <c r="G5" s="1"/>
      <c r="H5" s="1"/>
      <c r="I5" s="1"/>
      <c r="J5" s="1"/>
      <c r="K5" s="1"/>
      <c r="L5" s="1"/>
      <c r="M5" s="10"/>
      <c r="N5" s="1"/>
      <c r="O5" s="1"/>
      <c r="P5" s="1"/>
      <c r="Q5" s="1"/>
      <c r="R5" s="1"/>
      <c r="S5" s="1"/>
      <c r="T5" s="1"/>
      <c r="U5" s="1"/>
      <c r="V5" s="1"/>
      <c r="W5" s="1"/>
      <c r="X5" s="1"/>
      <c r="Y5" s="10"/>
    </row>
    <row r="6" spans="1:25" ht="15">
      <c r="A6" s="1"/>
      <c r="B6" s="398"/>
      <c r="C6" s="10"/>
      <c r="D6" s="10"/>
      <c r="E6" s="1"/>
      <c r="F6" s="1"/>
      <c r="G6" s="1"/>
      <c r="H6" s="1"/>
      <c r="I6" s="1"/>
      <c r="J6" s="1"/>
      <c r="K6" s="1"/>
      <c r="L6" s="1"/>
      <c r="M6" s="10"/>
      <c r="N6" s="1"/>
      <c r="O6" s="1"/>
      <c r="P6" s="1"/>
      <c r="Q6" s="1"/>
      <c r="R6" s="1"/>
      <c r="S6" s="1"/>
      <c r="T6" s="1"/>
      <c r="U6" s="1"/>
      <c r="V6" s="1"/>
      <c r="W6" s="1"/>
      <c r="X6" s="1"/>
      <c r="Y6" s="10"/>
    </row>
    <row r="7" spans="1:25" ht="13.7" customHeight="1">
      <c r="A7" s="1"/>
      <c r="B7" s="42" t="s">
        <v>955</v>
      </c>
      <c r="C7" s="136"/>
      <c r="D7" s="136"/>
      <c r="E7" s="136"/>
      <c r="F7" s="136"/>
      <c r="G7" s="136"/>
      <c r="H7" s="136"/>
      <c r="I7" s="136"/>
      <c r="J7" s="1"/>
      <c r="K7" s="1"/>
      <c r="L7" s="1"/>
      <c r="M7" s="10"/>
      <c r="N7" s="1"/>
      <c r="O7" s="1"/>
      <c r="P7" s="1"/>
      <c r="Q7" s="1"/>
      <c r="R7" s="1"/>
      <c r="S7" s="1"/>
      <c r="T7" s="1"/>
      <c r="U7" s="1"/>
      <c r="V7" s="1"/>
      <c r="W7" s="1"/>
      <c r="X7" s="1"/>
      <c r="Y7" s="10"/>
    </row>
    <row r="8" spans="1:25" ht="30" customHeight="1">
      <c r="A8" s="1"/>
      <c r="B8" s="446" t="s">
        <v>956</v>
      </c>
      <c r="C8" s="446"/>
      <c r="D8" s="446"/>
      <c r="E8" s="446"/>
      <c r="F8" s="446"/>
      <c r="G8" s="446"/>
      <c r="H8" s="446"/>
      <c r="I8" s="446"/>
      <c r="J8" s="446"/>
      <c r="K8" s="446"/>
      <c r="L8" s="446"/>
      <c r="M8" s="10"/>
      <c r="N8" s="1"/>
      <c r="O8" s="1"/>
      <c r="P8" s="1"/>
      <c r="Q8" s="1"/>
      <c r="R8" s="1"/>
      <c r="S8" s="1"/>
      <c r="T8" s="1"/>
      <c r="U8" s="1"/>
      <c r="V8" s="1"/>
      <c r="W8" s="1"/>
      <c r="X8" s="1"/>
      <c r="Y8" s="10"/>
    </row>
    <row r="9" spans="1:25" ht="11.85" customHeight="1">
      <c r="A9" s="1"/>
      <c r="B9" s="1"/>
      <c r="C9" s="1"/>
      <c r="D9" s="1"/>
      <c r="E9" s="1"/>
      <c r="F9" s="1"/>
      <c r="G9" s="1"/>
      <c r="H9" s="1"/>
      <c r="I9" s="1"/>
      <c r="J9" s="1"/>
      <c r="K9" s="1"/>
      <c r="L9" s="1"/>
      <c r="M9" s="10"/>
      <c r="N9" s="1"/>
      <c r="O9" s="1"/>
      <c r="P9" s="1"/>
      <c r="Q9" s="1"/>
      <c r="R9" s="1"/>
      <c r="S9" s="1"/>
      <c r="T9" s="1"/>
      <c r="U9" s="1"/>
      <c r="V9" s="1"/>
      <c r="W9" s="1"/>
      <c r="X9" s="1"/>
      <c r="Y9" s="10"/>
    </row>
    <row r="10" spans="1:25" ht="11.85" customHeight="1">
      <c r="A10" s="1"/>
      <c r="B10" s="519" t="s">
        <v>1422</v>
      </c>
      <c r="C10" s="520"/>
      <c r="D10" s="520"/>
      <c r="E10" s="520"/>
      <c r="F10" s="520"/>
      <c r="G10" s="520"/>
      <c r="H10" s="520"/>
      <c r="I10" s="520"/>
      <c r="J10" s="520"/>
      <c r="K10" s="520"/>
      <c r="L10" s="520"/>
      <c r="M10" s="10"/>
      <c r="N10" s="1"/>
      <c r="O10" s="1"/>
      <c r="P10" s="1"/>
      <c r="Q10" s="1"/>
      <c r="R10" s="1"/>
      <c r="S10" s="1"/>
      <c r="T10" s="1"/>
      <c r="U10" s="1"/>
      <c r="V10" s="1"/>
      <c r="W10" s="1"/>
      <c r="X10" s="1"/>
      <c r="Y10" s="10"/>
    </row>
    <row r="11" spans="1:25" ht="11.85" customHeight="1" thickBot="1">
      <c r="A11" s="1"/>
      <c r="B11" s="239" t="s">
        <v>876</v>
      </c>
      <c r="C11" s="523" t="s">
        <v>1426</v>
      </c>
      <c r="D11" s="524"/>
      <c r="E11" s="523" t="s">
        <v>1435</v>
      </c>
      <c r="F11" s="525"/>
      <c r="G11" s="525"/>
      <c r="H11" s="524"/>
      <c r="I11" s="523" t="s">
        <v>1436</v>
      </c>
      <c r="J11" s="525"/>
      <c r="K11" s="525"/>
      <c r="L11" s="525"/>
      <c r="M11" s="10"/>
      <c r="N11" s="1"/>
      <c r="O11" s="1"/>
      <c r="P11" s="1"/>
      <c r="Q11" s="1"/>
      <c r="R11" s="1"/>
      <c r="S11" s="1"/>
      <c r="T11" s="1"/>
      <c r="U11" s="1"/>
      <c r="V11" s="1"/>
      <c r="W11" s="1"/>
      <c r="X11" s="1"/>
      <c r="Y11" s="10"/>
    </row>
    <row r="12" spans="1:25" ht="51.95" customHeight="1" thickBot="1">
      <c r="A12" s="1"/>
      <c r="B12" s="530" t="s">
        <v>103</v>
      </c>
      <c r="C12" s="526" t="s">
        <v>1269</v>
      </c>
      <c r="D12" s="527"/>
      <c r="E12" s="533" t="s">
        <v>1479</v>
      </c>
      <c r="F12" s="534"/>
      <c r="G12" s="534"/>
      <c r="H12" s="535"/>
      <c r="I12" s="539" t="s">
        <v>1432</v>
      </c>
      <c r="J12" s="540"/>
      <c r="K12" s="540"/>
      <c r="L12" s="541"/>
      <c r="M12" s="10"/>
      <c r="N12" s="1"/>
      <c r="O12" s="1"/>
      <c r="P12" s="1"/>
      <c r="Q12" s="1"/>
      <c r="R12" s="1"/>
      <c r="S12" s="1"/>
      <c r="T12" s="1"/>
      <c r="U12" s="1"/>
      <c r="V12" s="1"/>
      <c r="W12" s="1"/>
      <c r="X12" s="1"/>
      <c r="Y12" s="10"/>
    </row>
    <row r="13" spans="1:25" ht="39" customHeight="1" thickBot="1">
      <c r="A13" s="1"/>
      <c r="B13" s="531"/>
      <c r="C13" s="528" t="s">
        <v>1427</v>
      </c>
      <c r="D13" s="529"/>
      <c r="E13" s="536" t="s">
        <v>1480</v>
      </c>
      <c r="F13" s="537"/>
      <c r="G13" s="537"/>
      <c r="H13" s="538"/>
      <c r="I13" s="542"/>
      <c r="J13" s="543"/>
      <c r="K13" s="543"/>
      <c r="L13" s="544"/>
      <c r="M13" s="10"/>
      <c r="N13" s="1"/>
      <c r="O13" s="1"/>
      <c r="P13" s="1"/>
      <c r="Q13" s="1"/>
      <c r="R13" s="1"/>
      <c r="S13" s="1"/>
      <c r="T13" s="1"/>
      <c r="U13" s="1"/>
      <c r="V13" s="1"/>
      <c r="W13" s="1"/>
      <c r="X13" s="1"/>
      <c r="Y13" s="10"/>
    </row>
    <row r="14" spans="1:25" ht="39" customHeight="1" thickBot="1">
      <c r="A14" s="1"/>
      <c r="B14" s="532"/>
      <c r="C14" s="526" t="s">
        <v>1428</v>
      </c>
      <c r="D14" s="527"/>
      <c r="E14" s="533" t="s">
        <v>1481</v>
      </c>
      <c r="F14" s="534"/>
      <c r="G14" s="534"/>
      <c r="H14" s="535"/>
      <c r="I14" s="545"/>
      <c r="J14" s="546"/>
      <c r="K14" s="546"/>
      <c r="L14" s="547"/>
      <c r="M14" s="10"/>
      <c r="N14" s="1"/>
      <c r="O14" s="1"/>
      <c r="P14" s="1"/>
      <c r="Q14" s="1"/>
      <c r="R14" s="1"/>
      <c r="S14" s="1"/>
      <c r="T14" s="1"/>
      <c r="U14" s="1"/>
      <c r="V14" s="1"/>
      <c r="W14" s="1"/>
      <c r="X14" s="1"/>
      <c r="Y14" s="10"/>
    </row>
    <row r="15" spans="1:25" ht="11.85" customHeight="1" thickBot="1">
      <c r="A15" s="1"/>
      <c r="B15" s="51" t="s">
        <v>1423</v>
      </c>
      <c r="C15" s="557" t="s">
        <v>1269</v>
      </c>
      <c r="D15" s="558"/>
      <c r="E15" s="548" t="s">
        <v>1430</v>
      </c>
      <c r="F15" s="549"/>
      <c r="G15" s="549"/>
      <c r="H15" s="550"/>
      <c r="I15" s="548" t="s">
        <v>1433</v>
      </c>
      <c r="J15" s="549"/>
      <c r="K15" s="549"/>
      <c r="L15" s="550"/>
      <c r="M15" s="10"/>
      <c r="N15" s="1"/>
      <c r="O15" s="1"/>
      <c r="P15" s="1"/>
      <c r="Q15" s="1"/>
      <c r="R15" s="1"/>
      <c r="S15" s="1"/>
      <c r="T15" s="1"/>
      <c r="U15" s="1"/>
      <c r="V15" s="1"/>
      <c r="W15" s="1"/>
      <c r="X15" s="1"/>
      <c r="Y15" s="10"/>
    </row>
    <row r="16" spans="1:25" ht="11.85" customHeight="1" thickBot="1">
      <c r="A16" s="1"/>
      <c r="B16" s="530" t="s">
        <v>1424</v>
      </c>
      <c r="C16" s="559"/>
      <c r="D16" s="560"/>
      <c r="E16" s="551"/>
      <c r="F16" s="552"/>
      <c r="G16" s="552"/>
      <c r="H16" s="553"/>
      <c r="I16" s="551"/>
      <c r="J16" s="552"/>
      <c r="K16" s="552"/>
      <c r="L16" s="553"/>
      <c r="M16" s="10"/>
      <c r="N16" s="1"/>
      <c r="O16" s="1"/>
      <c r="P16" s="1"/>
      <c r="Q16" s="1"/>
      <c r="R16" s="1"/>
      <c r="S16" s="1"/>
      <c r="T16" s="1"/>
      <c r="U16" s="1"/>
      <c r="V16" s="1"/>
      <c r="W16" s="1"/>
      <c r="X16" s="1"/>
      <c r="Y16" s="10"/>
    </row>
    <row r="17" spans="1:25" ht="11.85" customHeight="1" thickBot="1">
      <c r="A17" s="1"/>
      <c r="B17" s="531"/>
      <c r="C17" s="526" t="s">
        <v>1427</v>
      </c>
      <c r="D17" s="527"/>
      <c r="E17" s="551"/>
      <c r="F17" s="552"/>
      <c r="G17" s="552"/>
      <c r="H17" s="553"/>
      <c r="I17" s="551"/>
      <c r="J17" s="552"/>
      <c r="K17" s="552"/>
      <c r="L17" s="553"/>
      <c r="M17" s="10"/>
      <c r="N17" s="1"/>
      <c r="O17" s="1"/>
      <c r="P17" s="1"/>
      <c r="Q17" s="1"/>
      <c r="R17" s="1"/>
      <c r="S17" s="1"/>
      <c r="T17" s="1"/>
      <c r="U17" s="1"/>
      <c r="V17" s="1"/>
      <c r="W17" s="1"/>
      <c r="X17" s="1"/>
      <c r="Y17" s="10"/>
    </row>
    <row r="18" spans="1:25" ht="11.85" customHeight="1" thickBot="1">
      <c r="A18" s="1"/>
      <c r="B18" s="532"/>
      <c r="C18" s="564" t="s">
        <v>1428</v>
      </c>
      <c r="D18" s="565"/>
      <c r="E18" s="554"/>
      <c r="F18" s="555"/>
      <c r="G18" s="555"/>
      <c r="H18" s="556"/>
      <c r="I18" s="554"/>
      <c r="J18" s="555"/>
      <c r="K18" s="555"/>
      <c r="L18" s="556"/>
      <c r="M18" s="10"/>
      <c r="N18" s="1"/>
      <c r="O18" s="1"/>
      <c r="P18" s="1"/>
      <c r="Q18" s="1"/>
      <c r="R18" s="1"/>
      <c r="S18" s="1"/>
      <c r="T18" s="1"/>
      <c r="U18" s="1"/>
      <c r="V18" s="1"/>
      <c r="W18" s="1"/>
      <c r="X18" s="1"/>
      <c r="Y18" s="10"/>
    </row>
    <row r="19" spans="1:25" ht="26.1" customHeight="1" thickBot="1">
      <c r="A19" s="1"/>
      <c r="B19" s="51" t="s">
        <v>1425</v>
      </c>
      <c r="C19" s="526" t="s">
        <v>1429</v>
      </c>
      <c r="D19" s="527"/>
      <c r="E19" s="561" t="s">
        <v>1431</v>
      </c>
      <c r="F19" s="562"/>
      <c r="G19" s="562"/>
      <c r="H19" s="563"/>
      <c r="I19" s="561" t="s">
        <v>1434</v>
      </c>
      <c r="J19" s="562"/>
      <c r="K19" s="562"/>
      <c r="L19" s="563"/>
      <c r="M19" s="10"/>
      <c r="N19" s="1"/>
      <c r="O19" s="1"/>
      <c r="P19" s="1"/>
      <c r="Q19" s="1"/>
      <c r="R19" s="1"/>
      <c r="S19" s="1"/>
      <c r="T19" s="1"/>
      <c r="U19" s="1"/>
      <c r="V19" s="1"/>
      <c r="W19" s="1"/>
      <c r="X19" s="1"/>
      <c r="Y19" s="10"/>
    </row>
    <row r="20" spans="1:25" ht="11.85" customHeight="1">
      <c r="A20" s="1"/>
      <c r="B20" s="1"/>
      <c r="C20" s="1"/>
      <c r="D20" s="1"/>
      <c r="E20" s="1"/>
      <c r="F20" s="1"/>
      <c r="G20" s="1"/>
      <c r="H20" s="1"/>
      <c r="I20" s="1"/>
      <c r="J20" s="1"/>
      <c r="K20" s="1"/>
      <c r="L20" s="1"/>
      <c r="M20" s="10"/>
      <c r="N20" s="1"/>
      <c r="O20" s="1"/>
      <c r="P20" s="1"/>
      <c r="Q20" s="1"/>
      <c r="R20" s="1"/>
      <c r="S20" s="1"/>
      <c r="T20" s="1"/>
      <c r="U20" s="1"/>
      <c r="V20" s="1"/>
      <c r="W20" s="1"/>
      <c r="X20" s="1"/>
      <c r="Y20" s="10"/>
    </row>
    <row r="21" spans="1:25" ht="13.7" customHeight="1">
      <c r="A21" s="1"/>
      <c r="B21" s="1"/>
      <c r="C21" s="1"/>
      <c r="D21" s="1"/>
      <c r="E21" s="1"/>
      <c r="F21" s="1"/>
      <c r="G21" s="1"/>
      <c r="H21" s="1"/>
      <c r="I21" s="1"/>
      <c r="J21" s="1"/>
      <c r="K21" s="1"/>
      <c r="L21" s="1"/>
      <c r="M21" s="10"/>
      <c r="N21" s="1"/>
      <c r="O21" s="1"/>
      <c r="P21" s="1"/>
      <c r="Q21" s="1"/>
      <c r="R21" s="1"/>
      <c r="S21" s="1"/>
      <c r="T21" s="1"/>
      <c r="U21" s="1"/>
      <c r="V21" s="1"/>
      <c r="W21" s="1"/>
      <c r="X21" s="1"/>
      <c r="Y21" s="10"/>
    </row>
    <row r="22" spans="1:25" ht="28.35" customHeight="1">
      <c r="A22" s="1"/>
      <c r="B22" s="519" t="s">
        <v>957</v>
      </c>
      <c r="C22" s="520"/>
      <c r="D22" s="520"/>
      <c r="E22" s="520"/>
      <c r="F22" s="520"/>
      <c r="G22" s="520"/>
      <c r="H22" s="520"/>
      <c r="I22" s="520"/>
      <c r="J22" s="520"/>
      <c r="K22" s="520"/>
      <c r="L22" s="520"/>
      <c r="M22" s="10"/>
      <c r="N22" s="519" t="s">
        <v>958</v>
      </c>
      <c r="O22" s="520"/>
      <c r="P22" s="520"/>
      <c r="Q22" s="520"/>
      <c r="R22" s="520"/>
      <c r="S22" s="520"/>
      <c r="T22" s="520"/>
      <c r="U22" s="520"/>
      <c r="V22" s="520"/>
      <c r="W22" s="520"/>
      <c r="X22" s="520"/>
      <c r="Y22" s="10"/>
    </row>
    <row r="23" spans="1:25" ht="18" customHeight="1" thickBot="1">
      <c r="A23" s="1"/>
      <c r="B23" s="503" t="s">
        <v>959</v>
      </c>
      <c r="C23" s="521" t="s">
        <v>406</v>
      </c>
      <c r="D23" s="517" t="s">
        <v>960</v>
      </c>
      <c r="E23" s="518"/>
      <c r="F23" s="518"/>
      <c r="G23" s="518"/>
      <c r="H23" s="518"/>
      <c r="I23" s="518"/>
      <c r="J23" s="518"/>
      <c r="K23" s="518"/>
      <c r="L23" s="518"/>
      <c r="M23" s="10"/>
      <c r="N23" s="503" t="s">
        <v>959</v>
      </c>
      <c r="O23" s="521" t="s">
        <v>406</v>
      </c>
      <c r="P23" s="517" t="s">
        <v>960</v>
      </c>
      <c r="Q23" s="518"/>
      <c r="R23" s="518"/>
      <c r="S23" s="518"/>
      <c r="T23" s="518"/>
      <c r="U23" s="518"/>
      <c r="V23" s="518"/>
      <c r="W23" s="518"/>
      <c r="X23" s="518"/>
      <c r="Y23" s="10"/>
    </row>
    <row r="24" spans="1:25" ht="18" customHeight="1" thickBot="1">
      <c r="A24" s="1"/>
      <c r="B24" s="514"/>
      <c r="C24" s="522"/>
      <c r="D24" s="239">
        <v>2011</v>
      </c>
      <c r="E24" s="239">
        <v>2012</v>
      </c>
      <c r="F24" s="239">
        <v>2013</v>
      </c>
      <c r="G24" s="240">
        <v>2014</v>
      </c>
      <c r="H24" s="241">
        <v>2015</v>
      </c>
      <c r="I24" s="241">
        <v>2016</v>
      </c>
      <c r="J24" s="241">
        <v>2017</v>
      </c>
      <c r="K24" s="239">
        <v>2018</v>
      </c>
      <c r="L24" s="241">
        <v>2019</v>
      </c>
      <c r="M24" s="10"/>
      <c r="N24" s="514"/>
      <c r="O24" s="522"/>
      <c r="P24" s="239">
        <v>2011</v>
      </c>
      <c r="Q24" s="239">
        <v>2012</v>
      </c>
      <c r="R24" s="239">
        <v>2013</v>
      </c>
      <c r="S24" s="240">
        <v>2014</v>
      </c>
      <c r="T24" s="241">
        <v>2015</v>
      </c>
      <c r="U24" s="241">
        <v>2016</v>
      </c>
      <c r="V24" s="241">
        <v>2017</v>
      </c>
      <c r="W24" s="239">
        <v>2018</v>
      </c>
      <c r="X24" s="241">
        <v>2019</v>
      </c>
      <c r="Y24" s="10"/>
    </row>
    <row r="25" spans="1:25" ht="15.75" thickBot="1">
      <c r="A25" s="1"/>
      <c r="B25" s="22" t="s">
        <v>125</v>
      </c>
      <c r="C25" s="242" t="s">
        <v>126</v>
      </c>
      <c r="D25" s="381">
        <v>0.58199999999999996</v>
      </c>
      <c r="E25" s="381">
        <v>0.61099999999999999</v>
      </c>
      <c r="F25" s="381">
        <v>0.61</v>
      </c>
      <c r="G25" s="381">
        <v>0.59599999999999997</v>
      </c>
      <c r="H25" s="381">
        <v>0.55000000000000004</v>
      </c>
      <c r="I25" s="381">
        <v>0.45200000000000001</v>
      </c>
      <c r="J25" s="381">
        <v>0.54300000000000004</v>
      </c>
      <c r="K25" s="381">
        <v>0.57699999999999996</v>
      </c>
      <c r="L25" s="381">
        <v>0.56399999999999995</v>
      </c>
      <c r="M25" s="10"/>
      <c r="N25" s="22" t="s">
        <v>125</v>
      </c>
      <c r="O25" s="242" t="s">
        <v>126</v>
      </c>
      <c r="P25" s="381">
        <v>0.56699999999999995</v>
      </c>
      <c r="Q25" s="381">
        <v>0.59699999999999998</v>
      </c>
      <c r="R25" s="381">
        <v>0.59699999999999998</v>
      </c>
      <c r="S25" s="381">
        <v>0.55800000000000005</v>
      </c>
      <c r="T25" s="381">
        <v>0.495</v>
      </c>
      <c r="U25" s="381">
        <v>0.38700000000000001</v>
      </c>
      <c r="V25" s="381">
        <v>0.46300000000000002</v>
      </c>
      <c r="W25" s="381">
        <v>0.49</v>
      </c>
      <c r="X25" s="381">
        <v>0.497</v>
      </c>
      <c r="Y25" s="10"/>
    </row>
    <row r="26" spans="1:25" ht="15.75" thickBot="1">
      <c r="A26" s="1"/>
      <c r="B26" s="22" t="s">
        <v>130</v>
      </c>
      <c r="C26" s="243" t="s">
        <v>126</v>
      </c>
      <c r="D26" s="382">
        <v>0.47899999999999998</v>
      </c>
      <c r="E26" s="382">
        <v>0.48699999999999999</v>
      </c>
      <c r="F26" s="382">
        <v>0.47199999999999998</v>
      </c>
      <c r="G26" s="382">
        <v>0.42399999999999999</v>
      </c>
      <c r="H26" s="382">
        <v>0.41099999999999998</v>
      </c>
      <c r="I26" s="382">
        <v>0.36499999999999999</v>
      </c>
      <c r="J26" s="382">
        <v>0.44700000000000001</v>
      </c>
      <c r="K26" s="382">
        <v>0.47599999999999998</v>
      </c>
      <c r="L26" s="382">
        <v>0.499</v>
      </c>
      <c r="M26" s="10"/>
      <c r="N26" s="22" t="s">
        <v>130</v>
      </c>
      <c r="O26" s="243" t="s">
        <v>126</v>
      </c>
      <c r="P26" s="382">
        <v>0.34100000000000003</v>
      </c>
      <c r="Q26" s="382">
        <v>0.34499999999999997</v>
      </c>
      <c r="R26" s="382">
        <v>0.34499999999999997</v>
      </c>
      <c r="S26" s="382">
        <v>0.36099999999999999</v>
      </c>
      <c r="T26" s="382">
        <v>0.35299999999999998</v>
      </c>
      <c r="U26" s="382">
        <v>0.30199999999999999</v>
      </c>
      <c r="V26" s="382">
        <v>0.40400000000000003</v>
      </c>
      <c r="W26" s="382">
        <v>0.433</v>
      </c>
      <c r="X26" s="382">
        <v>0.44</v>
      </c>
      <c r="Y26" s="10"/>
    </row>
    <row r="27" spans="1:25" ht="15.75" thickBot="1">
      <c r="A27" s="1"/>
      <c r="B27" s="22" t="s">
        <v>134</v>
      </c>
      <c r="C27" s="242" t="s">
        <v>126</v>
      </c>
      <c r="D27" s="381">
        <v>0.41599999999999998</v>
      </c>
      <c r="E27" s="381">
        <v>0.39200000000000002</v>
      </c>
      <c r="F27" s="381">
        <v>0.41099999999999998</v>
      </c>
      <c r="G27" s="381">
        <v>0.47799999999999998</v>
      </c>
      <c r="H27" s="381">
        <v>0.40500000000000003</v>
      </c>
      <c r="I27" s="381">
        <v>0.38900000000000001</v>
      </c>
      <c r="J27" s="381">
        <v>0.38800000000000001</v>
      </c>
      <c r="K27" s="381">
        <v>0.38200000000000001</v>
      </c>
      <c r="L27" s="381">
        <v>0.45100000000000001</v>
      </c>
      <c r="M27" s="10"/>
      <c r="N27" s="22" t="s">
        <v>134</v>
      </c>
      <c r="O27" s="242" t="s">
        <v>126</v>
      </c>
      <c r="P27" s="381">
        <v>0.36899999999999999</v>
      </c>
      <c r="Q27" s="381">
        <v>0.35</v>
      </c>
      <c r="R27" s="381">
        <v>0.36799999999999999</v>
      </c>
      <c r="S27" s="381">
        <v>0.376</v>
      </c>
      <c r="T27" s="381">
        <v>0.32900000000000001</v>
      </c>
      <c r="U27" s="381">
        <v>0.309</v>
      </c>
      <c r="V27" s="381">
        <v>0.32600000000000001</v>
      </c>
      <c r="W27" s="381">
        <v>0.32300000000000001</v>
      </c>
      <c r="X27" s="381">
        <v>0.38600000000000001</v>
      </c>
      <c r="Y27" s="10"/>
    </row>
    <row r="28" spans="1:25" ht="15.75" thickBot="1">
      <c r="A28" s="1"/>
      <c r="B28" s="22" t="s">
        <v>136</v>
      </c>
      <c r="C28" s="243" t="s">
        <v>126</v>
      </c>
      <c r="D28" s="382">
        <v>0.35799999999999998</v>
      </c>
      <c r="E28" s="382">
        <v>0.33500000000000002</v>
      </c>
      <c r="F28" s="382">
        <v>0.36</v>
      </c>
      <c r="G28" s="382">
        <v>0.36299999999999999</v>
      </c>
      <c r="H28" s="382">
        <v>0.38</v>
      </c>
      <c r="I28" s="382">
        <v>0.36299999999999999</v>
      </c>
      <c r="J28" s="382">
        <v>0.41199999999999998</v>
      </c>
      <c r="K28" s="382">
        <v>0.42899999999999999</v>
      </c>
      <c r="L28" s="382">
        <v>0.45400000000000001</v>
      </c>
      <c r="M28" s="10"/>
      <c r="N28" s="22" t="s">
        <v>136</v>
      </c>
      <c r="O28" s="243" t="s">
        <v>126</v>
      </c>
      <c r="P28" s="382">
        <v>0.314</v>
      </c>
      <c r="Q28" s="382">
        <v>0.29399999999999998</v>
      </c>
      <c r="R28" s="382">
        <v>0.315</v>
      </c>
      <c r="S28" s="382">
        <v>0.314</v>
      </c>
      <c r="T28" s="382">
        <v>0.32800000000000001</v>
      </c>
      <c r="U28" s="382">
        <v>0.32600000000000001</v>
      </c>
      <c r="V28" s="382">
        <v>0.377</v>
      </c>
      <c r="W28" s="382">
        <v>0.39700000000000002</v>
      </c>
      <c r="X28" s="382">
        <v>0.42799999999999999</v>
      </c>
      <c r="Y28" s="10"/>
    </row>
    <row r="29" spans="1:25" ht="15.75" thickBot="1">
      <c r="A29" s="1"/>
      <c r="B29" s="22" t="s">
        <v>140</v>
      </c>
      <c r="C29" s="242" t="s">
        <v>126</v>
      </c>
      <c r="D29" s="381">
        <v>0.40100000000000002</v>
      </c>
      <c r="E29" s="381">
        <v>0.39900000000000002</v>
      </c>
      <c r="F29" s="381">
        <v>0.41099999999999998</v>
      </c>
      <c r="G29" s="381">
        <v>0.432</v>
      </c>
      <c r="H29" s="381">
        <v>0.41499999999999998</v>
      </c>
      <c r="I29" s="381">
        <v>0.38300000000000001</v>
      </c>
      <c r="J29" s="381">
        <v>0.46</v>
      </c>
      <c r="K29" s="381">
        <v>0.42599999999999999</v>
      </c>
      <c r="L29" s="381">
        <v>0.48899999999999999</v>
      </c>
      <c r="M29" s="10"/>
      <c r="N29" s="22" t="s">
        <v>140</v>
      </c>
      <c r="O29" s="242" t="s">
        <v>126</v>
      </c>
      <c r="P29" s="381">
        <v>0.38</v>
      </c>
      <c r="Q29" s="381">
        <v>0.38900000000000001</v>
      </c>
      <c r="R29" s="381">
        <v>0.36699999999999999</v>
      </c>
      <c r="S29" s="381">
        <v>0.35699999999999998</v>
      </c>
      <c r="T29" s="381">
        <v>0.316</v>
      </c>
      <c r="U29" s="381">
        <v>0.315</v>
      </c>
      <c r="V29" s="381">
        <v>0.35399999999999998</v>
      </c>
      <c r="W29" s="381">
        <v>0.34699999999999998</v>
      </c>
      <c r="X29" s="381">
        <v>0.39800000000000002</v>
      </c>
      <c r="Y29" s="10"/>
    </row>
    <row r="30" spans="1:25" ht="15.75" thickBot="1">
      <c r="A30" s="1"/>
      <c r="B30" s="22" t="s">
        <v>142</v>
      </c>
      <c r="C30" s="243" t="s">
        <v>126</v>
      </c>
      <c r="D30" s="382">
        <v>0.35199999999999998</v>
      </c>
      <c r="E30" s="382">
        <v>0.35599999999999998</v>
      </c>
      <c r="F30" s="382">
        <v>0.36199999999999999</v>
      </c>
      <c r="G30" s="382">
        <v>0.34399999999999997</v>
      </c>
      <c r="H30" s="382">
        <v>0.33900000000000002</v>
      </c>
      <c r="I30" s="382">
        <v>0.312</v>
      </c>
      <c r="J30" s="382">
        <v>0.32500000000000001</v>
      </c>
      <c r="K30" s="382">
        <v>0.33800000000000002</v>
      </c>
      <c r="L30" s="382">
        <v>0.35199999999999998</v>
      </c>
      <c r="M30" s="10"/>
      <c r="N30" s="22" t="s">
        <v>142</v>
      </c>
      <c r="O30" s="243" t="s">
        <v>126</v>
      </c>
      <c r="P30" s="382">
        <v>0.30599999999999999</v>
      </c>
      <c r="Q30" s="382">
        <v>0.29499999999999998</v>
      </c>
      <c r="R30" s="382">
        <v>0.3</v>
      </c>
      <c r="S30" s="382">
        <v>0.28199999999999997</v>
      </c>
      <c r="T30" s="382">
        <v>0.28499999999999998</v>
      </c>
      <c r="U30" s="382">
        <v>0.26900000000000002</v>
      </c>
      <c r="V30" s="382">
        <v>0.29899999999999999</v>
      </c>
      <c r="W30" s="382">
        <v>0.29199999999999998</v>
      </c>
      <c r="X30" s="382">
        <v>0.32600000000000001</v>
      </c>
      <c r="Y30" s="10"/>
    </row>
    <row r="31" spans="1:25" ht="15.75" thickBot="1">
      <c r="A31" s="1"/>
      <c r="B31" s="22" t="s">
        <v>145</v>
      </c>
      <c r="C31" s="242" t="s">
        <v>126</v>
      </c>
      <c r="D31" s="381">
        <v>0.45400000000000001</v>
      </c>
      <c r="E31" s="381">
        <v>0.42399999999999999</v>
      </c>
      <c r="F31" s="381">
        <v>0.45300000000000001</v>
      </c>
      <c r="G31" s="381">
        <v>0.379</v>
      </c>
      <c r="H31" s="381">
        <v>0.39500000000000002</v>
      </c>
      <c r="I31" s="381">
        <v>0.36799999999999999</v>
      </c>
      <c r="J31" s="381">
        <v>0.42299999999999999</v>
      </c>
      <c r="K31" s="381">
        <v>0.42199999999999999</v>
      </c>
      <c r="L31" s="381">
        <v>0.46700000000000003</v>
      </c>
      <c r="M31" s="10"/>
      <c r="N31" s="22" t="s">
        <v>145</v>
      </c>
      <c r="O31" s="242" t="s">
        <v>126</v>
      </c>
      <c r="P31" s="381">
        <v>0.38300000000000001</v>
      </c>
      <c r="Q31" s="381">
        <v>0.36799999999999999</v>
      </c>
      <c r="R31" s="381">
        <v>0.375</v>
      </c>
      <c r="S31" s="381">
        <v>0.32300000000000001</v>
      </c>
      <c r="T31" s="381">
        <v>0.33800000000000002</v>
      </c>
      <c r="U31" s="381">
        <v>0.32</v>
      </c>
      <c r="V31" s="381">
        <v>0.38900000000000001</v>
      </c>
      <c r="W31" s="381">
        <v>0.38600000000000001</v>
      </c>
      <c r="X31" s="381">
        <v>0.41899999999999998</v>
      </c>
      <c r="Y31" s="10"/>
    </row>
    <row r="32" spans="1:25" ht="15.75" thickBot="1">
      <c r="A32" s="1"/>
      <c r="B32" s="22" t="s">
        <v>155</v>
      </c>
      <c r="C32" s="243" t="s">
        <v>151</v>
      </c>
      <c r="D32" s="382">
        <v>0.39500000000000002</v>
      </c>
      <c r="E32" s="382">
        <v>0.34899999999999998</v>
      </c>
      <c r="F32" s="382">
        <v>0.37</v>
      </c>
      <c r="G32" s="382">
        <v>0.35299999999999998</v>
      </c>
      <c r="H32" s="382">
        <v>0.36499999999999999</v>
      </c>
      <c r="I32" s="382">
        <v>0.35799999999999998</v>
      </c>
      <c r="J32" s="382">
        <v>0.39900000000000002</v>
      </c>
      <c r="K32" s="382">
        <v>0.39400000000000002</v>
      </c>
      <c r="L32" s="382">
        <v>0.38800000000000001</v>
      </c>
      <c r="M32" s="10"/>
      <c r="N32" s="22" t="s">
        <v>155</v>
      </c>
      <c r="O32" s="243" t="s">
        <v>151</v>
      </c>
      <c r="P32" s="382">
        <v>0.34899999999999998</v>
      </c>
      <c r="Q32" s="382">
        <v>0.317</v>
      </c>
      <c r="R32" s="382">
        <v>0.34799999999999998</v>
      </c>
      <c r="S32" s="382">
        <v>0.36199999999999999</v>
      </c>
      <c r="T32" s="382">
        <v>0.35799999999999998</v>
      </c>
      <c r="U32" s="382">
        <v>0.34399999999999997</v>
      </c>
      <c r="V32" s="382">
        <v>0.34799999999999998</v>
      </c>
      <c r="W32" s="382">
        <v>0.376</v>
      </c>
      <c r="X32" s="382">
        <v>0.38200000000000001</v>
      </c>
      <c r="Y32" s="10"/>
    </row>
    <row r="33" spans="1:25" ht="15.75" thickBot="1">
      <c r="A33" s="1"/>
      <c r="B33" s="22" t="s">
        <v>157</v>
      </c>
      <c r="C33" s="242" t="s">
        <v>151</v>
      </c>
      <c r="D33" s="381">
        <v>0.36199999999999999</v>
      </c>
      <c r="E33" s="381">
        <v>0.36399999999999999</v>
      </c>
      <c r="F33" s="381">
        <v>0.36799999999999999</v>
      </c>
      <c r="G33" s="381">
        <v>0.33600000000000002</v>
      </c>
      <c r="H33" s="381">
        <v>0.34399999999999997</v>
      </c>
      <c r="I33" s="381">
        <v>0.33500000000000002</v>
      </c>
      <c r="J33" s="381">
        <v>0.41</v>
      </c>
      <c r="K33" s="381">
        <v>0.435</v>
      </c>
      <c r="L33" s="381">
        <v>0.438</v>
      </c>
      <c r="M33" s="10"/>
      <c r="N33" s="22" t="s">
        <v>157</v>
      </c>
      <c r="O33" s="242" t="s">
        <v>151</v>
      </c>
      <c r="P33" s="381">
        <v>0.313</v>
      </c>
      <c r="Q33" s="381">
        <v>0.31</v>
      </c>
      <c r="R33" s="381">
        <v>0.32</v>
      </c>
      <c r="S33" s="381">
        <v>0.32700000000000001</v>
      </c>
      <c r="T33" s="381">
        <v>0.33800000000000002</v>
      </c>
      <c r="U33" s="381">
        <v>0.316</v>
      </c>
      <c r="V33" s="381">
        <v>0.36399999999999999</v>
      </c>
      <c r="W33" s="381">
        <v>0.38700000000000001</v>
      </c>
      <c r="X33" s="381">
        <v>0.39100000000000001</v>
      </c>
      <c r="Y33" s="10"/>
    </row>
    <row r="34" spans="1:25" ht="15.75" thickBot="1">
      <c r="A34" s="1"/>
      <c r="B34" s="22" t="s">
        <v>161</v>
      </c>
      <c r="C34" s="243" t="s">
        <v>151</v>
      </c>
      <c r="D34" s="382">
        <v>0.31900000000000001</v>
      </c>
      <c r="E34" s="382">
        <v>0.33700000000000002</v>
      </c>
      <c r="F34" s="382">
        <v>0.34699999999999998</v>
      </c>
      <c r="G34" s="382">
        <v>0.36299999999999999</v>
      </c>
      <c r="H34" s="382">
        <v>0.35599999999999998</v>
      </c>
      <c r="I34" s="382">
        <v>0.35499999999999998</v>
      </c>
      <c r="J34" s="382">
        <v>0.36099999999999999</v>
      </c>
      <c r="K34" s="382">
        <v>0.38100000000000001</v>
      </c>
      <c r="L34" s="382">
        <v>0.378</v>
      </c>
      <c r="M34" s="10"/>
      <c r="N34" s="22" t="s">
        <v>161</v>
      </c>
      <c r="O34" s="243" t="s">
        <v>151</v>
      </c>
      <c r="P34" s="382">
        <v>0.28699999999999998</v>
      </c>
      <c r="Q34" s="382">
        <v>0.315</v>
      </c>
      <c r="R34" s="382">
        <v>0.315</v>
      </c>
      <c r="S34" s="382">
        <v>0.34</v>
      </c>
      <c r="T34" s="382">
        <v>0.315</v>
      </c>
      <c r="U34" s="382">
        <v>0.33</v>
      </c>
      <c r="V34" s="382">
        <v>0.311</v>
      </c>
      <c r="W34" s="382">
        <v>0.34100000000000003</v>
      </c>
      <c r="X34" s="382">
        <v>0.34399999999999997</v>
      </c>
      <c r="Y34" s="10"/>
    </row>
    <row r="35" spans="1:25" ht="15.75" thickBot="1">
      <c r="A35" s="1"/>
      <c r="B35" s="22" t="s">
        <v>165</v>
      </c>
      <c r="C35" s="242" t="s">
        <v>151</v>
      </c>
      <c r="D35" s="381">
        <v>0.29199999999999998</v>
      </c>
      <c r="E35" s="381">
        <v>0.30499999999999999</v>
      </c>
      <c r="F35" s="381">
        <v>0.32100000000000001</v>
      </c>
      <c r="G35" s="381">
        <v>0.32700000000000001</v>
      </c>
      <c r="H35" s="381">
        <v>0.3</v>
      </c>
      <c r="I35" s="381">
        <v>0.29499999999999998</v>
      </c>
      <c r="J35" s="381">
        <v>0.30399999999999999</v>
      </c>
      <c r="K35" s="381">
        <v>0.32500000000000001</v>
      </c>
      <c r="L35" s="381">
        <v>0.32700000000000001</v>
      </c>
      <c r="M35" s="10"/>
      <c r="N35" s="22" t="s">
        <v>165</v>
      </c>
      <c r="O35" s="242" t="s">
        <v>151</v>
      </c>
      <c r="P35" s="381">
        <v>0.29299999999999998</v>
      </c>
      <c r="Q35" s="381">
        <v>0.307</v>
      </c>
      <c r="R35" s="381">
        <v>0.317</v>
      </c>
      <c r="S35" s="381">
        <v>0.32200000000000001</v>
      </c>
      <c r="T35" s="381">
        <v>0.29299999999999998</v>
      </c>
      <c r="U35" s="381">
        <v>0.28799999999999998</v>
      </c>
      <c r="V35" s="381">
        <v>0.29299999999999998</v>
      </c>
      <c r="W35" s="381">
        <v>0.314</v>
      </c>
      <c r="X35" s="381">
        <v>0.32</v>
      </c>
      <c r="Y35" s="10"/>
    </row>
    <row r="36" spans="1:25" ht="15.75" thickBot="1">
      <c r="A36" s="1"/>
      <c r="B36" s="22" t="s">
        <v>167</v>
      </c>
      <c r="C36" s="243" t="s">
        <v>151</v>
      </c>
      <c r="D36" s="382">
        <v>0.27700000000000002</v>
      </c>
      <c r="E36" s="382">
        <v>0.27600000000000002</v>
      </c>
      <c r="F36" s="382">
        <v>0.28999999999999998</v>
      </c>
      <c r="G36" s="382">
        <v>0.33700000000000002</v>
      </c>
      <c r="H36" s="382">
        <v>0.29099999999999998</v>
      </c>
      <c r="I36" s="382">
        <v>0.254</v>
      </c>
      <c r="J36" s="382">
        <v>0.255</v>
      </c>
      <c r="K36" s="382">
        <v>0.26600000000000001</v>
      </c>
      <c r="L36" s="382">
        <v>0.27600000000000002</v>
      </c>
      <c r="M36" s="10"/>
      <c r="N36" s="22" t="s">
        <v>167</v>
      </c>
      <c r="O36" s="243" t="s">
        <v>151</v>
      </c>
      <c r="P36" s="382">
        <v>0.24299999999999999</v>
      </c>
      <c r="Q36" s="382">
        <v>0.23499999999999999</v>
      </c>
      <c r="R36" s="382">
        <v>0.24299999999999999</v>
      </c>
      <c r="S36" s="382">
        <v>0.28699999999999998</v>
      </c>
      <c r="T36" s="382">
        <v>0.27500000000000002</v>
      </c>
      <c r="U36" s="382">
        <v>0.26500000000000001</v>
      </c>
      <c r="V36" s="382">
        <v>0.26300000000000001</v>
      </c>
      <c r="W36" s="382">
        <v>0.27900000000000003</v>
      </c>
      <c r="X36" s="382">
        <v>0.28699999999999998</v>
      </c>
      <c r="Y36" s="10"/>
    </row>
    <row r="37" spans="1:25" ht="15.75" thickBot="1">
      <c r="A37" s="1"/>
      <c r="B37" s="22" t="s">
        <v>172</v>
      </c>
      <c r="C37" s="242" t="s">
        <v>151</v>
      </c>
      <c r="D37" s="381">
        <v>0.34599999999999997</v>
      </c>
      <c r="E37" s="381">
        <v>0.33200000000000002</v>
      </c>
      <c r="F37" s="381">
        <v>0.37</v>
      </c>
      <c r="G37" s="381">
        <v>0.376</v>
      </c>
      <c r="H37" s="381">
        <v>0.36299999999999999</v>
      </c>
      <c r="I37" s="381">
        <v>0.38900000000000001</v>
      </c>
      <c r="J37" s="381">
        <v>0.40200000000000002</v>
      </c>
      <c r="K37" s="381">
        <v>0.41699999999999998</v>
      </c>
      <c r="L37" s="381">
        <v>0.40899999999999997</v>
      </c>
      <c r="M37" s="10"/>
      <c r="N37" s="22" t="s">
        <v>172</v>
      </c>
      <c r="O37" s="242" t="s">
        <v>151</v>
      </c>
      <c r="P37" s="381">
        <v>0.38200000000000001</v>
      </c>
      <c r="Q37" s="381">
        <v>0.371</v>
      </c>
      <c r="R37" s="381">
        <v>0.42099999999999999</v>
      </c>
      <c r="S37" s="381">
        <v>0.46300000000000002</v>
      </c>
      <c r="T37" s="381">
        <v>0.35799999999999998</v>
      </c>
      <c r="U37" s="381">
        <v>0.29599999999999999</v>
      </c>
      <c r="V37" s="381">
        <v>0.32400000000000001</v>
      </c>
      <c r="W37" s="381">
        <v>0.32400000000000001</v>
      </c>
      <c r="X37" s="381">
        <v>0.317</v>
      </c>
      <c r="Y37" s="10"/>
    </row>
    <row r="38" spans="1:25" ht="15.75" thickBot="1">
      <c r="A38" s="1"/>
      <c r="B38" s="22" t="s">
        <v>180</v>
      </c>
      <c r="C38" s="243" t="s">
        <v>175</v>
      </c>
      <c r="D38" s="382">
        <v>0.376</v>
      </c>
      <c r="E38" s="382">
        <v>0.40300000000000002</v>
      </c>
      <c r="F38" s="382">
        <v>0.39300000000000002</v>
      </c>
      <c r="G38" s="382">
        <v>0.45400000000000001</v>
      </c>
      <c r="H38" s="382">
        <v>0.39900000000000002</v>
      </c>
      <c r="I38" s="382">
        <v>0.40200000000000002</v>
      </c>
      <c r="J38" s="382">
        <v>0.41</v>
      </c>
      <c r="K38" s="382">
        <v>0.43</v>
      </c>
      <c r="L38" s="382">
        <v>0.435</v>
      </c>
      <c r="M38" s="10"/>
      <c r="N38" s="22" t="s">
        <v>180</v>
      </c>
      <c r="O38" s="243" t="s">
        <v>175</v>
      </c>
      <c r="P38" s="382">
        <v>0.40100000000000002</v>
      </c>
      <c r="Q38" s="382">
        <v>0.41799999999999998</v>
      </c>
      <c r="R38" s="382">
        <v>0.40100000000000002</v>
      </c>
      <c r="S38" s="382">
        <v>0.41199999999999998</v>
      </c>
      <c r="T38" s="382">
        <v>0.34499999999999997</v>
      </c>
      <c r="U38" s="382">
        <v>0.30399999999999999</v>
      </c>
      <c r="V38" s="382">
        <v>0.31900000000000001</v>
      </c>
      <c r="W38" s="382">
        <v>0.33800000000000002</v>
      </c>
      <c r="X38" s="382">
        <v>0.33800000000000002</v>
      </c>
      <c r="Y38" s="10"/>
    </row>
    <row r="39" spans="1:25" ht="15.75" thickBot="1">
      <c r="A39" s="1"/>
      <c r="B39" s="22" t="s">
        <v>183</v>
      </c>
      <c r="C39" s="242" t="s">
        <v>175</v>
      </c>
      <c r="D39" s="381">
        <v>0.40400000000000003</v>
      </c>
      <c r="E39" s="381">
        <v>0.42899999999999999</v>
      </c>
      <c r="F39" s="381">
        <v>0.4</v>
      </c>
      <c r="G39" s="381">
        <v>0.34699999999999998</v>
      </c>
      <c r="H39" s="381">
        <v>0.308</v>
      </c>
      <c r="I39" s="381">
        <v>0.312</v>
      </c>
      <c r="J39" s="381">
        <v>0.374</v>
      </c>
      <c r="K39" s="381">
        <v>0.39100000000000001</v>
      </c>
      <c r="L39" s="381">
        <v>0.39200000000000002</v>
      </c>
      <c r="M39" s="10"/>
      <c r="N39" s="22" t="s">
        <v>183</v>
      </c>
      <c r="O39" s="242" t="s">
        <v>175</v>
      </c>
      <c r="P39" s="381">
        <v>0.40400000000000003</v>
      </c>
      <c r="Q39" s="381">
        <v>0.42899999999999999</v>
      </c>
      <c r="R39" s="381">
        <v>0.4</v>
      </c>
      <c r="S39" s="381">
        <v>0.34699999999999998</v>
      </c>
      <c r="T39" s="381">
        <v>0.308</v>
      </c>
      <c r="U39" s="381">
        <v>0.312</v>
      </c>
      <c r="V39" s="381">
        <v>0.374</v>
      </c>
      <c r="W39" s="381">
        <v>0.39100000000000001</v>
      </c>
      <c r="X39" s="381">
        <v>0.39200000000000002</v>
      </c>
      <c r="Y39" s="10"/>
    </row>
    <row r="40" spans="1:25" ht="15.75" thickBot="1">
      <c r="A40" s="1"/>
      <c r="B40" s="22" t="s">
        <v>186</v>
      </c>
      <c r="C40" s="243" t="s">
        <v>175</v>
      </c>
      <c r="D40" s="382">
        <v>0.29099999999999998</v>
      </c>
      <c r="E40" s="382">
        <v>0.30099999999999999</v>
      </c>
      <c r="F40" s="382">
        <v>0.308</v>
      </c>
      <c r="G40" s="382">
        <v>0.36199999999999999</v>
      </c>
      <c r="H40" s="382">
        <v>0.30599999999999999</v>
      </c>
      <c r="I40" s="382">
        <v>0.30499999999999999</v>
      </c>
      <c r="J40" s="382">
        <v>0.32300000000000001</v>
      </c>
      <c r="K40" s="382">
        <v>0.32200000000000001</v>
      </c>
      <c r="L40" s="382">
        <v>0.316</v>
      </c>
      <c r="M40" s="10"/>
      <c r="N40" s="22" t="s">
        <v>186</v>
      </c>
      <c r="O40" s="243" t="s">
        <v>175</v>
      </c>
      <c r="P40" s="382">
        <v>0.30199999999999999</v>
      </c>
      <c r="Q40" s="382">
        <v>0.313</v>
      </c>
      <c r="R40" s="382">
        <v>0.315</v>
      </c>
      <c r="S40" s="382">
        <v>0.34399999999999997</v>
      </c>
      <c r="T40" s="382">
        <v>0.29199999999999998</v>
      </c>
      <c r="U40" s="382">
        <v>0.28000000000000003</v>
      </c>
      <c r="V40" s="382">
        <v>0.311</v>
      </c>
      <c r="W40" s="382">
        <v>0.309</v>
      </c>
      <c r="X40" s="382">
        <v>0.309</v>
      </c>
      <c r="Y40" s="10"/>
    </row>
    <row r="41" spans="1:25" ht="15.75" thickBot="1">
      <c r="A41" s="1"/>
      <c r="B41" s="22" t="s">
        <v>189</v>
      </c>
      <c r="C41" s="242" t="s">
        <v>175</v>
      </c>
      <c r="D41" s="381">
        <v>0.32200000000000001</v>
      </c>
      <c r="E41" s="381">
        <v>0.33200000000000002</v>
      </c>
      <c r="F41" s="381">
        <v>0.32</v>
      </c>
      <c r="G41" s="381">
        <v>0.34399999999999997</v>
      </c>
      <c r="H41" s="381">
        <v>0.33400000000000002</v>
      </c>
      <c r="I41" s="381">
        <v>0.32400000000000001</v>
      </c>
      <c r="J41" s="381">
        <v>0.32400000000000001</v>
      </c>
      <c r="K41" s="381">
        <v>0.35599999999999998</v>
      </c>
      <c r="L41" s="381">
        <v>0.36299999999999999</v>
      </c>
      <c r="M41" s="10"/>
      <c r="N41" s="22" t="s">
        <v>189</v>
      </c>
      <c r="O41" s="242" t="s">
        <v>175</v>
      </c>
      <c r="P41" s="381">
        <v>0.27800000000000002</v>
      </c>
      <c r="Q41" s="381">
        <v>0.28599999999999998</v>
      </c>
      <c r="R41" s="381">
        <v>0.3</v>
      </c>
      <c r="S41" s="381">
        <v>0.34799999999999998</v>
      </c>
      <c r="T41" s="381">
        <v>0.32300000000000001</v>
      </c>
      <c r="U41" s="381">
        <v>0.308</v>
      </c>
      <c r="V41" s="381">
        <v>0.29799999999999999</v>
      </c>
      <c r="W41" s="381">
        <v>0.32</v>
      </c>
      <c r="X41" s="381">
        <v>0.317</v>
      </c>
      <c r="Y41" s="10"/>
    </row>
    <row r="42" spans="1:25" ht="15.75" thickBot="1">
      <c r="A42" s="1"/>
      <c r="B42" s="22" t="s">
        <v>191</v>
      </c>
      <c r="C42" s="243" t="s">
        <v>192</v>
      </c>
      <c r="D42" s="382">
        <v>0.37</v>
      </c>
      <c r="E42" s="382">
        <v>0.39200000000000002</v>
      </c>
      <c r="F42" s="382">
        <v>0.38800000000000001</v>
      </c>
      <c r="G42" s="382">
        <v>0.41799999999999998</v>
      </c>
      <c r="H42" s="382">
        <v>0.38400000000000001</v>
      </c>
      <c r="I42" s="382">
        <v>0.38400000000000001</v>
      </c>
      <c r="J42" s="382">
        <v>0.38300000000000001</v>
      </c>
      <c r="K42" s="382">
        <v>0.41699999999999998</v>
      </c>
      <c r="L42" s="382">
        <v>0.42</v>
      </c>
      <c r="M42" s="10"/>
      <c r="N42" s="22" t="s">
        <v>191</v>
      </c>
      <c r="O42" s="243" t="s">
        <v>192</v>
      </c>
      <c r="P42" s="382">
        <v>0.32900000000000001</v>
      </c>
      <c r="Q42" s="382">
        <v>0.35499999999999998</v>
      </c>
      <c r="R42" s="382">
        <v>0.34100000000000003</v>
      </c>
      <c r="S42" s="382">
        <v>0.34799999999999998</v>
      </c>
      <c r="T42" s="382">
        <v>0.30599999999999999</v>
      </c>
      <c r="U42" s="382">
        <v>0.30099999999999999</v>
      </c>
      <c r="V42" s="382">
        <v>0.33800000000000002</v>
      </c>
      <c r="W42" s="382">
        <v>0.36299999999999999</v>
      </c>
      <c r="X42" s="382">
        <v>0.36799999999999999</v>
      </c>
      <c r="Y42" s="10"/>
    </row>
    <row r="43" spans="1:25" ht="15.75" thickBot="1">
      <c r="A43" s="1"/>
      <c r="B43" s="22" t="s">
        <v>195</v>
      </c>
      <c r="C43" s="242" t="s">
        <v>192</v>
      </c>
      <c r="D43" s="381">
        <v>0.26400000000000001</v>
      </c>
      <c r="E43" s="381">
        <v>0.27700000000000002</v>
      </c>
      <c r="F43" s="381">
        <v>0.28199999999999997</v>
      </c>
      <c r="G43" s="381">
        <v>0.33200000000000002</v>
      </c>
      <c r="H43" s="381">
        <v>0.28699999999999998</v>
      </c>
      <c r="I43" s="381">
        <v>0.29299999999999998</v>
      </c>
      <c r="J43" s="381">
        <v>0.27800000000000002</v>
      </c>
      <c r="K43" s="381">
        <v>0.314</v>
      </c>
      <c r="L43" s="381">
        <v>0.32100000000000001</v>
      </c>
      <c r="M43" s="10"/>
      <c r="N43" s="22" t="s">
        <v>195</v>
      </c>
      <c r="O43" s="242" t="s">
        <v>192</v>
      </c>
      <c r="P43" s="381">
        <v>0.26700000000000002</v>
      </c>
      <c r="Q43" s="381">
        <v>0.28100000000000003</v>
      </c>
      <c r="R43" s="381">
        <v>0.28299999999999997</v>
      </c>
      <c r="S43" s="381">
        <v>0.30599999999999999</v>
      </c>
      <c r="T43" s="381">
        <v>0.26900000000000002</v>
      </c>
      <c r="U43" s="381">
        <v>0.28199999999999997</v>
      </c>
      <c r="V43" s="381">
        <v>0.27200000000000002</v>
      </c>
      <c r="W43" s="381">
        <v>0.307</v>
      </c>
      <c r="X43" s="381">
        <v>0.315</v>
      </c>
      <c r="Y43" s="10"/>
    </row>
    <row r="44" spans="1:25" ht="15.75" thickBot="1">
      <c r="A44" s="1"/>
      <c r="B44" s="22" t="s">
        <v>198</v>
      </c>
      <c r="C44" s="243" t="s">
        <v>192</v>
      </c>
      <c r="D44" s="382">
        <v>0.36599999999999999</v>
      </c>
      <c r="E44" s="382">
        <v>0.379</v>
      </c>
      <c r="F44" s="382">
        <v>0.38</v>
      </c>
      <c r="G44" s="382">
        <v>0.44</v>
      </c>
      <c r="H44" s="382">
        <v>0.38100000000000001</v>
      </c>
      <c r="I44" s="382">
        <v>0.379</v>
      </c>
      <c r="J44" s="382">
        <v>0.36</v>
      </c>
      <c r="K44" s="382">
        <v>0.40899999999999997</v>
      </c>
      <c r="L44" s="382">
        <v>0.41099999999999998</v>
      </c>
      <c r="M44" s="10"/>
      <c r="N44" s="22" t="s">
        <v>198</v>
      </c>
      <c r="O44" s="243" t="s">
        <v>192</v>
      </c>
      <c r="P44" s="382">
        <v>0.34699999999999998</v>
      </c>
      <c r="Q44" s="382">
        <v>0.36099999999999999</v>
      </c>
      <c r="R44" s="382">
        <v>0.35699999999999998</v>
      </c>
      <c r="S44" s="382">
        <v>0.39900000000000002</v>
      </c>
      <c r="T44" s="382">
        <v>0.35499999999999998</v>
      </c>
      <c r="U44" s="382">
        <v>0.37</v>
      </c>
      <c r="V44" s="382">
        <v>0.36299999999999999</v>
      </c>
      <c r="W44" s="382">
        <v>0.41</v>
      </c>
      <c r="X44" s="382">
        <v>0.41099999999999998</v>
      </c>
      <c r="Y44" s="10"/>
    </row>
    <row r="45" spans="1:25" ht="15.75" thickBot="1">
      <c r="A45" s="1"/>
      <c r="B45" s="22" t="s">
        <v>200</v>
      </c>
      <c r="C45" s="242" t="s">
        <v>192</v>
      </c>
      <c r="D45" s="381">
        <v>0.38500000000000001</v>
      </c>
      <c r="E45" s="381">
        <v>0.39600000000000002</v>
      </c>
      <c r="F45" s="381">
        <v>0.376</v>
      </c>
      <c r="G45" s="381">
        <v>0.38600000000000001</v>
      </c>
      <c r="H45" s="381">
        <v>0.33700000000000002</v>
      </c>
      <c r="I45" s="381">
        <v>0.34699999999999998</v>
      </c>
      <c r="J45" s="381">
        <v>0.33800000000000002</v>
      </c>
      <c r="K45" s="381">
        <v>0.375</v>
      </c>
      <c r="L45" s="381">
        <v>0.38400000000000001</v>
      </c>
      <c r="M45" s="10"/>
      <c r="N45" s="22" t="s">
        <v>200</v>
      </c>
      <c r="O45" s="242" t="s">
        <v>192</v>
      </c>
      <c r="P45" s="381">
        <v>0.37</v>
      </c>
      <c r="Q45" s="381">
        <v>0.374</v>
      </c>
      <c r="R45" s="381">
        <v>0.37</v>
      </c>
      <c r="S45" s="381">
        <v>0.38400000000000001</v>
      </c>
      <c r="T45" s="381">
        <v>0.32700000000000001</v>
      </c>
      <c r="U45" s="381">
        <v>0.33700000000000002</v>
      </c>
      <c r="V45" s="381">
        <v>0.316</v>
      </c>
      <c r="W45" s="381">
        <v>0.35299999999999998</v>
      </c>
      <c r="X45" s="381">
        <v>0.35899999999999999</v>
      </c>
      <c r="Y45" s="10"/>
    </row>
    <row r="46" spans="1:25" ht="15.75" thickBot="1">
      <c r="A46" s="1"/>
      <c r="B46" s="22" t="s">
        <v>204</v>
      </c>
      <c r="C46" s="243" t="s">
        <v>192</v>
      </c>
      <c r="D46" s="382">
        <v>0.48699999999999999</v>
      </c>
      <c r="E46" s="382">
        <v>0.499</v>
      </c>
      <c r="F46" s="382">
        <v>0.49</v>
      </c>
      <c r="G46" s="382">
        <v>0.46400000000000002</v>
      </c>
      <c r="H46" s="382">
        <v>0.38700000000000001</v>
      </c>
      <c r="I46" s="382">
        <v>0.34300000000000003</v>
      </c>
      <c r="J46" s="382">
        <v>0.34499999999999997</v>
      </c>
      <c r="K46" s="382">
        <v>0.36399999999999999</v>
      </c>
      <c r="L46" s="382">
        <v>0.35399999999999998</v>
      </c>
      <c r="M46" s="10"/>
      <c r="N46" s="22" t="s">
        <v>204</v>
      </c>
      <c r="O46" s="243" t="s">
        <v>192</v>
      </c>
      <c r="P46" s="382">
        <v>0.42099999999999999</v>
      </c>
      <c r="Q46" s="382">
        <v>0.42099999999999999</v>
      </c>
      <c r="R46" s="382">
        <v>0.41699999999999998</v>
      </c>
      <c r="S46" s="382">
        <v>0.39800000000000002</v>
      </c>
      <c r="T46" s="382">
        <v>0.36199999999999999</v>
      </c>
      <c r="U46" s="382">
        <v>0.35099999999999998</v>
      </c>
      <c r="V46" s="382">
        <v>0.35299999999999998</v>
      </c>
      <c r="W46" s="382">
        <v>0.38500000000000001</v>
      </c>
      <c r="X46" s="382">
        <v>0.36199999999999999</v>
      </c>
      <c r="Y46" s="10"/>
    </row>
    <row r="47" spans="1:25" ht="15.75" thickBot="1">
      <c r="A47" s="1"/>
      <c r="B47" s="22" t="s">
        <v>208</v>
      </c>
      <c r="C47" s="242" t="s">
        <v>192</v>
      </c>
      <c r="D47" s="381">
        <v>0.40200000000000002</v>
      </c>
      <c r="E47" s="381">
        <v>0.40899999999999997</v>
      </c>
      <c r="F47" s="381">
        <v>0.38400000000000001</v>
      </c>
      <c r="G47" s="381">
        <v>0.40400000000000003</v>
      </c>
      <c r="H47" s="381">
        <v>0.35299999999999998</v>
      </c>
      <c r="I47" s="381">
        <v>0.35299999999999998</v>
      </c>
      <c r="J47" s="381">
        <v>0.33700000000000002</v>
      </c>
      <c r="K47" s="381">
        <v>0.38</v>
      </c>
      <c r="L47" s="381">
        <v>0.379</v>
      </c>
      <c r="M47" s="10"/>
      <c r="N47" s="22" t="s">
        <v>208</v>
      </c>
      <c r="O47" s="242" t="s">
        <v>192</v>
      </c>
      <c r="P47" s="381">
        <v>0.36</v>
      </c>
      <c r="Q47" s="381">
        <v>0.36799999999999999</v>
      </c>
      <c r="R47" s="381">
        <v>0.36599999999999999</v>
      </c>
      <c r="S47" s="381">
        <v>0.374</v>
      </c>
      <c r="T47" s="381">
        <v>0.32700000000000001</v>
      </c>
      <c r="U47" s="381">
        <v>0.33100000000000002</v>
      </c>
      <c r="V47" s="381">
        <v>0.33800000000000002</v>
      </c>
      <c r="W47" s="381">
        <v>0.38100000000000001</v>
      </c>
      <c r="X47" s="381">
        <v>0.377</v>
      </c>
      <c r="Y47" s="10"/>
    </row>
    <row r="48" spans="1:25" ht="15.75" thickBot="1">
      <c r="A48" s="1"/>
      <c r="B48" s="22" t="s">
        <v>210</v>
      </c>
      <c r="C48" s="243" t="s">
        <v>192</v>
      </c>
      <c r="D48" s="382">
        <v>0.35899999999999999</v>
      </c>
      <c r="E48" s="382">
        <v>0.36399999999999999</v>
      </c>
      <c r="F48" s="382">
        <v>0.38</v>
      </c>
      <c r="G48" s="382">
        <v>0.39800000000000002</v>
      </c>
      <c r="H48" s="382">
        <v>0.35199999999999998</v>
      </c>
      <c r="I48" s="382">
        <v>0.33300000000000002</v>
      </c>
      <c r="J48" s="382">
        <v>0.33800000000000002</v>
      </c>
      <c r="K48" s="382">
        <v>0.36799999999999999</v>
      </c>
      <c r="L48" s="382">
        <v>0.38</v>
      </c>
      <c r="M48" s="10"/>
      <c r="N48" s="22" t="s">
        <v>210</v>
      </c>
      <c r="O48" s="243" t="s">
        <v>192</v>
      </c>
      <c r="P48" s="382">
        <v>0.34699999999999998</v>
      </c>
      <c r="Q48" s="382">
        <v>0.34899999999999998</v>
      </c>
      <c r="R48" s="382">
        <v>0.34699999999999998</v>
      </c>
      <c r="S48" s="382">
        <v>0.36599999999999999</v>
      </c>
      <c r="T48" s="382">
        <v>0.313</v>
      </c>
      <c r="U48" s="382">
        <v>0.317</v>
      </c>
      <c r="V48" s="382">
        <v>0.317</v>
      </c>
      <c r="W48" s="382">
        <v>0.35499999999999998</v>
      </c>
      <c r="X48" s="382">
        <v>0.34799999999999998</v>
      </c>
      <c r="Y48" s="10"/>
    </row>
    <row r="49" spans="1:25" ht="15.75" thickBot="1">
      <c r="A49" s="1"/>
      <c r="B49" s="22" t="s">
        <v>212</v>
      </c>
      <c r="C49" s="242" t="s">
        <v>213</v>
      </c>
      <c r="D49" s="381">
        <v>0.40799999999999997</v>
      </c>
      <c r="E49" s="381">
        <v>0.38500000000000001</v>
      </c>
      <c r="F49" s="381">
        <v>0.39100000000000001</v>
      </c>
      <c r="G49" s="381">
        <v>0.47499999999999998</v>
      </c>
      <c r="H49" s="381">
        <v>0.44400000000000001</v>
      </c>
      <c r="I49" s="381">
        <v>0.438</v>
      </c>
      <c r="J49" s="381">
        <v>0.44900000000000001</v>
      </c>
      <c r="K49" s="381">
        <v>0.45</v>
      </c>
      <c r="L49" s="381">
        <v>0.45300000000000001</v>
      </c>
      <c r="M49" s="10"/>
      <c r="N49" s="22" t="s">
        <v>212</v>
      </c>
      <c r="O49" s="242" t="s">
        <v>213</v>
      </c>
      <c r="P49" s="381">
        <v>0.40799999999999997</v>
      </c>
      <c r="Q49" s="381">
        <v>0.39200000000000002</v>
      </c>
      <c r="R49" s="381">
        <v>0.38</v>
      </c>
      <c r="S49" s="381">
        <v>0.40300000000000002</v>
      </c>
      <c r="T49" s="381">
        <v>0.376</v>
      </c>
      <c r="U49" s="381">
        <v>0.378</v>
      </c>
      <c r="V49" s="381">
        <v>0.43099999999999999</v>
      </c>
      <c r="W49" s="381">
        <v>0.41199999999999998</v>
      </c>
      <c r="X49" s="381">
        <v>0.42799999999999999</v>
      </c>
      <c r="Y49" s="10"/>
    </row>
    <row r="50" spans="1:25" ht="15.75" thickBot="1">
      <c r="A50" s="1"/>
      <c r="B50" s="22" t="s">
        <v>215</v>
      </c>
      <c r="C50" s="243" t="s">
        <v>213</v>
      </c>
      <c r="D50" s="382">
        <v>0.51200000000000001</v>
      </c>
      <c r="E50" s="382">
        <v>0.495</v>
      </c>
      <c r="F50" s="382">
        <v>0.48599999999999999</v>
      </c>
      <c r="G50" s="382">
        <v>0.47399999999999998</v>
      </c>
      <c r="H50" s="382">
        <v>0.43099999999999999</v>
      </c>
      <c r="I50" s="382">
        <v>0.4</v>
      </c>
      <c r="J50" s="382">
        <v>0.437</v>
      </c>
      <c r="K50" s="382">
        <v>0.44700000000000001</v>
      </c>
      <c r="L50" s="382">
        <v>0.44400000000000001</v>
      </c>
      <c r="M50" s="10"/>
      <c r="N50" s="22" t="s">
        <v>215</v>
      </c>
      <c r="O50" s="243" t="s">
        <v>213</v>
      </c>
      <c r="P50" s="382">
        <v>0.42399999999999999</v>
      </c>
      <c r="Q50" s="382">
        <v>0.41099999999999998</v>
      </c>
      <c r="R50" s="382">
        <v>0.39900000000000002</v>
      </c>
      <c r="S50" s="382">
        <v>0.443</v>
      </c>
      <c r="T50" s="382">
        <v>0.40799999999999997</v>
      </c>
      <c r="U50" s="382">
        <v>0.41199999999999998</v>
      </c>
      <c r="V50" s="382">
        <v>0.42899999999999999</v>
      </c>
      <c r="W50" s="382">
        <v>0.46400000000000002</v>
      </c>
      <c r="X50" s="382">
        <v>0.45400000000000001</v>
      </c>
      <c r="Y50" s="10"/>
    </row>
    <row r="51" spans="1:25" ht="15.75" thickBot="1">
      <c r="A51" s="1"/>
      <c r="B51" s="22" t="s">
        <v>217</v>
      </c>
      <c r="C51" s="242" t="s">
        <v>213</v>
      </c>
      <c r="D51" s="381">
        <v>0.52</v>
      </c>
      <c r="E51" s="381">
        <v>0.51900000000000002</v>
      </c>
      <c r="F51" s="381">
        <v>0.505</v>
      </c>
      <c r="G51" s="381">
        <v>0.53200000000000003</v>
      </c>
      <c r="H51" s="381">
        <v>0.51300000000000001</v>
      </c>
      <c r="I51" s="381">
        <v>0.51600000000000001</v>
      </c>
      <c r="J51" s="381">
        <v>0.53600000000000003</v>
      </c>
      <c r="K51" s="381">
        <v>0.53800000000000003</v>
      </c>
      <c r="L51" s="381">
        <v>0.55800000000000005</v>
      </c>
      <c r="M51" s="10"/>
      <c r="N51" s="22" t="s">
        <v>217</v>
      </c>
      <c r="O51" s="242" t="s">
        <v>213</v>
      </c>
      <c r="P51" s="381">
        <v>0.46300000000000002</v>
      </c>
      <c r="Q51" s="381">
        <v>0.46800000000000003</v>
      </c>
      <c r="R51" s="381">
        <v>0.46700000000000003</v>
      </c>
      <c r="S51" s="381">
        <v>0.503</v>
      </c>
      <c r="T51" s="381">
        <v>0.46800000000000003</v>
      </c>
      <c r="U51" s="381">
        <v>0.45800000000000002</v>
      </c>
      <c r="V51" s="381">
        <v>0.504</v>
      </c>
      <c r="W51" s="381">
        <v>0.50900000000000001</v>
      </c>
      <c r="X51" s="381">
        <v>0.52600000000000002</v>
      </c>
      <c r="Y51" s="10"/>
    </row>
    <row r="52" spans="1:25" ht="15">
      <c r="A52" s="1"/>
      <c r="B52" s="1"/>
      <c r="C52" s="1"/>
      <c r="D52" s="1"/>
      <c r="E52" s="1"/>
      <c r="F52" s="1"/>
      <c r="G52" s="1"/>
      <c r="H52" s="1"/>
      <c r="I52" s="1"/>
      <c r="J52" s="1"/>
      <c r="K52" s="1"/>
      <c r="L52" s="1"/>
      <c r="M52" s="10"/>
      <c r="N52" s="1"/>
      <c r="O52" s="1"/>
      <c r="P52" s="1"/>
      <c r="Q52" s="1"/>
      <c r="R52" s="1"/>
      <c r="S52" s="1"/>
      <c r="T52" s="1"/>
      <c r="U52" s="1"/>
      <c r="V52" s="1"/>
      <c r="W52" s="1"/>
      <c r="X52" s="1"/>
      <c r="Y52" s="10"/>
    </row>
    <row r="53" spans="1:25" ht="15">
      <c r="A53" s="1"/>
      <c r="B53" s="519" t="s">
        <v>102</v>
      </c>
      <c r="C53" s="520"/>
      <c r="D53" s="520"/>
      <c r="E53" s="520"/>
      <c r="F53" s="520"/>
      <c r="G53" s="520"/>
      <c r="H53" s="520"/>
      <c r="I53" s="520"/>
      <c r="J53" s="520"/>
      <c r="K53" s="520"/>
      <c r="L53" s="520"/>
      <c r="M53" s="10"/>
      <c r="N53" s="519" t="s">
        <v>961</v>
      </c>
      <c r="O53" s="520"/>
      <c r="P53" s="520"/>
      <c r="Q53" s="520"/>
      <c r="R53" s="520"/>
      <c r="S53" s="520"/>
      <c r="T53" s="520"/>
      <c r="U53" s="520"/>
      <c r="V53" s="520"/>
      <c r="W53" s="520"/>
      <c r="X53" s="520"/>
      <c r="Y53" s="10"/>
    </row>
    <row r="54" spans="1:25" ht="15.75" thickBot="1">
      <c r="A54" s="1"/>
      <c r="B54" s="503" t="s">
        <v>959</v>
      </c>
      <c r="C54" s="515" t="s">
        <v>406</v>
      </c>
      <c r="D54" s="517" t="s">
        <v>960</v>
      </c>
      <c r="E54" s="518"/>
      <c r="F54" s="518"/>
      <c r="G54" s="518"/>
      <c r="H54" s="518"/>
      <c r="I54" s="518"/>
      <c r="J54" s="518"/>
      <c r="K54" s="518"/>
      <c r="L54" s="518"/>
      <c r="M54" s="10"/>
      <c r="N54" s="503" t="s">
        <v>962</v>
      </c>
      <c r="O54" s="521" t="s">
        <v>406</v>
      </c>
      <c r="P54" s="519" t="s">
        <v>960</v>
      </c>
      <c r="Q54" s="520"/>
      <c r="R54" s="520"/>
      <c r="S54" s="520"/>
      <c r="T54" s="520"/>
      <c r="U54" s="520"/>
      <c r="V54" s="520"/>
      <c r="W54" s="520"/>
      <c r="X54" s="520"/>
      <c r="Y54" s="10"/>
    </row>
    <row r="55" spans="1:25" ht="15.75" thickBot="1">
      <c r="A55" s="1"/>
      <c r="B55" s="514"/>
      <c r="C55" s="516"/>
      <c r="D55" s="239">
        <v>2011</v>
      </c>
      <c r="E55" s="239">
        <v>2012</v>
      </c>
      <c r="F55" s="239">
        <v>2013</v>
      </c>
      <c r="G55" s="240">
        <v>2014</v>
      </c>
      <c r="H55" s="241">
        <v>2015</v>
      </c>
      <c r="I55" s="241">
        <v>2016</v>
      </c>
      <c r="J55" s="241">
        <v>2017</v>
      </c>
      <c r="K55" s="239">
        <v>2018</v>
      </c>
      <c r="L55" s="241">
        <v>2019</v>
      </c>
      <c r="M55" s="10"/>
      <c r="N55" s="514"/>
      <c r="O55" s="522"/>
      <c r="P55" s="239">
        <v>2011</v>
      </c>
      <c r="Q55" s="239">
        <v>2012</v>
      </c>
      <c r="R55" s="239">
        <v>2013</v>
      </c>
      <c r="S55" s="240">
        <v>2014</v>
      </c>
      <c r="T55" s="241">
        <v>2015</v>
      </c>
      <c r="U55" s="241">
        <v>2016</v>
      </c>
      <c r="V55" s="241">
        <v>2017</v>
      </c>
      <c r="W55" s="239">
        <v>2018</v>
      </c>
      <c r="X55" s="241">
        <v>2019</v>
      </c>
      <c r="Y55" s="10"/>
    </row>
    <row r="56" spans="1:25" ht="15.75" thickBot="1">
      <c r="A56" s="1"/>
      <c r="B56" s="22" t="s">
        <v>125</v>
      </c>
      <c r="C56" s="242" t="s">
        <v>126</v>
      </c>
      <c r="D56" s="381">
        <v>0.25600000000000001</v>
      </c>
      <c r="E56" s="381">
        <v>0.28199999999999997</v>
      </c>
      <c r="F56" s="381">
        <v>0.28999999999999998</v>
      </c>
      <c r="G56" s="381">
        <v>0.27600000000000002</v>
      </c>
      <c r="H56" s="381">
        <v>0.29799999999999999</v>
      </c>
      <c r="I56" s="381">
        <v>0.27800000000000002</v>
      </c>
      <c r="J56" s="381">
        <v>0.28599999999999998</v>
      </c>
      <c r="K56" s="381">
        <v>0.30199999999999999</v>
      </c>
      <c r="L56" s="381">
        <v>0.29499999999999998</v>
      </c>
      <c r="M56" s="10"/>
      <c r="N56" s="22" t="s">
        <v>186</v>
      </c>
      <c r="O56" s="242" t="s">
        <v>175</v>
      </c>
      <c r="P56" s="381">
        <v>0.41899999999999998</v>
      </c>
      <c r="Q56" s="381">
        <v>0.42799999999999999</v>
      </c>
      <c r="R56" s="381">
        <v>0.42199999999999999</v>
      </c>
      <c r="S56" s="381">
        <v>0.44700000000000001</v>
      </c>
      <c r="T56" s="381">
        <v>0.40200000000000002</v>
      </c>
      <c r="U56" s="381">
        <v>0.40500000000000003</v>
      </c>
      <c r="V56" s="381">
        <v>0.40300000000000002</v>
      </c>
      <c r="W56" s="381">
        <v>0.41799999999999998</v>
      </c>
      <c r="X56" s="381">
        <v>0.40899999999999997</v>
      </c>
      <c r="Y56" s="10"/>
    </row>
    <row r="57" spans="1:25" ht="15.75" thickBot="1">
      <c r="A57" s="1"/>
      <c r="B57" s="22" t="s">
        <v>130</v>
      </c>
      <c r="C57" s="243" t="s">
        <v>126</v>
      </c>
      <c r="D57" s="382">
        <v>0.27600000000000002</v>
      </c>
      <c r="E57" s="382">
        <v>0.30299999999999999</v>
      </c>
      <c r="F57" s="382">
        <v>0.313</v>
      </c>
      <c r="G57" s="382">
        <v>0.314</v>
      </c>
      <c r="H57" s="382">
        <v>0.32400000000000001</v>
      </c>
      <c r="I57" s="382">
        <v>0.30499999999999999</v>
      </c>
      <c r="J57" s="382">
        <v>0.29699999999999999</v>
      </c>
      <c r="K57" s="382">
        <v>0.316</v>
      </c>
      <c r="L57" s="382">
        <v>0.311</v>
      </c>
      <c r="M57" s="10"/>
      <c r="N57" s="158"/>
      <c r="O57" s="158"/>
      <c r="P57" s="158"/>
      <c r="Q57" s="158"/>
      <c r="R57" s="158"/>
      <c r="S57" s="158"/>
      <c r="T57" s="158"/>
      <c r="U57" s="158"/>
      <c r="V57" s="158"/>
      <c r="W57" s="158"/>
      <c r="X57" s="158"/>
      <c r="Y57" s="10"/>
    </row>
    <row r="58" spans="1:25" ht="15.75" thickBot="1">
      <c r="A58" s="1"/>
      <c r="B58" s="22" t="s">
        <v>132</v>
      </c>
      <c r="C58" s="242" t="s">
        <v>126</v>
      </c>
      <c r="D58" s="381">
        <v>0.248</v>
      </c>
      <c r="E58" s="381">
        <v>0.28299999999999997</v>
      </c>
      <c r="F58" s="381">
        <v>0.30099999999999999</v>
      </c>
      <c r="G58" s="381">
        <v>0.29499999999999998</v>
      </c>
      <c r="H58" s="381">
        <v>0.311</v>
      </c>
      <c r="I58" s="381">
        <v>0.29199999999999998</v>
      </c>
      <c r="J58" s="381">
        <v>0.28799999999999998</v>
      </c>
      <c r="K58" s="381">
        <v>0.308</v>
      </c>
      <c r="L58" s="381">
        <v>0.29899999999999999</v>
      </c>
      <c r="M58" s="10"/>
      <c r="N58" s="1"/>
      <c r="O58" s="1"/>
      <c r="P58" s="1"/>
      <c r="Q58" s="1"/>
      <c r="R58" s="1"/>
      <c r="S58" s="1"/>
      <c r="T58" s="1"/>
      <c r="U58" s="1"/>
      <c r="V58" s="1"/>
      <c r="W58" s="1"/>
      <c r="X58" s="1"/>
      <c r="Y58" s="244"/>
    </row>
    <row r="59" spans="1:25" ht="15.75" thickBot="1">
      <c r="A59" s="1"/>
      <c r="B59" s="22" t="s">
        <v>134</v>
      </c>
      <c r="C59" s="243" t="s">
        <v>126</v>
      </c>
      <c r="D59" s="382">
        <v>0.26400000000000001</v>
      </c>
      <c r="E59" s="382">
        <v>0.29899999999999999</v>
      </c>
      <c r="F59" s="382">
        <v>0.30399999999999999</v>
      </c>
      <c r="G59" s="382">
        <v>0.31</v>
      </c>
      <c r="H59" s="382">
        <v>0.317</v>
      </c>
      <c r="I59" s="382">
        <v>0.30599999999999999</v>
      </c>
      <c r="J59" s="382">
        <v>0.29499999999999998</v>
      </c>
      <c r="K59" s="382">
        <v>0.313</v>
      </c>
      <c r="L59" s="382">
        <v>0.31</v>
      </c>
      <c r="M59" s="10"/>
      <c r="N59" s="1"/>
      <c r="O59" s="1"/>
      <c r="P59" s="1"/>
      <c r="Q59" s="1"/>
      <c r="R59" s="1"/>
      <c r="S59" s="1"/>
      <c r="T59" s="1"/>
      <c r="U59" s="1"/>
      <c r="V59" s="1"/>
      <c r="W59" s="1"/>
      <c r="X59" s="1"/>
      <c r="Y59" s="244"/>
    </row>
    <row r="60" spans="1:25" ht="15.75" thickBot="1">
      <c r="A60" s="1"/>
      <c r="B60" s="22" t="s">
        <v>136</v>
      </c>
      <c r="C60" s="242" t="s">
        <v>126</v>
      </c>
      <c r="D60" s="381">
        <v>0.3</v>
      </c>
      <c r="E60" s="381">
        <v>0.313</v>
      </c>
      <c r="F60" s="381">
        <v>0.32500000000000001</v>
      </c>
      <c r="G60" s="381">
        <v>0.33600000000000002</v>
      </c>
      <c r="H60" s="381">
        <v>0.34100000000000003</v>
      </c>
      <c r="I60" s="381">
        <v>0.32800000000000001</v>
      </c>
      <c r="J60" s="381">
        <v>0.315</v>
      </c>
      <c r="K60" s="381">
        <v>0.33700000000000002</v>
      </c>
      <c r="L60" s="381">
        <v>0.34100000000000003</v>
      </c>
      <c r="M60" s="10"/>
      <c r="N60" s="1"/>
      <c r="O60" s="1"/>
      <c r="P60" s="1"/>
      <c r="Q60" s="1"/>
      <c r="R60" s="1"/>
      <c r="S60" s="1"/>
      <c r="T60" s="1"/>
      <c r="U60" s="1"/>
      <c r="V60" s="1"/>
      <c r="W60" s="1"/>
      <c r="X60" s="1"/>
      <c r="Y60" s="244"/>
    </row>
    <row r="61" spans="1:25" ht="15.75" thickBot="1">
      <c r="A61" s="1"/>
      <c r="B61" s="22" t="s">
        <v>140</v>
      </c>
      <c r="C61" s="243" t="s">
        <v>126</v>
      </c>
      <c r="D61" s="382">
        <v>0.26</v>
      </c>
      <c r="E61" s="382">
        <v>0.28799999999999998</v>
      </c>
      <c r="F61" s="382">
        <v>0.29199999999999998</v>
      </c>
      <c r="G61" s="382">
        <v>0.315</v>
      </c>
      <c r="H61" s="382">
        <v>0.309</v>
      </c>
      <c r="I61" s="382">
        <v>0.30099999999999999</v>
      </c>
      <c r="J61" s="382">
        <v>0.29099999999999998</v>
      </c>
      <c r="K61" s="382">
        <v>0.308</v>
      </c>
      <c r="L61" s="382">
        <v>0.307</v>
      </c>
      <c r="M61" s="10"/>
      <c r="N61" s="1"/>
      <c r="O61" s="1"/>
      <c r="P61" s="1"/>
      <c r="Q61" s="1"/>
      <c r="R61" s="1"/>
      <c r="S61" s="1"/>
      <c r="T61" s="1"/>
      <c r="U61" s="1"/>
      <c r="V61" s="1"/>
      <c r="W61" s="1"/>
      <c r="X61" s="1"/>
      <c r="Y61" s="244"/>
    </row>
    <row r="62" spans="1:25" ht="18.600000000000001" customHeight="1" thickBot="1">
      <c r="A62" s="1"/>
      <c r="B62" s="22" t="s">
        <v>142</v>
      </c>
      <c r="C62" s="242" t="s">
        <v>126</v>
      </c>
      <c r="D62" s="381">
        <v>0.25</v>
      </c>
      <c r="E62" s="381">
        <v>0.27700000000000002</v>
      </c>
      <c r="F62" s="381">
        <v>0.28999999999999998</v>
      </c>
      <c r="G62" s="381">
        <v>0.307</v>
      </c>
      <c r="H62" s="381">
        <v>0.3</v>
      </c>
      <c r="I62" s="381">
        <v>0.29099999999999998</v>
      </c>
      <c r="J62" s="381">
        <v>0.28699999999999998</v>
      </c>
      <c r="K62" s="381">
        <v>0.29899999999999999</v>
      </c>
      <c r="L62" s="381">
        <v>0.30399999999999999</v>
      </c>
      <c r="M62" s="10"/>
      <c r="N62" s="1"/>
      <c r="O62" s="1"/>
      <c r="P62" s="1"/>
      <c r="Q62" s="1"/>
      <c r="R62" s="1"/>
      <c r="S62" s="1"/>
      <c r="T62" s="1"/>
      <c r="U62" s="1"/>
      <c r="V62" s="1"/>
      <c r="W62" s="1"/>
      <c r="X62" s="1"/>
      <c r="Y62" s="244"/>
    </row>
    <row r="63" spans="1:25" ht="18.600000000000001" customHeight="1" thickBot="1">
      <c r="A63" s="1"/>
      <c r="B63" s="22" t="s">
        <v>145</v>
      </c>
      <c r="C63" s="243" t="s">
        <v>126</v>
      </c>
      <c r="D63" s="382">
        <v>0.27100000000000002</v>
      </c>
      <c r="E63" s="382">
        <v>0.28899999999999998</v>
      </c>
      <c r="F63" s="382">
        <v>0.30199999999999999</v>
      </c>
      <c r="G63" s="382">
        <v>0.318</v>
      </c>
      <c r="H63" s="382">
        <v>0.307</v>
      </c>
      <c r="I63" s="382">
        <v>0.30099999999999999</v>
      </c>
      <c r="J63" s="382">
        <v>0.29499999999999998</v>
      </c>
      <c r="K63" s="382">
        <v>0.31</v>
      </c>
      <c r="L63" s="382">
        <v>0.316</v>
      </c>
      <c r="M63" s="10"/>
      <c r="N63" s="1"/>
      <c r="O63" s="1"/>
      <c r="P63" s="1"/>
      <c r="Q63" s="1"/>
      <c r="R63" s="1"/>
      <c r="S63" s="1"/>
      <c r="T63" s="1"/>
      <c r="U63" s="1"/>
      <c r="V63" s="1"/>
      <c r="W63" s="1"/>
      <c r="X63" s="1"/>
      <c r="Y63" s="244"/>
    </row>
    <row r="64" spans="1:25" ht="15.75" thickBot="1">
      <c r="A64" s="1"/>
      <c r="B64" s="22" t="s">
        <v>150</v>
      </c>
      <c r="C64" s="242" t="s">
        <v>151</v>
      </c>
      <c r="D64" s="381">
        <v>0.27300000000000002</v>
      </c>
      <c r="E64" s="381">
        <v>0.28999999999999998</v>
      </c>
      <c r="F64" s="381">
        <v>0.307</v>
      </c>
      <c r="G64" s="381">
        <v>0.316</v>
      </c>
      <c r="H64" s="381">
        <v>0.309</v>
      </c>
      <c r="I64" s="381">
        <v>0.30299999999999999</v>
      </c>
      <c r="J64" s="381">
        <v>0.29599999999999999</v>
      </c>
      <c r="K64" s="381">
        <v>0.318</v>
      </c>
      <c r="L64" s="381">
        <v>0.32300000000000001</v>
      </c>
      <c r="M64" s="10"/>
      <c r="N64" s="1"/>
      <c r="O64" s="1"/>
      <c r="P64" s="1"/>
      <c r="Q64" s="1"/>
      <c r="R64" s="1"/>
      <c r="S64" s="1"/>
      <c r="T64" s="1"/>
      <c r="U64" s="1"/>
      <c r="V64" s="1"/>
      <c r="W64" s="1"/>
      <c r="X64" s="1"/>
      <c r="Y64" s="244"/>
    </row>
    <row r="65" spans="1:25" ht="15.75" thickBot="1">
      <c r="A65" s="1"/>
      <c r="B65" s="22" t="s">
        <v>155</v>
      </c>
      <c r="C65" s="243" t="s">
        <v>151</v>
      </c>
      <c r="D65" s="382">
        <v>0.26500000000000001</v>
      </c>
      <c r="E65" s="382">
        <v>0.27800000000000002</v>
      </c>
      <c r="F65" s="382">
        <v>0.29799999999999999</v>
      </c>
      <c r="G65" s="382">
        <v>0.309</v>
      </c>
      <c r="H65" s="382">
        <v>0.30199999999999999</v>
      </c>
      <c r="I65" s="382">
        <v>0.29499999999999998</v>
      </c>
      <c r="J65" s="382">
        <v>0.28100000000000003</v>
      </c>
      <c r="K65" s="382">
        <v>0.30499999999999999</v>
      </c>
      <c r="L65" s="382">
        <v>0.30599999999999999</v>
      </c>
      <c r="M65" s="10"/>
      <c r="N65" s="1"/>
      <c r="O65" s="1"/>
      <c r="P65" s="1"/>
      <c r="Q65" s="1"/>
      <c r="R65" s="1"/>
      <c r="S65" s="1"/>
      <c r="T65" s="1"/>
      <c r="U65" s="1"/>
      <c r="V65" s="1"/>
      <c r="W65" s="1"/>
      <c r="X65" s="1"/>
      <c r="Y65" s="244"/>
    </row>
    <row r="66" spans="1:25" ht="15.75" thickBot="1">
      <c r="A66" s="1"/>
      <c r="B66" s="22" t="s">
        <v>157</v>
      </c>
      <c r="C66" s="242" t="s">
        <v>151</v>
      </c>
      <c r="D66" s="381">
        <v>0.28199999999999997</v>
      </c>
      <c r="E66" s="381">
        <v>0.28699999999999998</v>
      </c>
      <c r="F66" s="381">
        <v>0.30599999999999999</v>
      </c>
      <c r="G66" s="381">
        <v>0.314</v>
      </c>
      <c r="H66" s="381">
        <v>0.30499999999999999</v>
      </c>
      <c r="I66" s="381">
        <v>0.29799999999999999</v>
      </c>
      <c r="J66" s="381">
        <v>0.29199999999999998</v>
      </c>
      <c r="K66" s="381">
        <v>0.314</v>
      </c>
      <c r="L66" s="381">
        <v>0.317</v>
      </c>
      <c r="M66" s="10"/>
      <c r="N66" s="1"/>
      <c r="O66" s="1"/>
      <c r="P66" s="1"/>
      <c r="Q66" s="1"/>
      <c r="R66" s="1"/>
      <c r="S66" s="1"/>
      <c r="T66" s="1"/>
      <c r="U66" s="1"/>
      <c r="V66" s="1"/>
      <c r="W66" s="1"/>
      <c r="X66" s="1"/>
      <c r="Y66" s="244"/>
    </row>
    <row r="67" spans="1:25" ht="15.75" thickBot="1">
      <c r="A67" s="1"/>
      <c r="B67" s="22" t="s">
        <v>161</v>
      </c>
      <c r="C67" s="243" t="s">
        <v>151</v>
      </c>
      <c r="D67" s="382">
        <v>0.29299999999999998</v>
      </c>
      <c r="E67" s="382">
        <v>0.30499999999999999</v>
      </c>
      <c r="F67" s="382">
        <v>0.313</v>
      </c>
      <c r="G67" s="382">
        <v>0.32100000000000001</v>
      </c>
      <c r="H67" s="382">
        <v>0.32100000000000001</v>
      </c>
      <c r="I67" s="382">
        <v>0.30099999999999999</v>
      </c>
      <c r="J67" s="382">
        <v>0.29899999999999999</v>
      </c>
      <c r="K67" s="382">
        <v>0.316</v>
      </c>
      <c r="L67" s="382">
        <v>0.32100000000000001</v>
      </c>
      <c r="M67" s="10"/>
      <c r="N67" s="1"/>
      <c r="O67" s="1"/>
      <c r="P67" s="1"/>
      <c r="Q67" s="1"/>
      <c r="R67" s="1"/>
      <c r="S67" s="1"/>
      <c r="T67" s="1"/>
      <c r="U67" s="1"/>
      <c r="V67" s="1"/>
      <c r="W67" s="1"/>
      <c r="X67" s="1"/>
      <c r="Y67" s="244"/>
    </row>
    <row r="68" spans="1:25" ht="15.75" thickBot="1">
      <c r="A68" s="1"/>
      <c r="B68" s="22" t="s">
        <v>165</v>
      </c>
      <c r="C68" s="242" t="s">
        <v>151</v>
      </c>
      <c r="D68" s="381">
        <v>0.27900000000000003</v>
      </c>
      <c r="E68" s="381">
        <v>0.28499999999999998</v>
      </c>
      <c r="F68" s="381">
        <v>0.29299999999999998</v>
      </c>
      <c r="G68" s="381">
        <v>0.28999999999999998</v>
      </c>
      <c r="H68" s="381">
        <v>0.29799999999999999</v>
      </c>
      <c r="I68" s="381">
        <v>0.28399999999999997</v>
      </c>
      <c r="J68" s="381">
        <v>0.26800000000000002</v>
      </c>
      <c r="K68" s="381">
        <v>0.28599999999999998</v>
      </c>
      <c r="L68" s="381">
        <v>0.28999999999999998</v>
      </c>
      <c r="M68" s="10"/>
      <c r="N68" s="1"/>
      <c r="O68" s="1"/>
      <c r="P68" s="1"/>
      <c r="Q68" s="1"/>
      <c r="R68" s="1"/>
      <c r="S68" s="1"/>
      <c r="T68" s="1"/>
      <c r="U68" s="1"/>
      <c r="V68" s="1"/>
      <c r="W68" s="1"/>
      <c r="X68" s="1"/>
      <c r="Y68" s="244"/>
    </row>
    <row r="69" spans="1:25" ht="15.75" thickBot="1">
      <c r="A69" s="1"/>
      <c r="B69" s="22" t="s">
        <v>167</v>
      </c>
      <c r="C69" s="243" t="s">
        <v>151</v>
      </c>
      <c r="D69" s="382">
        <v>0.26500000000000001</v>
      </c>
      <c r="E69" s="382">
        <v>0.27600000000000002</v>
      </c>
      <c r="F69" s="382">
        <v>0.28599999999999998</v>
      </c>
      <c r="G69" s="382">
        <v>0.28199999999999997</v>
      </c>
      <c r="H69" s="382">
        <v>0.28999999999999998</v>
      </c>
      <c r="I69" s="382">
        <v>0.27800000000000002</v>
      </c>
      <c r="J69" s="382">
        <v>0.26</v>
      </c>
      <c r="K69" s="382">
        <v>0.28000000000000003</v>
      </c>
      <c r="L69" s="382">
        <v>0.27600000000000002</v>
      </c>
      <c r="M69" s="10"/>
      <c r="N69" s="1"/>
      <c r="O69" s="1"/>
      <c r="P69" s="1"/>
      <c r="Q69" s="1"/>
      <c r="R69" s="1"/>
      <c r="S69" s="1"/>
      <c r="T69" s="1"/>
      <c r="U69" s="1"/>
      <c r="V69" s="1"/>
      <c r="W69" s="1"/>
      <c r="X69" s="1"/>
      <c r="Y69" s="244"/>
    </row>
    <row r="70" spans="1:25" ht="15.75" thickBot="1">
      <c r="A70" s="1"/>
      <c r="B70" s="22" t="s">
        <v>178</v>
      </c>
      <c r="C70" s="242" t="s">
        <v>175</v>
      </c>
      <c r="D70" s="381">
        <v>0.27300000000000002</v>
      </c>
      <c r="E70" s="381">
        <v>0.28399999999999997</v>
      </c>
      <c r="F70" s="381">
        <v>0.28999999999999998</v>
      </c>
      <c r="G70" s="381">
        <v>0.28899999999999998</v>
      </c>
      <c r="H70" s="381">
        <v>0.3</v>
      </c>
      <c r="I70" s="381">
        <v>0.28199999999999997</v>
      </c>
      <c r="J70" s="381">
        <v>0.27700000000000002</v>
      </c>
      <c r="K70" s="381">
        <v>0.28899999999999998</v>
      </c>
      <c r="L70" s="381">
        <v>0.29599999999999999</v>
      </c>
      <c r="M70" s="10"/>
      <c r="N70" s="1"/>
      <c r="O70" s="1"/>
      <c r="P70" s="1"/>
      <c r="Q70" s="1"/>
      <c r="R70" s="1"/>
      <c r="S70" s="1"/>
      <c r="T70" s="1"/>
      <c r="U70" s="1"/>
      <c r="V70" s="1"/>
      <c r="W70" s="1"/>
      <c r="X70" s="1"/>
      <c r="Y70" s="244"/>
    </row>
    <row r="71" spans="1:25" ht="15.75" thickBot="1">
      <c r="A71" s="1"/>
      <c r="B71" s="22" t="s">
        <v>180</v>
      </c>
      <c r="C71" s="243" t="s">
        <v>175</v>
      </c>
      <c r="D71" s="382">
        <v>0.25600000000000001</v>
      </c>
      <c r="E71" s="382">
        <v>0.27</v>
      </c>
      <c r="F71" s="382">
        <v>0.27100000000000002</v>
      </c>
      <c r="G71" s="382">
        <v>0.26500000000000001</v>
      </c>
      <c r="H71" s="382">
        <v>0.27800000000000002</v>
      </c>
      <c r="I71" s="382">
        <v>0.26600000000000001</v>
      </c>
      <c r="J71" s="382">
        <v>0.253</v>
      </c>
      <c r="K71" s="382">
        <v>0.26500000000000001</v>
      </c>
      <c r="L71" s="382">
        <v>0.26700000000000002</v>
      </c>
      <c r="M71" s="10"/>
      <c r="N71" s="1"/>
      <c r="O71" s="1"/>
      <c r="P71" s="1"/>
      <c r="Q71" s="1"/>
      <c r="R71" s="1"/>
      <c r="S71" s="1"/>
      <c r="T71" s="1"/>
      <c r="U71" s="1"/>
      <c r="V71" s="1"/>
      <c r="W71" s="1"/>
      <c r="X71" s="1"/>
      <c r="Y71" s="244"/>
    </row>
    <row r="72" spans="1:25" ht="15.75" thickBot="1">
      <c r="A72" s="1"/>
      <c r="B72" s="22" t="s">
        <v>189</v>
      </c>
      <c r="C72" s="242" t="s">
        <v>175</v>
      </c>
      <c r="D72" s="381">
        <v>0.26100000000000001</v>
      </c>
      <c r="E72" s="381">
        <v>0.27400000000000002</v>
      </c>
      <c r="F72" s="381">
        <v>0.28100000000000003</v>
      </c>
      <c r="G72" s="381">
        <v>0.27300000000000002</v>
      </c>
      <c r="H72" s="381">
        <v>0.28999999999999998</v>
      </c>
      <c r="I72" s="381">
        <v>0.27900000000000003</v>
      </c>
      <c r="J72" s="381">
        <v>0.25700000000000001</v>
      </c>
      <c r="K72" s="381">
        <v>0.27400000000000002</v>
      </c>
      <c r="L72" s="381">
        <v>0.27500000000000002</v>
      </c>
      <c r="M72" s="10"/>
      <c r="N72" s="1"/>
      <c r="O72" s="1"/>
      <c r="P72" s="1"/>
      <c r="Q72" s="1"/>
      <c r="R72" s="1"/>
      <c r="S72" s="1"/>
      <c r="T72" s="1"/>
      <c r="U72" s="1"/>
      <c r="V72" s="1"/>
      <c r="W72" s="1"/>
      <c r="X72" s="1"/>
      <c r="Y72" s="244"/>
    </row>
    <row r="73" spans="1:25" ht="15.75" thickBot="1">
      <c r="A73" s="1"/>
      <c r="B73" s="22" t="s">
        <v>191</v>
      </c>
      <c r="C73" s="243" t="s">
        <v>192</v>
      </c>
      <c r="D73" s="382">
        <v>0.23300000000000001</v>
      </c>
      <c r="E73" s="382">
        <v>0.247</v>
      </c>
      <c r="F73" s="382">
        <v>0.252</v>
      </c>
      <c r="G73" s="382">
        <v>0.24299999999999999</v>
      </c>
      <c r="H73" s="382">
        <v>0.252</v>
      </c>
      <c r="I73" s="382">
        <v>0.246</v>
      </c>
      <c r="J73" s="382">
        <v>0.22600000000000001</v>
      </c>
      <c r="K73" s="382">
        <v>0.23599999999999999</v>
      </c>
      <c r="L73" s="382">
        <v>0.23300000000000001</v>
      </c>
      <c r="M73" s="10"/>
      <c r="N73" s="1"/>
      <c r="O73" s="1"/>
      <c r="P73" s="1"/>
      <c r="Q73" s="1"/>
      <c r="R73" s="1"/>
      <c r="S73" s="1"/>
      <c r="T73" s="1"/>
      <c r="U73" s="1"/>
      <c r="V73" s="1"/>
      <c r="W73" s="1"/>
      <c r="X73" s="1"/>
      <c r="Y73" s="244"/>
    </row>
    <row r="74" spans="1:25" ht="15.75" thickBot="1">
      <c r="A74" s="1"/>
      <c r="B74" s="22" t="s">
        <v>195</v>
      </c>
      <c r="C74" s="242" t="s">
        <v>192</v>
      </c>
      <c r="D74" s="381">
        <v>0.27</v>
      </c>
      <c r="E74" s="381">
        <v>0.28199999999999997</v>
      </c>
      <c r="F74" s="381">
        <v>0.28899999999999998</v>
      </c>
      <c r="G74" s="381">
        <v>0.29099999999999998</v>
      </c>
      <c r="H74" s="381">
        <v>0.29699999999999999</v>
      </c>
      <c r="I74" s="381">
        <v>0.28299999999999997</v>
      </c>
      <c r="J74" s="381">
        <v>0.27300000000000002</v>
      </c>
      <c r="K74" s="381">
        <v>0.28499999999999998</v>
      </c>
      <c r="L74" s="381">
        <v>0.29399999999999998</v>
      </c>
      <c r="M74" s="10"/>
      <c r="N74" s="1"/>
      <c r="O74" s="1"/>
      <c r="P74" s="1"/>
      <c r="Q74" s="1"/>
      <c r="R74" s="1"/>
      <c r="S74" s="1"/>
      <c r="T74" s="1"/>
      <c r="U74" s="1"/>
      <c r="V74" s="1"/>
      <c r="W74" s="1"/>
      <c r="X74" s="1"/>
      <c r="Y74" s="244"/>
    </row>
    <row r="75" spans="1:25" ht="15.75" thickBot="1">
      <c r="A75" s="1"/>
      <c r="B75" s="22" t="s">
        <v>198</v>
      </c>
      <c r="C75" s="243" t="s">
        <v>192</v>
      </c>
      <c r="D75" s="382">
        <v>0.26400000000000001</v>
      </c>
      <c r="E75" s="382">
        <v>0.27900000000000003</v>
      </c>
      <c r="F75" s="382">
        <v>0.28599999999999998</v>
      </c>
      <c r="G75" s="382">
        <v>0.28399999999999997</v>
      </c>
      <c r="H75" s="382">
        <v>0.28999999999999998</v>
      </c>
      <c r="I75" s="382">
        <v>0.28100000000000003</v>
      </c>
      <c r="J75" s="382">
        <v>0.25900000000000001</v>
      </c>
      <c r="K75" s="382">
        <v>0.27100000000000002</v>
      </c>
      <c r="L75" s="382">
        <v>0.28000000000000003</v>
      </c>
      <c r="M75" s="10"/>
      <c r="N75" s="1"/>
      <c r="O75" s="1"/>
      <c r="P75" s="1"/>
      <c r="Q75" s="1"/>
      <c r="R75" s="1"/>
      <c r="S75" s="1"/>
      <c r="T75" s="1"/>
      <c r="U75" s="1"/>
      <c r="V75" s="1"/>
      <c r="W75" s="1"/>
      <c r="X75" s="1"/>
      <c r="Y75" s="244"/>
    </row>
    <row r="76" spans="1:25" ht="15.75" thickBot="1">
      <c r="A76" s="1"/>
      <c r="B76" s="22" t="s">
        <v>202</v>
      </c>
      <c r="C76" s="242" t="s">
        <v>192</v>
      </c>
      <c r="D76" s="381">
        <v>0.28499999999999998</v>
      </c>
      <c r="E76" s="381">
        <v>0.29599999999999999</v>
      </c>
      <c r="F76" s="381">
        <v>0.30399999999999999</v>
      </c>
      <c r="G76" s="381">
        <v>0.307</v>
      </c>
      <c r="H76" s="381">
        <v>0.311</v>
      </c>
      <c r="I76" s="381">
        <v>0.29399999999999998</v>
      </c>
      <c r="J76" s="381">
        <v>0.29199999999999998</v>
      </c>
      <c r="K76" s="381">
        <v>0.29599999999999999</v>
      </c>
      <c r="L76" s="381">
        <v>0.30099999999999999</v>
      </c>
      <c r="M76" s="10"/>
      <c r="N76" s="1"/>
      <c r="O76" s="1"/>
      <c r="P76" s="1"/>
      <c r="Q76" s="1"/>
      <c r="R76" s="1"/>
      <c r="S76" s="1"/>
      <c r="T76" s="1"/>
      <c r="U76" s="1"/>
      <c r="V76" s="1"/>
      <c r="W76" s="1"/>
      <c r="X76" s="1"/>
      <c r="Y76" s="244"/>
    </row>
    <row r="77" spans="1:25" ht="15.75" thickBot="1">
      <c r="A77" s="1"/>
      <c r="B77" s="22" t="s">
        <v>204</v>
      </c>
      <c r="C77" s="243" t="s">
        <v>192</v>
      </c>
      <c r="D77" s="382">
        <v>0.307</v>
      </c>
      <c r="E77" s="382">
        <v>0.317</v>
      </c>
      <c r="F77" s="382">
        <v>0.314</v>
      </c>
      <c r="G77" s="382">
        <v>0.32800000000000001</v>
      </c>
      <c r="H77" s="382">
        <v>0.33100000000000002</v>
      </c>
      <c r="I77" s="382">
        <v>0.307</v>
      </c>
      <c r="J77" s="382">
        <v>0.308</v>
      </c>
      <c r="K77" s="382">
        <v>0.31900000000000001</v>
      </c>
      <c r="L77" s="382">
        <v>0.32900000000000001</v>
      </c>
      <c r="M77" s="10"/>
      <c r="N77" s="1"/>
      <c r="O77" s="1"/>
      <c r="P77" s="1"/>
      <c r="Q77" s="1"/>
      <c r="R77" s="1"/>
      <c r="S77" s="1"/>
      <c r="T77" s="1"/>
      <c r="U77" s="1"/>
      <c r="V77" s="1"/>
      <c r="W77" s="1"/>
      <c r="X77" s="1"/>
      <c r="Y77" s="244"/>
    </row>
    <row r="78" spans="1:25" ht="15.75" thickBot="1">
      <c r="A78" s="1"/>
      <c r="B78" s="22" t="s">
        <v>206</v>
      </c>
      <c r="C78" s="242" t="s">
        <v>192</v>
      </c>
      <c r="D78" s="381">
        <v>0.30599999999999999</v>
      </c>
      <c r="E78" s="381">
        <v>0.313</v>
      </c>
      <c r="F78" s="381">
        <v>0.315</v>
      </c>
      <c r="G78" s="381">
        <v>0.32400000000000001</v>
      </c>
      <c r="H78" s="381">
        <v>0.32400000000000001</v>
      </c>
      <c r="I78" s="381">
        <v>0.30599999999999999</v>
      </c>
      <c r="J78" s="381">
        <v>0.31</v>
      </c>
      <c r="K78" s="381">
        <v>0.315</v>
      </c>
      <c r="L78" s="381">
        <v>0.32600000000000001</v>
      </c>
      <c r="M78" s="10"/>
      <c r="N78" s="1"/>
      <c r="O78" s="1"/>
      <c r="P78" s="1"/>
      <c r="Q78" s="1"/>
      <c r="R78" s="1"/>
      <c r="S78" s="1"/>
      <c r="T78" s="1"/>
      <c r="U78" s="1"/>
      <c r="V78" s="1"/>
      <c r="W78" s="1"/>
      <c r="X78" s="1"/>
      <c r="Y78" s="244"/>
    </row>
    <row r="79" spans="1:25" ht="15.75" thickBot="1">
      <c r="A79" s="1"/>
      <c r="B79" s="22" t="s">
        <v>208</v>
      </c>
      <c r="C79" s="243" t="s">
        <v>192</v>
      </c>
      <c r="D79" s="382">
        <v>0.26</v>
      </c>
      <c r="E79" s="382">
        <v>0.27600000000000002</v>
      </c>
      <c r="F79" s="382">
        <v>0.28799999999999998</v>
      </c>
      <c r="G79" s="382">
        <v>0.28799999999999998</v>
      </c>
      <c r="H79" s="382">
        <v>0.29199999999999998</v>
      </c>
      <c r="I79" s="382">
        <v>0.27800000000000002</v>
      </c>
      <c r="J79" s="382">
        <v>0.26600000000000001</v>
      </c>
      <c r="K79" s="382">
        <v>0.27500000000000002</v>
      </c>
      <c r="L79" s="382">
        <v>0.28499999999999998</v>
      </c>
      <c r="M79" s="10"/>
      <c r="N79" s="1"/>
      <c r="O79" s="1"/>
      <c r="P79" s="1"/>
      <c r="Q79" s="1"/>
      <c r="R79" s="1"/>
      <c r="S79" s="1"/>
      <c r="T79" s="1"/>
      <c r="U79" s="1"/>
      <c r="V79" s="1"/>
      <c r="W79" s="1"/>
      <c r="X79" s="1"/>
      <c r="Y79" s="244"/>
    </row>
    <row r="80" spans="1:25" ht="15.75" thickBot="1">
      <c r="A80" s="1"/>
      <c r="B80" s="22" t="s">
        <v>210</v>
      </c>
      <c r="C80" s="242" t="s">
        <v>192</v>
      </c>
      <c r="D80" s="381">
        <v>0.27400000000000002</v>
      </c>
      <c r="E80" s="381">
        <v>0.28199999999999997</v>
      </c>
      <c r="F80" s="381">
        <v>0.29199999999999998</v>
      </c>
      <c r="G80" s="381">
        <v>0.29299999999999998</v>
      </c>
      <c r="H80" s="381">
        <v>0.29599999999999999</v>
      </c>
      <c r="I80" s="381">
        <v>0.28399999999999997</v>
      </c>
      <c r="J80" s="381">
        <v>0.27500000000000002</v>
      </c>
      <c r="K80" s="381">
        <v>0.28699999999999998</v>
      </c>
      <c r="L80" s="381">
        <v>0.28699999999999998</v>
      </c>
      <c r="M80" s="10"/>
      <c r="N80" s="1"/>
      <c r="O80" s="1"/>
      <c r="P80" s="1"/>
      <c r="Q80" s="1"/>
      <c r="R80" s="1"/>
      <c r="S80" s="1"/>
      <c r="T80" s="1"/>
      <c r="U80" s="1"/>
      <c r="V80" s="1"/>
      <c r="W80" s="1"/>
      <c r="X80" s="1"/>
      <c r="Y80" s="244"/>
    </row>
    <row r="81" spans="1:25" ht="15.75" thickBot="1">
      <c r="A81" s="1"/>
      <c r="B81" s="22" t="s">
        <v>215</v>
      </c>
      <c r="C81" s="243" t="s">
        <v>213</v>
      </c>
      <c r="D81" s="382">
        <v>0.221</v>
      </c>
      <c r="E81" s="382">
        <v>0.23499999999999999</v>
      </c>
      <c r="F81" s="382">
        <v>0.23300000000000001</v>
      </c>
      <c r="G81" s="382">
        <v>0.22800000000000001</v>
      </c>
      <c r="H81" s="382">
        <v>0.23100000000000001</v>
      </c>
      <c r="I81" s="382">
        <v>0.23200000000000001</v>
      </c>
      <c r="J81" s="382">
        <v>0.20899999999999999</v>
      </c>
      <c r="K81" s="382">
        <v>0.22500000000000001</v>
      </c>
      <c r="L81" s="382">
        <v>0.218</v>
      </c>
      <c r="M81" s="10"/>
      <c r="N81" s="1"/>
      <c r="O81" s="1"/>
      <c r="P81" s="1"/>
      <c r="Q81" s="1"/>
      <c r="R81" s="1"/>
      <c r="S81" s="1"/>
      <c r="T81" s="1"/>
      <c r="U81" s="1"/>
      <c r="V81" s="1"/>
      <c r="W81" s="1"/>
      <c r="X81" s="1"/>
      <c r="Y81" s="244"/>
    </row>
    <row r="82" spans="1:25" ht="15">
      <c r="A82" s="1"/>
      <c r="B82" s="1"/>
      <c r="C82" s="1"/>
      <c r="D82" s="1"/>
      <c r="E82" s="1"/>
      <c r="F82" s="1"/>
      <c r="G82" s="1"/>
      <c r="H82" s="1"/>
      <c r="I82" s="1"/>
      <c r="J82" s="1"/>
      <c r="K82" s="1"/>
      <c r="L82" s="1"/>
      <c r="M82" s="1"/>
      <c r="N82" s="1"/>
      <c r="O82" s="1"/>
      <c r="P82" s="1"/>
      <c r="Q82" s="1"/>
      <c r="R82" s="1"/>
      <c r="S82" s="1"/>
      <c r="T82" s="1"/>
      <c r="U82" s="1"/>
      <c r="V82" s="1"/>
      <c r="W82" s="1"/>
      <c r="X82" s="1"/>
      <c r="Y82" s="1"/>
    </row>
    <row r="83" spans="1:25" ht="15">
      <c r="A83" s="1"/>
    </row>
    <row r="84" spans="1:25" ht="15">
      <c r="A84" s="1"/>
    </row>
    <row r="85" spans="1:25" ht="15">
      <c r="A85" s="1"/>
    </row>
    <row r="86" spans="1:25" ht="15">
      <c r="A86" s="1"/>
    </row>
    <row r="87" spans="1:25" ht="15">
      <c r="A87" s="1"/>
    </row>
    <row r="88" spans="1:25" ht="15">
      <c r="A88" s="1"/>
    </row>
    <row r="89" spans="1:25" ht="15">
      <c r="A89" s="1"/>
    </row>
    <row r="90" spans="1:25" ht="15">
      <c r="A90" s="1"/>
    </row>
    <row r="91" spans="1:25" ht="15">
      <c r="A91" s="1"/>
    </row>
    <row r="92" spans="1:25" ht="15">
      <c r="A92" s="1"/>
    </row>
    <row r="93" spans="1:25" ht="15">
      <c r="A93" s="1"/>
    </row>
    <row r="94" spans="1:25" ht="15">
      <c r="A94" s="1"/>
    </row>
    <row r="95" spans="1:25" ht="15">
      <c r="A95" s="1"/>
    </row>
    <row r="96" spans="1:25" ht="15">
      <c r="A96" s="1"/>
    </row>
    <row r="97" spans="1:1" ht="15">
      <c r="A97" s="1"/>
    </row>
    <row r="98" spans="1:1" ht="15">
      <c r="A98" s="1"/>
    </row>
    <row r="99" spans="1:1" ht="13.15" customHeight="1">
      <c r="A99" s="1"/>
    </row>
  </sheetData>
  <mergeCells count="38">
    <mergeCell ref="I12:L14"/>
    <mergeCell ref="I15:L18"/>
    <mergeCell ref="C15:D16"/>
    <mergeCell ref="E15:H18"/>
    <mergeCell ref="I19:L19"/>
    <mergeCell ref="C18:D18"/>
    <mergeCell ref="C19:D19"/>
    <mergeCell ref="E19:H19"/>
    <mergeCell ref="B16:B18"/>
    <mergeCell ref="E12:H12"/>
    <mergeCell ref="E13:H13"/>
    <mergeCell ref="E14:H14"/>
    <mergeCell ref="C14:D14"/>
    <mergeCell ref="C17:D17"/>
    <mergeCell ref="B8:L8"/>
    <mergeCell ref="B22:L22"/>
    <mergeCell ref="N22:X22"/>
    <mergeCell ref="B23:B24"/>
    <mergeCell ref="C23:C24"/>
    <mergeCell ref="D23:L23"/>
    <mergeCell ref="N23:N24"/>
    <mergeCell ref="O23:O24"/>
    <mergeCell ref="P23:X23"/>
    <mergeCell ref="B10:L10"/>
    <mergeCell ref="C11:D11"/>
    <mergeCell ref="E11:H11"/>
    <mergeCell ref="I11:L11"/>
    <mergeCell ref="C12:D12"/>
    <mergeCell ref="C13:D13"/>
    <mergeCell ref="B12:B14"/>
    <mergeCell ref="B54:B55"/>
    <mergeCell ref="C54:C55"/>
    <mergeCell ref="D54:L54"/>
    <mergeCell ref="N53:X53"/>
    <mergeCell ref="N54:N55"/>
    <mergeCell ref="O54:O55"/>
    <mergeCell ref="P54:X54"/>
    <mergeCell ref="B53:L53"/>
  </mergeCells>
  <hyperlinks>
    <hyperlink ref="B1" location="'Assumptions Summary'!A1" display="Go to Assumptions Summary"/>
  </hyperlinks>
  <pageMargins left="0.7" right="0.7" top="0.75" bottom="0.75" header="0.3" footer="0.3"/>
  <pageSetup paperSize="9" orientation="portrait"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C00000"/>
  </sheetPr>
  <dimension ref="A1:F77"/>
  <sheetViews>
    <sheetView zoomScale="85" zoomScaleNormal="85" workbookViewId="0"/>
  </sheetViews>
  <sheetFormatPr defaultColWidth="10.28515625" defaultRowHeight="15"/>
  <cols>
    <col min="1" max="1" width="4.140625" style="9" customWidth="1"/>
    <col min="2" max="2" width="45.7109375" style="9" customWidth="1"/>
    <col min="3" max="5" width="70.7109375" style="9" customWidth="1"/>
    <col min="6" max="6" width="3.5703125" style="9" customWidth="1"/>
    <col min="7" max="16384" width="10.28515625" style="9"/>
  </cols>
  <sheetData>
    <row r="1" spans="1:6">
      <c r="A1" s="7"/>
      <c r="B1" s="8"/>
      <c r="C1" s="8"/>
      <c r="D1" s="8"/>
      <c r="E1" s="8"/>
      <c r="F1" s="8"/>
    </row>
    <row r="2" spans="1:6" ht="20.25" thickBot="1">
      <c r="A2" s="8"/>
      <c r="B2" s="313" t="s">
        <v>1484</v>
      </c>
      <c r="C2" s="8"/>
      <c r="D2" s="8"/>
      <c r="E2" s="8"/>
      <c r="F2" s="8"/>
    </row>
    <row r="3" spans="1:6" ht="15.75" thickTop="1">
      <c r="A3" s="8"/>
      <c r="B3" s="8"/>
      <c r="C3" s="8"/>
      <c r="D3" s="8"/>
      <c r="E3" s="8"/>
      <c r="F3" s="8"/>
    </row>
    <row r="4" spans="1:6" ht="18" thickBot="1">
      <c r="A4" s="8"/>
      <c r="B4" s="11" t="s">
        <v>2</v>
      </c>
      <c r="C4" s="12"/>
      <c r="D4" s="12"/>
      <c r="E4" s="12"/>
      <c r="F4" s="8"/>
    </row>
    <row r="5" spans="1:6" ht="16.5" thickTop="1" thickBot="1">
      <c r="A5" s="8"/>
      <c r="B5" s="3" t="s">
        <v>3</v>
      </c>
      <c r="C5" s="3" t="s">
        <v>1</v>
      </c>
      <c r="D5" s="407" t="s">
        <v>1510</v>
      </c>
      <c r="E5" s="396" t="s">
        <v>1515</v>
      </c>
      <c r="F5" s="8"/>
    </row>
    <row r="6" spans="1:6" ht="77.25" thickBot="1">
      <c r="A6" s="8"/>
      <c r="B6" s="416" t="s">
        <v>1223</v>
      </c>
      <c r="C6" s="13" t="s">
        <v>1224</v>
      </c>
      <c r="D6" s="13" t="s">
        <v>1517</v>
      </c>
      <c r="E6" s="13" t="s">
        <v>1533</v>
      </c>
      <c r="F6" s="8"/>
    </row>
    <row r="7" spans="1:6" ht="15.75" thickBot="1">
      <c r="A7" s="8"/>
      <c r="B7" s="417" t="s">
        <v>5</v>
      </c>
      <c r="C7" s="14" t="s">
        <v>5</v>
      </c>
      <c r="D7" s="14" t="s">
        <v>1513</v>
      </c>
      <c r="E7" s="14" t="s">
        <v>1514</v>
      </c>
      <c r="F7" s="8"/>
    </row>
    <row r="8" spans="1:6" ht="39" thickBot="1">
      <c r="A8" s="8"/>
      <c r="B8" s="416" t="s">
        <v>6</v>
      </c>
      <c r="C8" s="13" t="s">
        <v>7</v>
      </c>
      <c r="D8" s="13" t="s">
        <v>1513</v>
      </c>
      <c r="E8" s="13" t="s">
        <v>1516</v>
      </c>
      <c r="F8" s="8"/>
    </row>
    <row r="9" spans="1:6" ht="26.25" thickBot="1">
      <c r="A9" s="8"/>
      <c r="B9" s="417" t="s">
        <v>8</v>
      </c>
      <c r="C9" s="14" t="s">
        <v>9</v>
      </c>
      <c r="D9" s="14" t="s">
        <v>1517</v>
      </c>
      <c r="E9" s="14" t="s">
        <v>1366</v>
      </c>
      <c r="F9" s="8"/>
    </row>
    <row r="10" spans="1:6" ht="26.25" thickBot="1">
      <c r="A10" s="8"/>
      <c r="B10" s="416" t="s">
        <v>10</v>
      </c>
      <c r="C10" s="13" t="s">
        <v>11</v>
      </c>
      <c r="D10" s="13" t="s">
        <v>1513</v>
      </c>
      <c r="E10" s="13" t="s">
        <v>1518</v>
      </c>
      <c r="F10" s="8"/>
    </row>
    <row r="11" spans="1:6" ht="15.75" thickBot="1">
      <c r="A11" s="8"/>
      <c r="B11" s="417" t="s">
        <v>1437</v>
      </c>
      <c r="C11" s="14" t="s">
        <v>1438</v>
      </c>
      <c r="D11" s="14" t="s">
        <v>1517</v>
      </c>
      <c r="E11" s="14" t="s">
        <v>1439</v>
      </c>
      <c r="F11" s="8"/>
    </row>
    <row r="12" spans="1:6" ht="39" thickBot="1">
      <c r="A12" s="8"/>
      <c r="B12" s="416" t="s">
        <v>12</v>
      </c>
      <c r="C12" s="13" t="s">
        <v>13</v>
      </c>
      <c r="D12" s="13" t="s">
        <v>1513</v>
      </c>
      <c r="E12" s="13" t="s">
        <v>1365</v>
      </c>
      <c r="F12" s="8"/>
    </row>
    <row r="13" spans="1:6" ht="15.75" thickBot="1">
      <c r="A13" s="8"/>
      <c r="B13" s="417" t="s">
        <v>14</v>
      </c>
      <c r="C13" s="14" t="s">
        <v>15</v>
      </c>
      <c r="D13" s="14" t="s">
        <v>1513</v>
      </c>
      <c r="E13" s="14" t="s">
        <v>1366</v>
      </c>
      <c r="F13" s="8"/>
    </row>
    <row r="14" spans="1:6" ht="15.75" thickBot="1">
      <c r="A14" s="8"/>
      <c r="B14" s="416" t="s">
        <v>16</v>
      </c>
      <c r="C14" s="13" t="s">
        <v>17</v>
      </c>
      <c r="D14" s="13" t="s">
        <v>1513</v>
      </c>
      <c r="E14" s="13" t="s">
        <v>1366</v>
      </c>
      <c r="F14" s="8"/>
    </row>
    <row r="15" spans="1:6" ht="15.75" thickBot="1">
      <c r="A15" s="8"/>
      <c r="B15" s="417" t="s">
        <v>1367</v>
      </c>
      <c r="C15" s="14" t="s">
        <v>1511</v>
      </c>
      <c r="D15" s="14" t="s">
        <v>1242</v>
      </c>
      <c r="E15" s="14" t="s">
        <v>1366</v>
      </c>
      <c r="F15" s="8"/>
    </row>
    <row r="16" spans="1:6" ht="15.75" thickBot="1">
      <c r="A16" s="8"/>
      <c r="B16" s="416" t="s">
        <v>18</v>
      </c>
      <c r="C16" s="13" t="s">
        <v>19</v>
      </c>
      <c r="D16" s="13" t="s">
        <v>1513</v>
      </c>
      <c r="E16" s="13" t="s">
        <v>1366</v>
      </c>
      <c r="F16" s="8"/>
    </row>
    <row r="17" spans="1:6" ht="15.75" thickBot="1">
      <c r="A17" s="8"/>
      <c r="B17" s="417" t="s">
        <v>20</v>
      </c>
      <c r="C17" s="14" t="s">
        <v>21</v>
      </c>
      <c r="D17" s="14" t="s">
        <v>1513</v>
      </c>
      <c r="E17" s="14" t="s">
        <v>1366</v>
      </c>
      <c r="F17" s="8"/>
    </row>
    <row r="18" spans="1:6" ht="15.75" thickBot="1">
      <c r="A18" s="8"/>
      <c r="B18" s="416" t="s">
        <v>1490</v>
      </c>
      <c r="C18" s="13" t="s">
        <v>22</v>
      </c>
      <c r="D18" s="13" t="s">
        <v>1513</v>
      </c>
      <c r="E18" s="13" t="s">
        <v>1366</v>
      </c>
      <c r="F18" s="8"/>
    </row>
    <row r="19" spans="1:6" ht="26.25" thickBot="1">
      <c r="A19" s="8"/>
      <c r="B19" s="417" t="s">
        <v>1491</v>
      </c>
      <c r="C19" s="14" t="s">
        <v>23</v>
      </c>
      <c r="D19" s="14" t="s">
        <v>1513</v>
      </c>
      <c r="E19" s="14" t="s">
        <v>1366</v>
      </c>
      <c r="F19" s="8"/>
    </row>
    <row r="20" spans="1:6" ht="64.5" thickBot="1">
      <c r="A20" s="8"/>
      <c r="B20" s="416" t="s">
        <v>1225</v>
      </c>
      <c r="C20" s="13" t="s">
        <v>1255</v>
      </c>
      <c r="D20" s="13" t="s">
        <v>1517</v>
      </c>
      <c r="E20" s="13" t="s">
        <v>1521</v>
      </c>
      <c r="F20" s="8"/>
    </row>
    <row r="21" spans="1:6" ht="26.25" thickBot="1">
      <c r="A21" s="8"/>
      <c r="B21" s="417" t="s">
        <v>1492</v>
      </c>
      <c r="C21" s="14" t="s">
        <v>25</v>
      </c>
      <c r="D21" s="14" t="s">
        <v>1513</v>
      </c>
      <c r="E21" s="14" t="s">
        <v>1519</v>
      </c>
      <c r="F21" s="8"/>
    </row>
    <row r="22" spans="1:6" ht="15.75" thickBot="1">
      <c r="A22" s="8"/>
      <c r="B22" s="416" t="s">
        <v>26</v>
      </c>
      <c r="C22" s="13" t="s">
        <v>27</v>
      </c>
      <c r="D22" s="13" t="s">
        <v>1513</v>
      </c>
      <c r="E22" s="13" t="s">
        <v>1520</v>
      </c>
      <c r="F22" s="8"/>
    </row>
    <row r="23" spans="1:6" ht="15.75" thickBot="1">
      <c r="A23" s="8"/>
      <c r="B23" s="417" t="s">
        <v>1493</v>
      </c>
      <c r="C23" s="14" t="s">
        <v>28</v>
      </c>
      <c r="D23" s="14" t="s">
        <v>1513</v>
      </c>
      <c r="E23" s="14" t="s">
        <v>1366</v>
      </c>
      <c r="F23" s="8"/>
    </row>
    <row r="24" spans="1:6" ht="26.25" thickBot="1">
      <c r="A24" s="8"/>
      <c r="B24" s="416" t="s">
        <v>1494</v>
      </c>
      <c r="C24" s="13" t="s">
        <v>29</v>
      </c>
      <c r="D24" s="13" t="s">
        <v>1513</v>
      </c>
      <c r="E24" s="13" t="s">
        <v>1522</v>
      </c>
      <c r="F24" s="8"/>
    </row>
    <row r="25" spans="1:6" ht="51.75" thickBot="1">
      <c r="A25" s="8"/>
      <c r="B25" s="417" t="s">
        <v>30</v>
      </c>
      <c r="C25" s="14" t="s">
        <v>31</v>
      </c>
      <c r="D25" s="14" t="s">
        <v>1513</v>
      </c>
      <c r="E25" s="14" t="s">
        <v>1366</v>
      </c>
      <c r="F25" s="8"/>
    </row>
    <row r="26" spans="1:6" ht="26.25" thickBot="1">
      <c r="A26" s="8"/>
      <c r="B26" s="416" t="s">
        <v>32</v>
      </c>
      <c r="C26" s="13" t="s">
        <v>33</v>
      </c>
      <c r="D26" s="13" t="s">
        <v>1513</v>
      </c>
      <c r="E26" s="13" t="s">
        <v>1523</v>
      </c>
      <c r="F26" s="8"/>
    </row>
    <row r="27" spans="1:6" ht="15.75" thickBot="1">
      <c r="A27" s="8"/>
      <c r="B27" s="417" t="s">
        <v>1495</v>
      </c>
      <c r="C27" s="14" t="s">
        <v>1362</v>
      </c>
      <c r="D27" s="14" t="s">
        <v>1513</v>
      </c>
      <c r="E27" s="14" t="s">
        <v>1366</v>
      </c>
      <c r="F27" s="8"/>
    </row>
    <row r="28" spans="1:6" ht="90" thickBot="1">
      <c r="A28" s="8"/>
      <c r="B28" s="416" t="s">
        <v>847</v>
      </c>
      <c r="C28" s="13" t="s">
        <v>36</v>
      </c>
      <c r="D28" s="13" t="s">
        <v>1513</v>
      </c>
      <c r="E28" s="13" t="s">
        <v>1366</v>
      </c>
      <c r="F28" s="8"/>
    </row>
    <row r="29" spans="1:6" ht="15.75" thickBot="1">
      <c r="A29" s="8"/>
      <c r="B29" s="417" t="s">
        <v>1496</v>
      </c>
      <c r="C29" s="14" t="s">
        <v>37</v>
      </c>
      <c r="D29" s="14" t="s">
        <v>1513</v>
      </c>
      <c r="E29" s="14" t="s">
        <v>1366</v>
      </c>
      <c r="F29" s="8"/>
    </row>
    <row r="30" spans="1:6" ht="39" thickBot="1">
      <c r="A30" s="8"/>
      <c r="B30" s="416" t="s">
        <v>1497</v>
      </c>
      <c r="C30" s="13" t="s">
        <v>38</v>
      </c>
      <c r="D30" s="13" t="s">
        <v>1513</v>
      </c>
      <c r="E30" s="13" t="s">
        <v>1585</v>
      </c>
      <c r="F30" s="8"/>
    </row>
    <row r="31" spans="1:6" ht="15.75" thickBot="1">
      <c r="A31" s="8"/>
      <c r="B31" s="417" t="s">
        <v>1498</v>
      </c>
      <c r="C31" s="14" t="s">
        <v>39</v>
      </c>
      <c r="D31" s="14" t="s">
        <v>1517</v>
      </c>
      <c r="E31" s="14" t="s">
        <v>1524</v>
      </c>
      <c r="F31" s="8"/>
    </row>
    <row r="32" spans="1:6" ht="15.75" thickBot="1">
      <c r="A32" s="8"/>
      <c r="B32" s="416" t="s">
        <v>1499</v>
      </c>
      <c r="C32" s="13" t="s">
        <v>40</v>
      </c>
      <c r="D32" s="13" t="s">
        <v>1513</v>
      </c>
      <c r="E32" s="13" t="s">
        <v>1366</v>
      </c>
      <c r="F32" s="8"/>
    </row>
    <row r="33" spans="1:6" ht="26.25" thickBot="1">
      <c r="A33" s="8"/>
      <c r="B33" s="417" t="s">
        <v>1500</v>
      </c>
      <c r="C33" s="14" t="s">
        <v>41</v>
      </c>
      <c r="D33" s="14" t="s">
        <v>1513</v>
      </c>
      <c r="E33" s="14" t="s">
        <v>1366</v>
      </c>
      <c r="F33" s="8"/>
    </row>
    <row r="34" spans="1:6" ht="15.75" thickBot="1">
      <c r="A34" s="8"/>
      <c r="B34" s="416" t="s">
        <v>1501</v>
      </c>
      <c r="C34" s="13" t="s">
        <v>42</v>
      </c>
      <c r="D34" s="13" t="s">
        <v>1513</v>
      </c>
      <c r="E34" s="13" t="s">
        <v>1366</v>
      </c>
      <c r="F34" s="8"/>
    </row>
    <row r="35" spans="1:6" ht="15.75" thickBot="1">
      <c r="A35" s="8"/>
      <c r="B35" s="417" t="s">
        <v>1502</v>
      </c>
      <c r="C35" s="14" t="s">
        <v>43</v>
      </c>
      <c r="D35" s="14" t="s">
        <v>1513</v>
      </c>
      <c r="E35" s="14" t="s">
        <v>1366</v>
      </c>
      <c r="F35" s="8"/>
    </row>
    <row r="36" spans="1:6" ht="15.75" thickBot="1">
      <c r="A36" s="8"/>
      <c r="B36" s="416" t="s">
        <v>1503</v>
      </c>
      <c r="C36" s="13" t="s">
        <v>44</v>
      </c>
      <c r="D36" s="13" t="s">
        <v>1513</v>
      </c>
      <c r="E36" s="13" t="s">
        <v>1366</v>
      </c>
      <c r="F36" s="8"/>
    </row>
    <row r="37" spans="1:6" ht="15.75" thickBot="1">
      <c r="A37" s="8"/>
      <c r="B37" s="417" t="s">
        <v>45</v>
      </c>
      <c r="C37" s="14" t="s">
        <v>46</v>
      </c>
      <c r="D37" s="14" t="s">
        <v>1513</v>
      </c>
      <c r="E37" s="14" t="s">
        <v>1366</v>
      </c>
      <c r="F37" s="8"/>
    </row>
    <row r="38" spans="1:6" ht="15.75" thickBot="1">
      <c r="A38" s="8"/>
      <c r="B38" s="416" t="s">
        <v>1504</v>
      </c>
      <c r="C38" s="13" t="s">
        <v>1525</v>
      </c>
      <c r="D38" s="13" t="s">
        <v>1513</v>
      </c>
      <c r="E38" s="13" t="s">
        <v>1366</v>
      </c>
      <c r="F38" s="8"/>
    </row>
    <row r="39" spans="1:6" ht="15.75" thickBot="1">
      <c r="A39" s="8"/>
      <c r="B39" s="417" t="s">
        <v>1505</v>
      </c>
      <c r="C39" s="14" t="s">
        <v>48</v>
      </c>
      <c r="D39" s="14" t="s">
        <v>1513</v>
      </c>
      <c r="E39" s="14" t="s">
        <v>1526</v>
      </c>
      <c r="F39" s="8"/>
    </row>
    <row r="40" spans="1:6" ht="15.75" thickBot="1">
      <c r="A40" s="8"/>
      <c r="B40" s="416" t="s">
        <v>49</v>
      </c>
      <c r="C40" s="13" t="s">
        <v>50</v>
      </c>
      <c r="D40" s="13" t="s">
        <v>1513</v>
      </c>
      <c r="E40" s="13" t="s">
        <v>1366</v>
      </c>
      <c r="F40" s="8"/>
    </row>
    <row r="41" spans="1:6" ht="15.75" thickBot="1">
      <c r="A41" s="8"/>
      <c r="B41" s="417" t="s">
        <v>51</v>
      </c>
      <c r="C41" s="14" t="s">
        <v>52</v>
      </c>
      <c r="D41" s="14" t="s">
        <v>1513</v>
      </c>
      <c r="E41" s="14" t="s">
        <v>1366</v>
      </c>
      <c r="F41" s="8"/>
    </row>
    <row r="42" spans="1:6" ht="15.75" thickBot="1">
      <c r="A42" s="8"/>
      <c r="B42" s="416" t="s">
        <v>53</v>
      </c>
      <c r="C42" s="13" t="s">
        <v>54</v>
      </c>
      <c r="D42" s="13" t="s">
        <v>1513</v>
      </c>
      <c r="E42" s="13" t="s">
        <v>1366</v>
      </c>
      <c r="F42" s="8"/>
    </row>
    <row r="43" spans="1:6" ht="15.75" thickBot="1">
      <c r="A43" s="8"/>
      <c r="B43" s="417" t="s">
        <v>55</v>
      </c>
      <c r="C43" s="14" t="s">
        <v>56</v>
      </c>
      <c r="D43" s="14" t="s">
        <v>1513</v>
      </c>
      <c r="E43" s="14" t="s">
        <v>1366</v>
      </c>
      <c r="F43" s="8"/>
    </row>
    <row r="44" spans="1:6" ht="15.75" thickBot="1">
      <c r="A44" s="8"/>
      <c r="B44" s="415" t="s">
        <v>57</v>
      </c>
      <c r="C44" s="13" t="s">
        <v>58</v>
      </c>
      <c r="D44" s="13" t="s">
        <v>1513</v>
      </c>
      <c r="E44" s="13" t="s">
        <v>1366</v>
      </c>
      <c r="F44" s="8"/>
    </row>
    <row r="45" spans="1:6" ht="15.75" thickBot="1">
      <c r="A45" s="8"/>
      <c r="B45" s="417" t="s">
        <v>1506</v>
      </c>
      <c r="C45" s="14" t="s">
        <v>1251</v>
      </c>
      <c r="D45" s="14" t="s">
        <v>1250</v>
      </c>
      <c r="E45" s="14" t="s">
        <v>1527</v>
      </c>
      <c r="F45" s="8"/>
    </row>
    <row r="46" spans="1:6" ht="15.75" thickBot="1">
      <c r="A46" s="8"/>
      <c r="B46" s="416" t="s">
        <v>1507</v>
      </c>
      <c r="C46" s="13" t="s">
        <v>1252</v>
      </c>
      <c r="D46" s="13" t="s">
        <v>1528</v>
      </c>
      <c r="E46" s="13" t="s">
        <v>1527</v>
      </c>
      <c r="F46" s="8"/>
    </row>
    <row r="47" spans="1:6" ht="15.75" thickBot="1">
      <c r="A47" s="8"/>
      <c r="B47" s="417" t="s">
        <v>34</v>
      </c>
      <c r="C47" s="14" t="s">
        <v>35</v>
      </c>
      <c r="D47" s="14" t="s">
        <v>1517</v>
      </c>
      <c r="E47" s="14" t="s">
        <v>1366</v>
      </c>
      <c r="F47" s="8"/>
    </row>
    <row r="48" spans="1:6" ht="15.75" thickBot="1">
      <c r="A48" s="8"/>
      <c r="B48" s="416" t="s">
        <v>1508</v>
      </c>
      <c r="C48" s="13" t="s">
        <v>1264</v>
      </c>
      <c r="D48" s="13" t="s">
        <v>1513</v>
      </c>
      <c r="E48" s="13" t="s">
        <v>1366</v>
      </c>
      <c r="F48" s="8"/>
    </row>
    <row r="49" spans="1:6" ht="51.75" thickBot="1">
      <c r="A49" s="8"/>
      <c r="B49" s="417" t="s">
        <v>1482</v>
      </c>
      <c r="C49" s="14" t="s">
        <v>1483</v>
      </c>
      <c r="D49" s="14" t="s">
        <v>1528</v>
      </c>
      <c r="E49" s="14" t="s">
        <v>1530</v>
      </c>
      <c r="F49" s="8"/>
    </row>
    <row r="50" spans="1:6" ht="51.75" thickBot="1">
      <c r="A50" s="8"/>
      <c r="B50" s="416" t="s">
        <v>1509</v>
      </c>
      <c r="C50" s="13" t="s">
        <v>1265</v>
      </c>
      <c r="D50" s="13" t="s">
        <v>1529</v>
      </c>
      <c r="E50" s="13" t="s">
        <v>1530</v>
      </c>
      <c r="F50" s="8"/>
    </row>
    <row r="51" spans="1:6" ht="15.75" thickBot="1">
      <c r="A51" s="8"/>
      <c r="B51" s="417" t="s">
        <v>1512</v>
      </c>
      <c r="C51" s="14" t="s">
        <v>1266</v>
      </c>
      <c r="D51" s="14" t="s">
        <v>1246</v>
      </c>
      <c r="E51" s="14" t="s">
        <v>1531</v>
      </c>
      <c r="F51" s="8"/>
    </row>
    <row r="52" spans="1:6">
      <c r="A52" s="8"/>
      <c r="B52" s="8"/>
      <c r="C52" s="8"/>
      <c r="D52" s="8"/>
      <c r="E52" s="8"/>
      <c r="F52" s="8"/>
    </row>
    <row r="53" spans="1:6">
      <c r="A53" s="8"/>
      <c r="B53" s="8"/>
      <c r="C53" s="8"/>
      <c r="D53" s="8"/>
      <c r="E53" s="8"/>
      <c r="F53" s="8"/>
    </row>
    <row r="54" spans="1:6">
      <c r="A54" s="8"/>
      <c r="B54" s="8"/>
      <c r="C54" s="8"/>
      <c r="D54" s="8"/>
      <c r="E54" s="8"/>
      <c r="F54" s="8"/>
    </row>
    <row r="55" spans="1:6">
      <c r="A55" s="8"/>
      <c r="B55" s="8"/>
      <c r="C55" s="8"/>
      <c r="D55" s="8"/>
      <c r="E55" s="8"/>
      <c r="F55" s="8"/>
    </row>
    <row r="56" spans="1:6">
      <c r="A56" s="8"/>
      <c r="B56" s="8"/>
      <c r="C56" s="8"/>
      <c r="D56" s="8"/>
      <c r="E56" s="8"/>
      <c r="F56" s="8"/>
    </row>
    <row r="57" spans="1:6" ht="18" thickBot="1">
      <c r="A57" s="8"/>
      <c r="B57" s="11" t="s">
        <v>1239</v>
      </c>
      <c r="C57" s="8"/>
      <c r="D57" s="8"/>
      <c r="E57" s="8"/>
      <c r="F57" s="8"/>
    </row>
    <row r="58" spans="1:6" ht="16.5" thickTop="1" thickBot="1">
      <c r="A58" s="8"/>
      <c r="B58" s="334" t="s">
        <v>1536</v>
      </c>
      <c r="C58" s="436" t="s">
        <v>1239</v>
      </c>
      <c r="D58" s="437"/>
      <c r="E58" s="437"/>
      <c r="F58" s="8"/>
    </row>
    <row r="59" spans="1:6" ht="15.75" customHeight="1" thickBot="1">
      <c r="A59" s="8"/>
      <c r="B59" s="13" t="s">
        <v>1517</v>
      </c>
      <c r="C59" s="433" t="s">
        <v>1537</v>
      </c>
      <c r="D59" s="434"/>
      <c r="E59" s="435"/>
      <c r="F59" s="8"/>
    </row>
    <row r="60" spans="1:6" ht="26.25" thickBot="1">
      <c r="A60" s="8"/>
      <c r="B60" s="14" t="s">
        <v>1513</v>
      </c>
      <c r="C60" s="430" t="s">
        <v>1361</v>
      </c>
      <c r="D60" s="431"/>
      <c r="E60" s="432"/>
      <c r="F60" s="8"/>
    </row>
    <row r="61" spans="1:6" ht="26.25" customHeight="1" thickBot="1">
      <c r="A61" s="8"/>
      <c r="B61" s="13" t="s">
        <v>1538</v>
      </c>
      <c r="C61" s="433" t="s">
        <v>1241</v>
      </c>
      <c r="D61" s="434"/>
      <c r="E61" s="435"/>
      <c r="F61" s="8"/>
    </row>
    <row r="62" spans="1:6" ht="15.75" thickBot="1">
      <c r="A62" s="8"/>
      <c r="B62" s="14" t="s">
        <v>1242</v>
      </c>
      <c r="C62" s="430" t="s">
        <v>1243</v>
      </c>
      <c r="D62" s="431"/>
      <c r="E62" s="432"/>
      <c r="F62" s="8"/>
    </row>
    <row r="63" spans="1:6" ht="26.25" customHeight="1" thickBot="1">
      <c r="A63" s="8"/>
      <c r="B63" s="13" t="s">
        <v>1244</v>
      </c>
      <c r="C63" s="433" t="s">
        <v>239</v>
      </c>
      <c r="D63" s="434"/>
      <c r="E63" s="435"/>
      <c r="F63" s="8"/>
    </row>
    <row r="64" spans="1:6" ht="15.75" thickBot="1">
      <c r="A64" s="8"/>
      <c r="B64" s="14" t="s">
        <v>1245</v>
      </c>
      <c r="C64" s="430" t="s">
        <v>234</v>
      </c>
      <c r="D64" s="431"/>
      <c r="E64" s="432"/>
      <c r="F64" s="8"/>
    </row>
    <row r="65" spans="1:6" ht="39" customHeight="1" thickBot="1">
      <c r="A65" s="8"/>
      <c r="B65" s="13" t="s">
        <v>1539</v>
      </c>
      <c r="C65" s="433" t="s">
        <v>1412</v>
      </c>
      <c r="D65" s="434"/>
      <c r="E65" s="435"/>
      <c r="F65" s="8"/>
    </row>
    <row r="66" spans="1:6" ht="15.75" customHeight="1" thickBot="1">
      <c r="A66" s="8"/>
      <c r="B66" s="14" t="s">
        <v>1540</v>
      </c>
      <c r="C66" s="430" t="s">
        <v>1413</v>
      </c>
      <c r="D66" s="431"/>
      <c r="E66" s="432"/>
      <c r="F66" s="8"/>
    </row>
    <row r="67" spans="1:6" ht="39" customHeight="1" thickBot="1">
      <c r="A67" s="8"/>
      <c r="B67" s="13" t="s">
        <v>1542</v>
      </c>
      <c r="C67" s="433" t="s">
        <v>1541</v>
      </c>
      <c r="D67" s="434"/>
      <c r="E67" s="435"/>
      <c r="F67" s="8"/>
    </row>
    <row r="68" spans="1:6" ht="15.75" thickBot="1">
      <c r="A68" s="8"/>
      <c r="B68" s="14" t="s">
        <v>1246</v>
      </c>
      <c r="C68" s="430" t="s">
        <v>1247</v>
      </c>
      <c r="D68" s="431"/>
      <c r="E68" s="432"/>
      <c r="F68" s="8"/>
    </row>
    <row r="69" spans="1:6" ht="26.25" thickBot="1">
      <c r="A69" s="8"/>
      <c r="B69" s="13" t="s">
        <v>1248</v>
      </c>
      <c r="C69" s="433" t="s">
        <v>1249</v>
      </c>
      <c r="D69" s="434"/>
      <c r="E69" s="435"/>
      <c r="F69" s="8"/>
    </row>
    <row r="70" spans="1:6" ht="26.25" thickBot="1">
      <c r="A70" s="8"/>
      <c r="B70" s="14" t="s">
        <v>1250</v>
      </c>
      <c r="C70" s="430" t="s">
        <v>1240</v>
      </c>
      <c r="D70" s="431"/>
      <c r="E70" s="432"/>
      <c r="F70" s="8"/>
    </row>
    <row r="71" spans="1:6">
      <c r="A71" s="8"/>
      <c r="B71" s="8"/>
      <c r="C71" s="8"/>
      <c r="D71" s="8"/>
      <c r="E71" s="8"/>
      <c r="F71" s="8"/>
    </row>
    <row r="72" spans="1:6">
      <c r="A72" s="8"/>
      <c r="B72" s="8"/>
      <c r="C72" s="8"/>
      <c r="D72" s="8"/>
      <c r="E72" s="8"/>
      <c r="F72" s="8"/>
    </row>
    <row r="73" spans="1:6">
      <c r="A73" s="8"/>
      <c r="B73" s="8"/>
      <c r="C73" s="8"/>
      <c r="D73" s="8"/>
      <c r="E73" s="8"/>
      <c r="F73" s="8"/>
    </row>
    <row r="74" spans="1:6">
      <c r="A74" s="8"/>
      <c r="B74" s="8"/>
      <c r="C74" s="8"/>
      <c r="D74" s="8"/>
      <c r="E74" s="8"/>
      <c r="F74" s="8"/>
    </row>
    <row r="75" spans="1:6">
      <c r="A75" s="8"/>
      <c r="B75" s="8"/>
      <c r="C75" s="8"/>
      <c r="D75" s="8"/>
      <c r="E75" s="8"/>
      <c r="F75" s="8"/>
    </row>
    <row r="76" spans="1:6">
      <c r="A76" s="8"/>
      <c r="B76" s="8"/>
      <c r="C76" s="8"/>
      <c r="D76" s="8"/>
      <c r="E76" s="8"/>
      <c r="F76" s="8"/>
    </row>
    <row r="77" spans="1:6">
      <c r="A77" s="8"/>
      <c r="B77" s="8"/>
      <c r="C77" s="8"/>
      <c r="D77" s="8"/>
      <c r="E77" s="8"/>
      <c r="F77" s="8"/>
    </row>
  </sheetData>
  <mergeCells count="13">
    <mergeCell ref="C68:E68"/>
    <mergeCell ref="C69:E69"/>
    <mergeCell ref="C70:E70"/>
    <mergeCell ref="C58:E58"/>
    <mergeCell ref="C60:E60"/>
    <mergeCell ref="C61:E61"/>
    <mergeCell ref="C62:E62"/>
    <mergeCell ref="C63:E63"/>
    <mergeCell ref="C64:E64"/>
    <mergeCell ref="C67:E67"/>
    <mergeCell ref="C59:E59"/>
    <mergeCell ref="C65:E65"/>
    <mergeCell ref="C66:E66"/>
  </mergeCells>
  <hyperlinks>
    <hyperlink ref="B7" location="'Renewable Energy Zones'!A1" display="Renewable Energy Zones"/>
    <hyperlink ref="B8" location="'Renewable Policy Targets'!A1" display="Renewable Policy Targets"/>
    <hyperlink ref="B21" location="'Nameplate capacity'!A1" display="Nameplace capacity"/>
    <hyperlink ref="B23" location="'Generation limits'!A1" display="Generator limits"/>
    <hyperlink ref="B24" location="'Seasonal ratings'!A1" display="Seasonal ratings"/>
    <hyperlink ref="B25" location="Maintenance!A1" display="Maintenance ratings"/>
    <hyperlink ref="B26" location="'Generator Reliability Settings'!A1" display="Generator Reliability Settings"/>
    <hyperlink ref="B27" location="'Build costs'!A1" display="Build cost "/>
    <hyperlink ref="B13" location="'Rooftop PV'!A1" display="Rooftop PV"/>
    <hyperlink ref="B16" location="'Electric Vehicles'!A1" display="Electric Vehicles"/>
    <hyperlink ref="B17" location="DSP!A1" display="DSP"/>
    <hyperlink ref="B18" location="'Embedded energy storages'!A1" display="Embedded energy storages"/>
    <hyperlink ref="B9" location="'Carbon Budgets'!A1" display="Carbon Budgets"/>
    <hyperlink ref="B12" location="'Energy Consumption'!A1" display="Energy Consumption"/>
    <hyperlink ref="B10" location="'Scenario Policy Settings'!A1" display="Scenario Policy Settings"/>
    <hyperlink ref="B22" location="Reserves!A1" display="Reserves"/>
    <hyperlink ref="B14" location="PVNSG!A1" display="PVNSG"/>
    <hyperlink ref="B19" location="'Aggregated energy storages'!A1" display="Aggregated energy storages"/>
    <hyperlink ref="B47" location="'Hydro Climate Factor'!A1" display="Hydro Climate Factor"/>
    <hyperlink ref="B44" location="'Maximum Ramp Rates'!A1" display="Maximum Ramp Rates"/>
    <hyperlink ref="B20" location="Interconnectors!A1" display="Interconnectors"/>
    <hyperlink ref="B43" location="Emissions!A1" display="Emissions"/>
    <hyperlink ref="B42" location="'Variable OPEX'!A1" display="Variable OPEX"/>
    <hyperlink ref="B41" location="'Fixed OPEX'!A1" display="Fixed OPEX"/>
    <hyperlink ref="B40" location="Auxiliary!A1" display="Auxiliary"/>
    <hyperlink ref="B39" location="'Heat rates'!A1" display="Heat rates"/>
    <hyperlink ref="B38" location="Retirement!A1" display="Retirement"/>
    <hyperlink ref="B37" location="Refurbishment!A1" display="Refurbishment"/>
    <hyperlink ref="B36" location="'Gas and Liquid fuel price'!A1" display="Gas and Liquid fuel price"/>
    <hyperlink ref="B35" location="'Coal fuel price'!A1" display="Coal fuel price"/>
    <hyperlink ref="B34" location="'Storage properties'!A1" display="Storage properties"/>
    <hyperlink ref="B33" location="'Financial parameters'!A1" display="Financial parameters"/>
    <hyperlink ref="B32" location="'Lead time and project life'!A1" display="Lead times and project life"/>
    <hyperlink ref="B31" location="'Capacity Factors '!A1" display="Capacity Factors "/>
    <hyperlink ref="B30" location="'Build limits'!A1" display="Build limits"/>
    <hyperlink ref="B29" location="'Connection cost'!A1" display="Connection cost"/>
    <hyperlink ref="B28" location="'Regional Cost Factors'!A1" display="Regional Cost Factors "/>
    <hyperlink ref="B6" location="'Scenarios (2020)'!A1" display="Scenarios (2020)"/>
    <hyperlink ref="C60" r:id="rId1"/>
    <hyperlink ref="C61" r:id="rId2"/>
    <hyperlink ref="C70" r:id="rId3"/>
    <hyperlink ref="C62" r:id="rId4"/>
    <hyperlink ref="C67" r:id="rId5"/>
    <hyperlink ref="C69" r:id="rId6"/>
    <hyperlink ref="C63" r:id="rId7"/>
    <hyperlink ref="C64" r:id="rId8"/>
    <hyperlink ref="C68" r:id="rId9"/>
    <hyperlink ref="B15" location="'Small non-scheduled hydro'!A1" display="Small Non-Scheduled Hydros"/>
    <hyperlink ref="B11" location="'Reference Year Cycle'!A1" display="Reference Year Cycle"/>
    <hyperlink ref="B45" location="'Mainland Inertia'!A1" display="Mainland Inertia"/>
    <hyperlink ref="B46" location="'Tasmanian Inertia'!A1" display="Tasmanian Inertia"/>
    <hyperlink ref="B48" location="'Mainland Hydro Inflows'!A1" display="Mainland Hydro Inflows"/>
    <hyperlink ref="B49" location="'Tasmanian Hydro Model'!A1" display="Tasmanian Hydro Model"/>
    <hyperlink ref="B50" location="'Tasmanian Hydro Inflows'!A1" display="Tasmanian Hydro Inflows"/>
    <hyperlink ref="B51" location="'Prudent Storage Level'!A1" display="Prudent Stoage Levels"/>
    <hyperlink ref="C59" r:id="rId10"/>
    <hyperlink ref="C65" r:id="rId11"/>
    <hyperlink ref="C66" r:id="rId12"/>
  </hyperlinks>
  <pageMargins left="0.7" right="0.7" top="0.75" bottom="0.75" header="0.3" footer="0.3"/>
  <pageSetup paperSize="9" scale="30" orientation="portrait" verticalDpi="90" r:id="rId1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7" tint="0.79998168889431442"/>
  </sheetPr>
  <dimension ref="A1:I46"/>
  <sheetViews>
    <sheetView zoomScale="85" zoomScaleNormal="85" workbookViewId="0"/>
  </sheetViews>
  <sheetFormatPr defaultColWidth="10.28515625" defaultRowHeight="13.7" customHeight="1"/>
  <cols>
    <col min="1" max="1" width="4.140625" style="27" customWidth="1"/>
    <col min="2" max="2" width="57" style="27" customWidth="1"/>
    <col min="3" max="8" width="17" style="27" customWidth="1"/>
    <col min="9" max="16384" width="10.28515625" style="27"/>
  </cols>
  <sheetData>
    <row r="1" spans="1:9" ht="15" customHeight="1">
      <c r="A1" s="7"/>
      <c r="B1" s="17" t="s">
        <v>59</v>
      </c>
      <c r="C1" s="1"/>
      <c r="D1" s="1"/>
      <c r="E1" s="1"/>
      <c r="F1" s="1"/>
      <c r="G1" s="1"/>
      <c r="H1" s="1"/>
      <c r="I1" s="1"/>
    </row>
    <row r="2" spans="1:9" ht="20.25" thickBot="1">
      <c r="A2" s="1"/>
      <c r="B2" s="18" t="s">
        <v>1499</v>
      </c>
      <c r="C2" s="1"/>
      <c r="D2" s="1"/>
      <c r="E2" s="1"/>
      <c r="F2" s="1"/>
      <c r="G2" s="1"/>
      <c r="H2" s="1"/>
      <c r="I2" s="1"/>
    </row>
    <row r="3" spans="1:9" ht="15" customHeight="1" thickTop="1">
      <c r="A3" s="1"/>
      <c r="B3" s="1"/>
      <c r="C3" s="1"/>
      <c r="D3" s="1"/>
      <c r="E3" s="1"/>
      <c r="F3" s="1"/>
      <c r="G3" s="1"/>
      <c r="H3" s="1"/>
      <c r="I3" s="1"/>
    </row>
    <row r="4" spans="1:9" ht="15">
      <c r="A4" s="1"/>
      <c r="B4" s="398" t="str">
        <f>'Assumptions Summary'!$E$5&amp;": "&amp;'Assumptions Summary'!$D$32</f>
        <v>Key deviations from Primary Source: AEMO Draft 2021-22 Input and Assumptions Workbook</v>
      </c>
      <c r="C4" s="10"/>
      <c r="D4" s="10"/>
      <c r="E4" s="1"/>
      <c r="F4" s="1"/>
      <c r="G4" s="1"/>
      <c r="H4" s="1"/>
      <c r="I4" s="1"/>
    </row>
    <row r="5" spans="1:9" ht="15">
      <c r="A5" s="1"/>
      <c r="B5" s="399" t="str">
        <f>'Assumptions Summary'!$E$32</f>
        <v>Nil</v>
      </c>
      <c r="C5" s="10"/>
      <c r="D5" s="10"/>
      <c r="E5" s="1"/>
      <c r="F5" s="1"/>
      <c r="G5" s="1"/>
      <c r="H5" s="1"/>
      <c r="I5" s="1"/>
    </row>
    <row r="6" spans="1:9" ht="15">
      <c r="A6" s="1"/>
      <c r="B6" s="398"/>
      <c r="C6" s="10"/>
      <c r="D6" s="10"/>
      <c r="E6" s="1"/>
      <c r="F6" s="1"/>
      <c r="G6" s="1"/>
      <c r="H6" s="1"/>
      <c r="I6" s="1"/>
    </row>
    <row r="7" spans="1:9" ht="30" customHeight="1">
      <c r="A7" s="1"/>
      <c r="B7" s="446" t="s">
        <v>963</v>
      </c>
      <c r="C7" s="446"/>
      <c r="D7" s="446"/>
      <c r="E7" s="446"/>
      <c r="F7" s="446"/>
      <c r="G7" s="446"/>
      <c r="H7" s="1"/>
      <c r="I7" s="1"/>
    </row>
    <row r="8" spans="1:9" ht="45" customHeight="1">
      <c r="A8" s="1"/>
      <c r="B8" s="566" t="s">
        <v>964</v>
      </c>
      <c r="C8" s="566"/>
      <c r="D8" s="566"/>
      <c r="E8" s="566"/>
      <c r="F8" s="566"/>
      <c r="G8" s="566"/>
      <c r="H8" s="1"/>
      <c r="I8" s="1"/>
    </row>
    <row r="9" spans="1:9" ht="23.25" customHeight="1">
      <c r="A9" s="1"/>
      <c r="B9" s="446" t="s">
        <v>965</v>
      </c>
      <c r="C9" s="446"/>
      <c r="D9" s="446"/>
      <c r="E9" s="446"/>
      <c r="F9" s="446"/>
      <c r="G9" s="446"/>
      <c r="H9" s="1"/>
      <c r="I9" s="1"/>
    </row>
    <row r="10" spans="1:9" ht="13.7" customHeight="1" thickBot="1">
      <c r="A10" s="1"/>
      <c r="B10" s="1"/>
      <c r="C10" s="1"/>
      <c r="D10" s="1"/>
      <c r="E10" s="1"/>
      <c r="F10" s="1"/>
      <c r="G10" s="1"/>
      <c r="H10" s="1"/>
      <c r="I10" s="1"/>
    </row>
    <row r="11" spans="1:9" s="246" customFormat="1" ht="53.45" customHeight="1" thickBot="1">
      <c r="A11" s="245"/>
      <c r="B11" s="28" t="s">
        <v>876</v>
      </c>
      <c r="C11" s="28" t="s">
        <v>966</v>
      </c>
      <c r="D11" s="28" t="s">
        <v>967</v>
      </c>
      <c r="E11" s="28" t="s">
        <v>968</v>
      </c>
      <c r="F11" s="28" t="s">
        <v>969</v>
      </c>
      <c r="G11" s="28" t="s">
        <v>970</v>
      </c>
      <c r="H11" s="28" t="s">
        <v>971</v>
      </c>
      <c r="I11" s="1"/>
    </row>
    <row r="12" spans="1:9" ht="15.75" thickBot="1">
      <c r="A12" s="1"/>
      <c r="B12" s="70" t="s">
        <v>709</v>
      </c>
      <c r="C12" s="124">
        <v>3</v>
      </c>
      <c r="D12" s="125">
        <v>2</v>
      </c>
      <c r="E12" s="125">
        <v>2</v>
      </c>
      <c r="F12" s="144">
        <f t="shared" ref="F12:F27" si="0">ROUND(SUM(C12:E12),0)</f>
        <v>7</v>
      </c>
      <c r="G12" s="144">
        <v>30</v>
      </c>
      <c r="H12" s="144">
        <v>50</v>
      </c>
      <c r="I12" s="1"/>
    </row>
    <row r="13" spans="1:9" ht="15.75" thickBot="1">
      <c r="A13" s="1"/>
      <c r="B13" s="70" t="s">
        <v>710</v>
      </c>
      <c r="C13" s="247">
        <v>3</v>
      </c>
      <c r="D13" s="126">
        <v>2</v>
      </c>
      <c r="E13" s="126">
        <v>2</v>
      </c>
      <c r="F13" s="247">
        <f t="shared" si="0"/>
        <v>7</v>
      </c>
      <c r="G13" s="247">
        <v>30</v>
      </c>
      <c r="H13" s="247">
        <v>50</v>
      </c>
      <c r="I13" s="1"/>
    </row>
    <row r="14" spans="1:9" ht="15.75" thickBot="1">
      <c r="A14" s="1"/>
      <c r="B14" s="70" t="s">
        <v>711</v>
      </c>
      <c r="C14" s="124">
        <v>0</v>
      </c>
      <c r="D14" s="125">
        <v>0.75</v>
      </c>
      <c r="E14" s="125">
        <v>1.25</v>
      </c>
      <c r="F14" s="124">
        <f t="shared" si="0"/>
        <v>2</v>
      </c>
      <c r="G14" s="124">
        <v>25</v>
      </c>
      <c r="H14" s="124">
        <v>40</v>
      </c>
      <c r="I14" s="1"/>
    </row>
    <row r="15" spans="1:9" ht="15.75" thickBot="1">
      <c r="A15" s="1"/>
      <c r="B15" s="70" t="s">
        <v>712</v>
      </c>
      <c r="C15" s="247">
        <v>0</v>
      </c>
      <c r="D15" s="126">
        <v>1</v>
      </c>
      <c r="E15" s="126">
        <v>1.1153846153846154</v>
      </c>
      <c r="F15" s="247">
        <f t="shared" si="0"/>
        <v>2</v>
      </c>
      <c r="G15" s="247">
        <v>25</v>
      </c>
      <c r="H15" s="247">
        <v>40</v>
      </c>
      <c r="I15" s="1"/>
    </row>
    <row r="16" spans="1:9" ht="15.75" thickBot="1">
      <c r="A16" s="1"/>
      <c r="B16" s="70" t="s">
        <v>713</v>
      </c>
      <c r="C16" s="124">
        <v>2</v>
      </c>
      <c r="D16" s="125">
        <v>1</v>
      </c>
      <c r="E16" s="125">
        <v>1.5</v>
      </c>
      <c r="F16" s="124">
        <f t="shared" si="0"/>
        <v>5</v>
      </c>
      <c r="G16" s="124">
        <v>25</v>
      </c>
      <c r="H16" s="124">
        <v>40</v>
      </c>
      <c r="I16" s="1"/>
    </row>
    <row r="17" spans="1:9" ht="15.75" thickBot="1">
      <c r="A17" s="1"/>
      <c r="B17" s="70" t="s">
        <v>714</v>
      </c>
      <c r="C17" s="247">
        <v>3</v>
      </c>
      <c r="D17" s="126">
        <v>1</v>
      </c>
      <c r="E17" s="126">
        <v>1.5</v>
      </c>
      <c r="F17" s="247">
        <f t="shared" si="0"/>
        <v>6</v>
      </c>
      <c r="G17" s="247">
        <v>25</v>
      </c>
      <c r="H17" s="247">
        <v>40</v>
      </c>
      <c r="I17" s="1"/>
    </row>
    <row r="18" spans="1:9" ht="15.75" thickBot="1">
      <c r="A18" s="1"/>
      <c r="B18" s="70" t="s">
        <v>715</v>
      </c>
      <c r="C18" s="124">
        <v>3</v>
      </c>
      <c r="D18" s="125">
        <v>1.75</v>
      </c>
      <c r="E18" s="125">
        <v>1.25</v>
      </c>
      <c r="F18" s="124">
        <f t="shared" si="0"/>
        <v>6</v>
      </c>
      <c r="G18" s="124">
        <v>30</v>
      </c>
      <c r="H18" s="124">
        <v>50</v>
      </c>
      <c r="I18" s="1"/>
    </row>
    <row r="19" spans="1:9" ht="15.75" thickBot="1">
      <c r="A19" s="1"/>
      <c r="B19" s="70" t="s">
        <v>716</v>
      </c>
      <c r="C19" s="247">
        <v>0</v>
      </c>
      <c r="D19" s="126">
        <v>1</v>
      </c>
      <c r="E19" s="126">
        <v>0.5</v>
      </c>
      <c r="F19" s="247">
        <f t="shared" si="0"/>
        <v>2</v>
      </c>
      <c r="G19" s="247">
        <v>25</v>
      </c>
      <c r="H19" s="247">
        <v>30</v>
      </c>
      <c r="I19" s="1"/>
    </row>
    <row r="20" spans="1:9" ht="15.75" thickBot="1">
      <c r="A20" s="1"/>
      <c r="B20" s="70" t="s">
        <v>717</v>
      </c>
      <c r="C20" s="124">
        <v>2</v>
      </c>
      <c r="D20" s="125">
        <v>1.75</v>
      </c>
      <c r="E20" s="125">
        <v>1.75</v>
      </c>
      <c r="F20" s="124">
        <f t="shared" si="0"/>
        <v>6</v>
      </c>
      <c r="G20" s="124">
        <v>25</v>
      </c>
      <c r="H20" s="124">
        <v>40</v>
      </c>
      <c r="I20" s="1"/>
    </row>
    <row r="21" spans="1:9" ht="15.75" thickBot="1">
      <c r="A21" s="1"/>
      <c r="B21" s="70" t="s">
        <v>720</v>
      </c>
      <c r="C21" s="247">
        <v>0</v>
      </c>
      <c r="D21" s="126">
        <v>0.9</v>
      </c>
      <c r="E21" s="126">
        <v>0.23076923076923078</v>
      </c>
      <c r="F21" s="247">
        <f t="shared" si="0"/>
        <v>1</v>
      </c>
      <c r="G21" s="247">
        <v>20</v>
      </c>
      <c r="H21" s="247">
        <v>20</v>
      </c>
      <c r="I21" s="1"/>
    </row>
    <row r="22" spans="1:9" ht="15.75" thickBot="1">
      <c r="A22" s="1"/>
      <c r="B22" s="70" t="s">
        <v>721</v>
      </c>
      <c r="C22" s="124">
        <v>0</v>
      </c>
      <c r="D22" s="125">
        <v>1.1000000000000001</v>
      </c>
      <c r="E22" s="125">
        <v>0.38461538461538464</v>
      </c>
      <c r="F22" s="124">
        <f t="shared" si="0"/>
        <v>1</v>
      </c>
      <c r="G22" s="144">
        <v>20</v>
      </c>
      <c r="H22" s="124">
        <v>20</v>
      </c>
      <c r="I22" s="1"/>
    </row>
    <row r="23" spans="1:9" ht="15.75" thickBot="1">
      <c r="A23" s="1"/>
      <c r="B23" s="70" t="s">
        <v>103</v>
      </c>
      <c r="C23" s="247">
        <v>0</v>
      </c>
      <c r="D23" s="126">
        <v>1</v>
      </c>
      <c r="E23" s="126">
        <v>1</v>
      </c>
      <c r="F23" s="247">
        <f t="shared" si="0"/>
        <v>2</v>
      </c>
      <c r="G23" s="247">
        <v>25</v>
      </c>
      <c r="H23" s="247">
        <v>30</v>
      </c>
      <c r="I23" s="1"/>
    </row>
    <row r="24" spans="1:9" ht="15.75" thickBot="1">
      <c r="A24" s="1"/>
      <c r="B24" s="70" t="s">
        <v>722</v>
      </c>
      <c r="C24" s="124">
        <v>4</v>
      </c>
      <c r="D24" s="125">
        <v>2</v>
      </c>
      <c r="E24" s="125">
        <v>3</v>
      </c>
      <c r="F24" s="124">
        <f t="shared" si="0"/>
        <v>9</v>
      </c>
      <c r="G24" s="124">
        <v>25</v>
      </c>
      <c r="H24" s="124">
        <v>35</v>
      </c>
      <c r="I24" s="1"/>
    </row>
    <row r="25" spans="1:9" ht="15.75" thickBot="1">
      <c r="A25" s="1"/>
      <c r="B25" s="70" t="s">
        <v>723</v>
      </c>
      <c r="C25" s="247">
        <v>2</v>
      </c>
      <c r="D25" s="126">
        <v>0</v>
      </c>
      <c r="E25" s="126">
        <v>4</v>
      </c>
      <c r="F25" s="247">
        <f t="shared" si="0"/>
        <v>6</v>
      </c>
      <c r="G25" s="247">
        <v>30</v>
      </c>
      <c r="H25" s="247">
        <v>50</v>
      </c>
      <c r="I25" s="1"/>
    </row>
    <row r="26" spans="1:9" ht="15.75" thickBot="1">
      <c r="A26" s="1"/>
      <c r="B26" s="70" t="s">
        <v>724</v>
      </c>
      <c r="C26" s="124">
        <v>2</v>
      </c>
      <c r="D26" s="125">
        <v>0</v>
      </c>
      <c r="E26" s="125">
        <v>4</v>
      </c>
      <c r="F26" s="124">
        <f t="shared" si="0"/>
        <v>6</v>
      </c>
      <c r="G26" s="124">
        <v>30</v>
      </c>
      <c r="H26" s="124">
        <v>50</v>
      </c>
      <c r="I26" s="1"/>
    </row>
    <row r="27" spans="1:9" ht="15.75" thickBot="1">
      <c r="A27" s="1"/>
      <c r="B27" s="70" t="s">
        <v>725</v>
      </c>
      <c r="C27" s="247">
        <v>2</v>
      </c>
      <c r="D27" s="126">
        <v>0</v>
      </c>
      <c r="E27" s="126">
        <v>4</v>
      </c>
      <c r="F27" s="247">
        <f t="shared" si="0"/>
        <v>6</v>
      </c>
      <c r="G27" s="247">
        <v>30</v>
      </c>
      <c r="H27" s="247">
        <v>50</v>
      </c>
      <c r="I27" s="1"/>
    </row>
    <row r="28" spans="1:9" ht="15">
      <c r="A28" s="1"/>
      <c r="B28" s="45" t="s">
        <v>634</v>
      </c>
      <c r="C28" s="1"/>
      <c r="D28" s="1"/>
      <c r="E28" s="1"/>
      <c r="F28" s="1"/>
      <c r="G28" s="1"/>
      <c r="H28" s="1"/>
      <c r="I28" s="1"/>
    </row>
    <row r="29" spans="1:9" ht="15">
      <c r="A29" s="1"/>
      <c r="B29" s="45" t="s">
        <v>793</v>
      </c>
      <c r="C29" s="1"/>
      <c r="D29" s="1"/>
      <c r="E29" s="1"/>
      <c r="F29" s="1"/>
      <c r="G29" s="1"/>
      <c r="H29" s="248"/>
      <c r="I29" s="1"/>
    </row>
    <row r="30" spans="1:9" ht="15">
      <c r="A30" s="1"/>
      <c r="B30" s="45" t="s">
        <v>765</v>
      </c>
      <c r="C30" s="1"/>
      <c r="D30" s="1"/>
      <c r="E30" s="1"/>
      <c r="F30" s="1"/>
      <c r="G30" s="1"/>
      <c r="H30" s="248"/>
      <c r="I30" s="1"/>
    </row>
    <row r="31" spans="1:9" ht="25.5" customHeight="1">
      <c r="A31" s="1"/>
      <c r="B31" s="567" t="s">
        <v>972</v>
      </c>
      <c r="C31" s="567"/>
      <c r="D31" s="567"/>
      <c r="E31" s="567"/>
      <c r="F31" s="567"/>
      <c r="G31" s="1"/>
      <c r="H31" s="248"/>
      <c r="I31" s="1"/>
    </row>
    <row r="32" spans="1:9" ht="36" customHeight="1">
      <c r="A32" s="1"/>
      <c r="B32" s="567" t="s">
        <v>973</v>
      </c>
      <c r="C32" s="567"/>
      <c r="D32" s="567"/>
      <c r="E32" s="567"/>
      <c r="F32" s="567"/>
      <c r="G32" s="1"/>
      <c r="H32" s="248"/>
      <c r="I32" s="1"/>
    </row>
    <row r="33" spans="1:9" ht="15.75" customHeight="1">
      <c r="A33" s="1"/>
      <c r="B33" s="109" t="s">
        <v>974</v>
      </c>
      <c r="C33" s="109"/>
      <c r="D33" s="109"/>
      <c r="E33" s="109"/>
      <c r="F33" s="109"/>
      <c r="G33" s="1"/>
      <c r="H33" s="248"/>
      <c r="I33" s="1"/>
    </row>
    <row r="34" spans="1:9" ht="25.5" customHeight="1">
      <c r="A34" s="1"/>
      <c r="B34" s="109" t="s">
        <v>975</v>
      </c>
      <c r="C34" s="109"/>
      <c r="D34" s="109"/>
      <c r="E34" s="109"/>
      <c r="F34" s="109"/>
      <c r="G34" s="1"/>
      <c r="H34" s="248"/>
      <c r="I34" s="1"/>
    </row>
    <row r="35" spans="1:9" ht="24" customHeight="1">
      <c r="A35" s="1"/>
      <c r="B35" s="109" t="s">
        <v>976</v>
      </c>
      <c r="C35" s="109"/>
      <c r="D35" s="109"/>
      <c r="E35" s="109"/>
      <c r="F35" s="109"/>
      <c r="G35" s="1"/>
      <c r="H35" s="248"/>
      <c r="I35" s="1"/>
    </row>
    <row r="36" spans="1:9" ht="15">
      <c r="A36" s="1"/>
      <c r="B36" s="109" t="s">
        <v>977</v>
      </c>
      <c r="C36" s="109"/>
      <c r="D36" s="109"/>
      <c r="E36" s="109"/>
      <c r="F36" s="109"/>
      <c r="G36" s="1"/>
      <c r="H36" s="248"/>
      <c r="I36" s="1"/>
    </row>
    <row r="37" spans="1:9" ht="15.75" customHeight="1">
      <c r="A37" s="1"/>
      <c r="B37" s="109"/>
      <c r="C37" s="109"/>
      <c r="D37" s="109"/>
      <c r="E37" s="109"/>
      <c r="F37" s="109"/>
      <c r="G37" s="1"/>
      <c r="H37" s="1"/>
      <c r="I37" s="1"/>
    </row>
    <row r="38" spans="1:9" ht="15">
      <c r="A38" s="1"/>
      <c r="B38" s="109"/>
      <c r="C38" s="109"/>
      <c r="D38" s="109"/>
      <c r="E38" s="109"/>
      <c r="F38" s="109"/>
      <c r="G38" s="1"/>
      <c r="H38" s="1"/>
      <c r="I38" s="1"/>
    </row>
    <row r="39" spans="1:9" ht="15">
      <c r="A39" s="1"/>
      <c r="B39" s="109"/>
      <c r="C39" s="109"/>
      <c r="D39" s="109"/>
      <c r="E39" s="109"/>
      <c r="F39" s="109"/>
      <c r="G39" s="1"/>
      <c r="H39" s="1"/>
      <c r="I39" s="1"/>
    </row>
    <row r="40" spans="1:9" ht="15">
      <c r="A40" s="1"/>
      <c r="B40" s="109"/>
      <c r="C40" s="109"/>
      <c r="D40" s="109"/>
      <c r="E40" s="109"/>
      <c r="F40" s="109"/>
      <c r="G40" s="1"/>
      <c r="H40" s="1"/>
      <c r="I40" s="1"/>
    </row>
    <row r="41" spans="1:9" ht="15">
      <c r="A41" s="1"/>
      <c r="B41" s="105"/>
      <c r="C41" s="105"/>
      <c r="D41" s="105"/>
      <c r="E41" s="105"/>
      <c r="F41" s="105"/>
      <c r="G41" s="1"/>
      <c r="H41" s="1"/>
      <c r="I41" s="1"/>
    </row>
    <row r="42" spans="1:9" ht="23.85" customHeight="1">
      <c r="H42" s="249"/>
      <c r="I42" s="249"/>
    </row>
    <row r="43" spans="1:9" ht="23.85" customHeight="1">
      <c r="H43" s="249"/>
      <c r="I43" s="249"/>
    </row>
    <row r="44" spans="1:9" ht="12.75">
      <c r="I44" s="249"/>
    </row>
    <row r="45" spans="1:9" ht="13.7" customHeight="1">
      <c r="I45" s="249"/>
    </row>
    <row r="46" spans="1:9" ht="13.7" customHeight="1">
      <c r="I46" s="249"/>
    </row>
  </sheetData>
  <mergeCells count="5">
    <mergeCell ref="B7:G7"/>
    <mergeCell ref="B8:G8"/>
    <mergeCell ref="B9:G9"/>
    <mergeCell ref="B31:F31"/>
    <mergeCell ref="B32:F32"/>
  </mergeCells>
  <hyperlinks>
    <hyperlink ref="B1" location="'Assumptions Summary'!A1" display="Go to Assumptions Summary"/>
  </hyperlinks>
  <pageMargins left="0.7" right="0.7" top="0.75" bottom="0.75" header="0.3" footer="0.3"/>
  <pageSetup paperSize="9" orientation="portrait" verticalDpi="9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theme="7" tint="0.79998168889431442"/>
  </sheetPr>
  <dimension ref="A1:I33"/>
  <sheetViews>
    <sheetView zoomScale="85" zoomScaleNormal="85" workbookViewId="0"/>
  </sheetViews>
  <sheetFormatPr defaultColWidth="10.28515625" defaultRowHeight="12.75"/>
  <cols>
    <col min="1" max="1" width="4.140625" style="123" customWidth="1"/>
    <col min="2" max="2" width="51.7109375" style="123" customWidth="1"/>
    <col min="3" max="7" width="15" style="123" customWidth="1"/>
    <col min="8" max="8" width="17.140625" style="123" customWidth="1"/>
    <col min="9" max="9" width="8.140625" style="123" customWidth="1"/>
    <col min="10" max="16384" width="10.28515625" style="123"/>
  </cols>
  <sheetData>
    <row r="1" spans="1:9" ht="15">
      <c r="A1" s="7"/>
      <c r="B1" s="17" t="s">
        <v>59</v>
      </c>
      <c r="C1" s="17"/>
      <c r="D1" s="17"/>
      <c r="E1" s="17"/>
      <c r="F1" s="17"/>
      <c r="G1" s="10"/>
      <c r="H1" s="10"/>
      <c r="I1" s="10"/>
    </row>
    <row r="2" spans="1:9" ht="20.25" thickBot="1">
      <c r="A2" s="10"/>
      <c r="B2" s="444" t="s">
        <v>1555</v>
      </c>
      <c r="C2" s="444"/>
      <c r="D2" s="444"/>
      <c r="E2" s="444"/>
      <c r="F2" s="444"/>
      <c r="G2" s="444"/>
      <c r="H2" s="444"/>
      <c r="I2" s="10"/>
    </row>
    <row r="3" spans="1:9" ht="15" customHeight="1" thickTop="1">
      <c r="A3" s="10"/>
      <c r="B3" s="10"/>
      <c r="C3" s="10"/>
      <c r="D3" s="10"/>
      <c r="E3" s="10"/>
      <c r="F3" s="10"/>
      <c r="G3" s="10"/>
      <c r="H3" s="10"/>
      <c r="I3" s="10"/>
    </row>
    <row r="4" spans="1:9" ht="15">
      <c r="A4" s="10"/>
      <c r="B4" s="398" t="str">
        <f>'Assumptions Summary'!$E$5&amp;": "&amp;'Assumptions Summary'!$D$33</f>
        <v>Key deviations from Primary Source: AEMO Draft 2021-22 Input and Assumptions Workbook</v>
      </c>
      <c r="C4" s="10"/>
      <c r="D4" s="10"/>
      <c r="E4" s="10"/>
      <c r="F4" s="10"/>
      <c r="G4" s="10"/>
      <c r="H4" s="10"/>
      <c r="I4" s="10"/>
    </row>
    <row r="5" spans="1:9" ht="15">
      <c r="A5" s="10"/>
      <c r="B5" s="399" t="str">
        <f>'Assumptions Summary'!$E$33</f>
        <v>Nil</v>
      </c>
      <c r="C5" s="10"/>
      <c r="D5" s="10"/>
      <c r="E5" s="10"/>
      <c r="F5" s="10"/>
      <c r="G5" s="10"/>
      <c r="H5" s="10"/>
      <c r="I5" s="10"/>
    </row>
    <row r="6" spans="1:9" ht="15">
      <c r="A6" s="10"/>
      <c r="B6" s="398"/>
      <c r="C6" s="10"/>
      <c r="D6" s="10"/>
      <c r="E6" s="10"/>
      <c r="F6" s="10"/>
      <c r="G6" s="10"/>
      <c r="H6" s="10"/>
      <c r="I6" s="10"/>
    </row>
    <row r="7" spans="1:9">
      <c r="A7" s="10"/>
      <c r="B7" s="568" t="s">
        <v>978</v>
      </c>
      <c r="C7" s="568"/>
      <c r="D7" s="568"/>
      <c r="E7" s="568"/>
      <c r="F7" s="568"/>
      <c r="G7" s="568"/>
      <c r="H7" s="568"/>
      <c r="I7" s="10"/>
    </row>
    <row r="8" spans="1:9">
      <c r="A8" s="10"/>
      <c r="B8" s="136" t="s">
        <v>979</v>
      </c>
      <c r="C8" s="136"/>
      <c r="D8" s="136"/>
      <c r="E8" s="136"/>
      <c r="F8" s="136"/>
      <c r="G8" s="10"/>
      <c r="H8" s="10"/>
      <c r="I8" s="10"/>
    </row>
    <row r="9" spans="1:9" ht="15" customHeight="1">
      <c r="A9" s="10"/>
      <c r="B9" s="473" t="s">
        <v>980</v>
      </c>
      <c r="C9" s="473"/>
      <c r="D9" s="473"/>
      <c r="E9" s="473"/>
      <c r="F9" s="473"/>
      <c r="G9" s="473"/>
      <c r="H9" s="473"/>
      <c r="I9" s="10"/>
    </row>
    <row r="10" spans="1:9" ht="15" customHeight="1" thickBot="1">
      <c r="A10" s="10"/>
      <c r="B10" s="10"/>
      <c r="C10" s="10"/>
      <c r="D10" s="10"/>
      <c r="E10" s="10"/>
      <c r="F10" s="10"/>
      <c r="G10" s="10"/>
      <c r="H10" s="10"/>
      <c r="I10" s="10"/>
    </row>
    <row r="11" spans="1:9" ht="15.75" thickBot="1">
      <c r="A11" s="10"/>
      <c r="B11" s="3"/>
      <c r="C11" s="162" t="s">
        <v>61</v>
      </c>
      <c r="D11" s="162" t="s">
        <v>62</v>
      </c>
      <c r="E11" s="162" t="s">
        <v>285</v>
      </c>
      <c r="F11" s="162" t="s">
        <v>64</v>
      </c>
      <c r="G11" s="162" t="s">
        <v>65</v>
      </c>
      <c r="H11" s="10"/>
      <c r="I11" s="10"/>
    </row>
    <row r="12" spans="1:9" ht="18" customHeight="1" thickBot="1">
      <c r="A12" s="10"/>
      <c r="B12" s="151" t="s">
        <v>981</v>
      </c>
      <c r="C12" s="250">
        <v>3.8</v>
      </c>
      <c r="D12" s="250">
        <v>4.8</v>
      </c>
      <c r="E12" s="250">
        <v>4.8</v>
      </c>
      <c r="F12" s="250">
        <v>4.8</v>
      </c>
      <c r="G12" s="250">
        <v>4.8</v>
      </c>
      <c r="H12" s="10"/>
      <c r="I12" s="10"/>
    </row>
    <row r="13" spans="1:9" ht="18" customHeight="1" thickBot="1">
      <c r="A13" s="10"/>
      <c r="B13" s="151" t="s">
        <v>982</v>
      </c>
      <c r="C13" s="251">
        <v>3.8</v>
      </c>
      <c r="D13" s="251">
        <v>4.8</v>
      </c>
      <c r="E13" s="251">
        <v>4.8</v>
      </c>
      <c r="F13" s="251">
        <v>4.8</v>
      </c>
      <c r="G13" s="251">
        <v>4.8</v>
      </c>
      <c r="H13" s="10"/>
      <c r="I13" s="10"/>
    </row>
    <row r="14" spans="1:9" ht="15" customHeight="1">
      <c r="A14" s="10"/>
      <c r="B14" s="252"/>
      <c r="C14" s="252"/>
      <c r="D14" s="252"/>
      <c r="E14" s="252"/>
      <c r="F14" s="252"/>
      <c r="G14" s="10"/>
      <c r="H14" s="10"/>
      <c r="I14" s="10"/>
    </row>
    <row r="15" spans="1:9" ht="15" customHeight="1">
      <c r="A15" s="10"/>
      <c r="B15" s="476" t="s">
        <v>1414</v>
      </c>
      <c r="C15" s="476"/>
      <c r="D15" s="476"/>
      <c r="E15" s="476"/>
      <c r="F15" s="476"/>
      <c r="G15" s="476"/>
      <c r="H15" s="10"/>
      <c r="I15" s="10"/>
    </row>
    <row r="16" spans="1:9" ht="15" customHeight="1">
      <c r="A16" s="10"/>
      <c r="B16" s="476"/>
      <c r="C16" s="476"/>
      <c r="D16" s="476"/>
      <c r="E16" s="476"/>
      <c r="F16" s="476"/>
      <c r="G16" s="476"/>
      <c r="H16" s="10"/>
      <c r="I16" s="10"/>
    </row>
    <row r="17" spans="1:9" ht="15" customHeight="1">
      <c r="A17" s="10"/>
      <c r="B17" s="476"/>
      <c r="C17" s="476"/>
      <c r="D17" s="476"/>
      <c r="E17" s="476"/>
      <c r="F17" s="476"/>
      <c r="G17" s="476"/>
      <c r="H17" s="154"/>
      <c r="I17" s="10"/>
    </row>
    <row r="18" spans="1:9">
      <c r="A18" s="10"/>
      <c r="B18" s="10"/>
      <c r="C18" s="10"/>
      <c r="D18" s="10"/>
      <c r="E18" s="10"/>
      <c r="F18" s="10"/>
      <c r="G18" s="10"/>
      <c r="H18" s="10"/>
      <c r="I18" s="10"/>
    </row>
    <row r="19" spans="1:9" ht="20.25" thickBot="1">
      <c r="A19" s="10"/>
      <c r="B19" s="444" t="s">
        <v>983</v>
      </c>
      <c r="C19" s="444"/>
      <c r="D19" s="444"/>
      <c r="E19" s="444"/>
      <c r="F19" s="444"/>
      <c r="G19" s="444"/>
      <c r="H19" s="444"/>
      <c r="I19" s="10"/>
    </row>
    <row r="20" spans="1:9" ht="13.5" thickTop="1">
      <c r="A20" s="10"/>
      <c r="B20" s="136" t="s">
        <v>984</v>
      </c>
      <c r="C20" s="136"/>
      <c r="D20" s="136"/>
      <c r="E20" s="136"/>
      <c r="F20" s="136"/>
      <c r="G20" s="10"/>
      <c r="H20" s="10"/>
      <c r="I20" s="10"/>
    </row>
    <row r="21" spans="1:9">
      <c r="A21" s="10"/>
      <c r="B21" s="10" t="s">
        <v>985</v>
      </c>
      <c r="C21" s="136"/>
      <c r="D21" s="136"/>
      <c r="E21" s="136"/>
      <c r="F21" s="136"/>
      <c r="G21" s="10"/>
      <c r="H21" s="10"/>
      <c r="I21" s="10"/>
    </row>
    <row r="22" spans="1:9" ht="13.5" thickBot="1">
      <c r="A22" s="10"/>
      <c r="B22" s="10"/>
      <c r="C22" s="136"/>
      <c r="D22" s="136"/>
      <c r="E22" s="136"/>
      <c r="F22" s="136"/>
      <c r="G22" s="10"/>
      <c r="H22" s="10"/>
      <c r="I22" s="10"/>
    </row>
    <row r="23" spans="1:9" ht="15.75" thickBot="1">
      <c r="A23" s="10"/>
      <c r="B23" s="3"/>
      <c r="C23" s="3" t="s">
        <v>126</v>
      </c>
      <c r="D23" s="3" t="s">
        <v>151</v>
      </c>
      <c r="E23" s="3" t="s">
        <v>175</v>
      </c>
      <c r="F23" s="3" t="s">
        <v>192</v>
      </c>
      <c r="G23" s="3" t="s">
        <v>213</v>
      </c>
      <c r="H23" s="10"/>
      <c r="I23" s="10"/>
    </row>
    <row r="24" spans="1:9" ht="18" customHeight="1" thickBot="1">
      <c r="A24" s="10"/>
      <c r="B24" s="22" t="s">
        <v>986</v>
      </c>
      <c r="C24" s="253">
        <v>23677.212533040001</v>
      </c>
      <c r="D24" s="253">
        <v>25759.930302150002</v>
      </c>
      <c r="E24" s="253">
        <v>21355.33100097</v>
      </c>
      <c r="F24" s="253">
        <v>30204.39023049</v>
      </c>
      <c r="G24" s="253">
        <v>16900.905915840001</v>
      </c>
      <c r="H24" s="10"/>
      <c r="I24" s="10"/>
    </row>
    <row r="25" spans="1:9">
      <c r="A25" s="10"/>
      <c r="B25" s="10"/>
      <c r="C25" s="136"/>
      <c r="D25" s="136"/>
      <c r="E25" s="136"/>
      <c r="F25" s="136"/>
      <c r="G25" s="10"/>
      <c r="H25" s="10"/>
      <c r="I25" s="10"/>
    </row>
    <row r="26" spans="1:9">
      <c r="A26" s="10"/>
      <c r="B26" s="158" t="s">
        <v>233</v>
      </c>
      <c r="C26" s="136"/>
      <c r="D26" s="136"/>
      <c r="E26" s="136"/>
      <c r="F26" s="136"/>
      <c r="G26" s="10"/>
      <c r="H26" s="10"/>
      <c r="I26" s="10"/>
    </row>
    <row r="27" spans="1:9">
      <c r="A27" s="10"/>
      <c r="B27" s="17" t="s">
        <v>987</v>
      </c>
      <c r="C27" s="136"/>
      <c r="D27" s="136"/>
      <c r="E27" s="136"/>
      <c r="F27" s="136"/>
      <c r="G27" s="10"/>
      <c r="H27" s="10"/>
      <c r="I27" s="10"/>
    </row>
    <row r="28" spans="1:9">
      <c r="A28" s="10"/>
      <c r="B28" s="45" t="s">
        <v>988</v>
      </c>
      <c r="C28" s="136"/>
      <c r="D28" s="136"/>
      <c r="E28" s="136"/>
      <c r="F28" s="136"/>
      <c r="G28" s="10"/>
      <c r="H28" s="10"/>
      <c r="I28" s="10"/>
    </row>
    <row r="29" spans="1:9">
      <c r="A29" s="10"/>
      <c r="B29" s="10"/>
      <c r="C29" s="136"/>
      <c r="D29" s="136"/>
      <c r="E29" s="136"/>
      <c r="F29" s="136"/>
      <c r="G29" s="10"/>
      <c r="H29" s="10"/>
      <c r="I29" s="10"/>
    </row>
    <row r="30" spans="1:9">
      <c r="A30" s="10"/>
      <c r="B30" s="473"/>
      <c r="C30" s="473"/>
      <c r="D30" s="473"/>
      <c r="E30" s="473"/>
      <c r="F30" s="473"/>
      <c r="G30" s="473"/>
      <c r="H30" s="473"/>
      <c r="I30" s="10"/>
    </row>
    <row r="31" spans="1:9" ht="14.25">
      <c r="G31" s="254"/>
    </row>
    <row r="32" spans="1:9" ht="14.25">
      <c r="G32" s="254"/>
    </row>
    <row r="33" spans="7:7" ht="14.25">
      <c r="G33" s="254"/>
    </row>
  </sheetData>
  <mergeCells count="7">
    <mergeCell ref="B30:H30"/>
    <mergeCell ref="B2:H2"/>
    <mergeCell ref="B7:H7"/>
    <mergeCell ref="B9:H9"/>
    <mergeCell ref="B15:G16"/>
    <mergeCell ref="B17:G17"/>
    <mergeCell ref="B19:H19"/>
  </mergeCells>
  <hyperlinks>
    <hyperlink ref="B27" r:id="rId1"/>
    <hyperlink ref="B1" location="'Assumptions Summary'!A1" display="Go to Assumptions Summary"/>
  </hyperlinks>
  <pageMargins left="0.7" right="0.7" top="0.75" bottom="0.75" header="0.3" footer="0.3"/>
  <pageSetup paperSize="9" orientation="landscape" verticalDpi="90"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5" tint="0.79998168889431442"/>
  </sheetPr>
  <dimension ref="A1:N120"/>
  <sheetViews>
    <sheetView zoomScale="85" zoomScaleNormal="85" workbookViewId="0"/>
  </sheetViews>
  <sheetFormatPr defaultColWidth="10.28515625" defaultRowHeight="12.75"/>
  <cols>
    <col min="1" max="1" width="4.140625" style="150" customWidth="1"/>
    <col min="2" max="2" width="44.5703125" style="150" customWidth="1"/>
    <col min="3" max="6" width="17.85546875" style="150" customWidth="1"/>
    <col min="7" max="7" width="21.28515625" style="150" customWidth="1"/>
    <col min="8" max="8" width="15.28515625" style="150" customWidth="1"/>
    <col min="9" max="9" width="12.140625" style="150" customWidth="1"/>
    <col min="10" max="10" width="17.28515625" style="150" customWidth="1"/>
    <col min="11" max="11" width="36" style="150" customWidth="1"/>
    <col min="12" max="12" width="20" style="150" customWidth="1"/>
    <col min="13" max="13" width="19.5703125" style="150" customWidth="1"/>
    <col min="14" max="14" width="12.140625" style="150" customWidth="1"/>
    <col min="15" max="15" width="13.28515625" style="150" customWidth="1"/>
    <col min="16" max="16" width="13.140625" style="150" customWidth="1"/>
    <col min="17" max="17" width="13.28515625" style="150" customWidth="1"/>
    <col min="18" max="16384" width="10.28515625" style="150"/>
  </cols>
  <sheetData>
    <row r="1" spans="1:14" ht="15">
      <c r="A1" s="255"/>
      <c r="B1" s="17" t="s">
        <v>59</v>
      </c>
      <c r="C1" s="149"/>
      <c r="D1" s="149"/>
      <c r="E1" s="149"/>
      <c r="F1" s="149"/>
      <c r="G1" s="149"/>
      <c r="H1" s="149"/>
      <c r="I1" s="149"/>
    </row>
    <row r="2" spans="1:14" ht="20.25" thickBot="1">
      <c r="A2" s="149"/>
      <c r="B2" s="256" t="s">
        <v>1556</v>
      </c>
      <c r="C2" s="149"/>
      <c r="D2" s="149"/>
      <c r="E2" s="149"/>
      <c r="F2" s="149"/>
      <c r="G2" s="149"/>
      <c r="H2" s="149"/>
      <c r="I2" s="149"/>
    </row>
    <row r="3" spans="1:14" ht="15" customHeight="1" thickTop="1">
      <c r="A3" s="149"/>
      <c r="B3" s="149"/>
      <c r="C3" s="149"/>
      <c r="D3" s="149"/>
      <c r="E3" s="149"/>
      <c r="F3" s="149"/>
      <c r="G3" s="149"/>
      <c r="H3" s="149"/>
      <c r="I3" s="149"/>
    </row>
    <row r="4" spans="1:14" ht="15">
      <c r="A4" s="149"/>
      <c r="B4" s="398" t="str">
        <f>'Assumptions Summary'!$E$5&amp;": "&amp;'Assumptions Summary'!$D$34</f>
        <v>Key deviations from Primary Source: AEMO Draft 2021-22 Input and Assumptions Workbook</v>
      </c>
      <c r="C4" s="10"/>
      <c r="D4" s="10"/>
      <c r="E4" s="149"/>
      <c r="F4" s="149"/>
      <c r="G4" s="149"/>
      <c r="H4" s="149"/>
      <c r="I4" s="149"/>
    </row>
    <row r="5" spans="1:14" ht="15">
      <c r="A5" s="149"/>
      <c r="B5" s="399" t="str">
        <f>'Assumptions Summary'!$E$34</f>
        <v>Nil</v>
      </c>
      <c r="C5" s="149"/>
      <c r="D5" s="149"/>
      <c r="E5" s="149"/>
      <c r="F5" s="149"/>
      <c r="G5" s="149"/>
      <c r="H5" s="149"/>
      <c r="I5" s="149"/>
    </row>
    <row r="6" spans="1:14" ht="13.5" thickBot="1">
      <c r="A6" s="149"/>
      <c r="B6" s="149"/>
      <c r="C6" s="149"/>
      <c r="D6" s="149"/>
      <c r="E6" s="149"/>
      <c r="F6" s="149"/>
      <c r="G6" s="149"/>
      <c r="H6" s="149"/>
      <c r="I6" s="149"/>
    </row>
    <row r="7" spans="1:14" ht="46.5" customHeight="1" thickBot="1">
      <c r="A7" s="149"/>
      <c r="B7" s="3" t="s">
        <v>989</v>
      </c>
      <c r="C7" s="3" t="s">
        <v>720</v>
      </c>
      <c r="D7" s="3" t="s">
        <v>840</v>
      </c>
      <c r="E7" s="3" t="s">
        <v>990</v>
      </c>
      <c r="F7" s="3"/>
      <c r="G7" s="149"/>
      <c r="H7" s="149"/>
      <c r="I7" s="149"/>
    </row>
    <row r="8" spans="1:14" ht="18" thickBot="1">
      <c r="A8" s="149"/>
      <c r="B8" s="151" t="s">
        <v>991</v>
      </c>
      <c r="C8" s="257">
        <v>1</v>
      </c>
      <c r="D8" s="257">
        <v>1</v>
      </c>
      <c r="E8" s="250">
        <v>1</v>
      </c>
      <c r="F8" s="250" t="s">
        <v>992</v>
      </c>
      <c r="G8" s="258"/>
      <c r="H8" s="258"/>
      <c r="I8" s="258"/>
      <c r="J8" s="259"/>
      <c r="L8" s="260"/>
      <c r="M8" s="259"/>
      <c r="N8" s="259"/>
    </row>
    <row r="9" spans="1:14" ht="15.75" thickBot="1">
      <c r="A9" s="149"/>
      <c r="B9" s="151" t="s">
        <v>993</v>
      </c>
      <c r="C9" s="261">
        <v>4</v>
      </c>
      <c r="D9" s="261">
        <v>8</v>
      </c>
      <c r="E9" s="251">
        <v>2.6</v>
      </c>
      <c r="F9" s="251" t="s">
        <v>994</v>
      </c>
      <c r="G9" s="258"/>
      <c r="H9" s="258"/>
      <c r="I9" s="258"/>
      <c r="J9" s="259"/>
      <c r="L9" s="260"/>
      <c r="M9" s="259"/>
      <c r="N9" s="259"/>
    </row>
    <row r="10" spans="1:14" ht="18" thickBot="1">
      <c r="A10" s="149"/>
      <c r="B10" s="151" t="s">
        <v>995</v>
      </c>
      <c r="C10" s="257"/>
      <c r="D10" s="257"/>
      <c r="E10" s="250">
        <v>85</v>
      </c>
      <c r="F10" s="250" t="s">
        <v>996</v>
      </c>
      <c r="G10" s="258"/>
      <c r="H10" s="258"/>
      <c r="I10" s="258"/>
      <c r="J10" s="259"/>
      <c r="L10" s="260"/>
      <c r="M10" s="259"/>
      <c r="N10" s="259"/>
    </row>
    <row r="11" spans="1:14" ht="15.75" thickBot="1">
      <c r="A11" s="149"/>
      <c r="B11" s="262" t="s">
        <v>997</v>
      </c>
      <c r="C11" s="132">
        <v>92.195444572928878</v>
      </c>
      <c r="D11" s="132">
        <v>91.104335791442992</v>
      </c>
      <c r="E11" s="251"/>
      <c r="F11" s="251" t="s">
        <v>996</v>
      </c>
      <c r="G11" s="258"/>
      <c r="H11" s="258"/>
      <c r="I11" s="258"/>
    </row>
    <row r="12" spans="1:14" ht="15.75" thickBot="1">
      <c r="A12" s="149"/>
      <c r="B12" s="262" t="s">
        <v>998</v>
      </c>
      <c r="C12" s="131">
        <v>92.195444572928878</v>
      </c>
      <c r="D12" s="131">
        <v>91.104335791442992</v>
      </c>
      <c r="E12" s="250"/>
      <c r="F12" s="250" t="s">
        <v>996</v>
      </c>
      <c r="G12" s="258"/>
      <c r="H12" s="258"/>
      <c r="I12" s="258"/>
      <c r="J12" s="263"/>
    </row>
    <row r="13" spans="1:14" ht="15.75" thickBot="1">
      <c r="A13" s="149"/>
      <c r="B13" s="262" t="s">
        <v>999</v>
      </c>
      <c r="C13" s="264">
        <f>C11*C12/100</f>
        <v>85</v>
      </c>
      <c r="D13" s="264">
        <f>D11*D12/100</f>
        <v>83</v>
      </c>
      <c r="E13" s="251"/>
      <c r="F13" s="251" t="s">
        <v>996</v>
      </c>
      <c r="G13" s="258"/>
      <c r="H13" s="258"/>
      <c r="I13" s="258"/>
      <c r="J13" s="265"/>
    </row>
    <row r="14" spans="1:14" ht="15.75" thickBot="1">
      <c r="A14" s="149"/>
      <c r="B14" s="151" t="s">
        <v>1000</v>
      </c>
      <c r="C14" s="257">
        <v>100</v>
      </c>
      <c r="D14" s="257">
        <v>100</v>
      </c>
      <c r="E14" s="250">
        <v>90</v>
      </c>
      <c r="F14" s="250" t="s">
        <v>996</v>
      </c>
      <c r="G14" s="258"/>
      <c r="H14" s="258"/>
      <c r="I14" s="258"/>
    </row>
    <row r="15" spans="1:14" ht="15.75" customHeight="1" thickBot="1">
      <c r="A15" s="149"/>
      <c r="B15" s="151" t="s">
        <v>1001</v>
      </c>
      <c r="C15" s="261">
        <v>0</v>
      </c>
      <c r="D15" s="261">
        <v>0</v>
      </c>
      <c r="E15" s="251">
        <v>10</v>
      </c>
      <c r="F15" s="251" t="s">
        <v>996</v>
      </c>
      <c r="G15" s="149"/>
      <c r="H15" s="149"/>
      <c r="I15" s="149"/>
    </row>
    <row r="16" spans="1:14">
      <c r="A16" s="149"/>
      <c r="B16" s="115" t="s">
        <v>634</v>
      </c>
      <c r="C16" s="154"/>
      <c r="D16" s="154"/>
      <c r="E16" s="154"/>
      <c r="F16" s="266"/>
      <c r="G16" s="258"/>
      <c r="H16" s="258"/>
      <c r="I16" s="258"/>
    </row>
    <row r="17" spans="1:9" ht="13.15" customHeight="1">
      <c r="A17" s="149"/>
      <c r="B17" s="267" t="s">
        <v>1002</v>
      </c>
      <c r="C17" s="267"/>
      <c r="D17" s="267"/>
      <c r="E17" s="267"/>
      <c r="F17" s="268"/>
      <c r="G17" s="258"/>
      <c r="H17" s="258"/>
      <c r="I17" s="258"/>
    </row>
    <row r="18" spans="1:9" ht="46.5" customHeight="1">
      <c r="A18" s="149"/>
      <c r="B18" s="567" t="s">
        <v>1003</v>
      </c>
      <c r="C18" s="567"/>
      <c r="D18" s="567"/>
      <c r="E18" s="567"/>
      <c r="F18" s="266"/>
      <c r="G18" s="258"/>
      <c r="H18" s="258"/>
      <c r="I18" s="258"/>
    </row>
    <row r="19" spans="1:9">
      <c r="A19" s="149"/>
      <c r="B19" s="266"/>
      <c r="C19" s="266"/>
      <c r="D19" s="266"/>
      <c r="E19" s="266"/>
      <c r="F19" s="266"/>
      <c r="G19" s="258"/>
      <c r="H19" s="258"/>
      <c r="I19" s="258"/>
    </row>
    <row r="20" spans="1:9" ht="20.25" thickBot="1">
      <c r="A20" s="149"/>
      <c r="B20" s="256" t="s">
        <v>1004</v>
      </c>
      <c r="C20" s="149"/>
      <c r="D20" s="149"/>
      <c r="E20" s="149"/>
      <c r="F20" s="149"/>
      <c r="G20" s="149"/>
      <c r="H20" s="149"/>
      <c r="I20" s="149"/>
    </row>
    <row r="21" spans="1:9" ht="14.25" thickTop="1" thickBot="1">
      <c r="A21" s="149"/>
      <c r="B21" s="149"/>
      <c r="C21" s="149"/>
      <c r="D21" s="149"/>
      <c r="E21" s="149"/>
      <c r="F21" s="149"/>
      <c r="G21" s="149"/>
      <c r="H21" s="149"/>
      <c r="I21" s="149"/>
    </row>
    <row r="22" spans="1:9" ht="18" customHeight="1" thickBot="1">
      <c r="A22" s="149"/>
      <c r="B22" s="482" t="s">
        <v>989</v>
      </c>
      <c r="C22" s="514" t="s">
        <v>1005</v>
      </c>
      <c r="D22" s="570"/>
      <c r="E22" s="570"/>
      <c r="F22" s="570"/>
      <c r="G22" s="570"/>
      <c r="H22" s="570"/>
      <c r="I22" s="149"/>
    </row>
    <row r="23" spans="1:9" ht="17.45" customHeight="1" thickBot="1">
      <c r="A23" s="149"/>
      <c r="B23" s="569"/>
      <c r="C23" s="64" t="s">
        <v>1006</v>
      </c>
      <c r="D23" s="64" t="s">
        <v>1007</v>
      </c>
      <c r="E23" s="64" t="s">
        <v>513</v>
      </c>
      <c r="F23" s="64" t="s">
        <v>509</v>
      </c>
      <c r="G23" s="64" t="s">
        <v>1489</v>
      </c>
      <c r="H23" s="3"/>
      <c r="I23" s="149"/>
    </row>
    <row r="24" spans="1:9" ht="18" thickBot="1">
      <c r="A24" s="149"/>
      <c r="B24" s="151" t="s">
        <v>1008</v>
      </c>
      <c r="C24" s="153">
        <v>2040</v>
      </c>
      <c r="D24" s="153"/>
      <c r="E24" s="153">
        <v>570</v>
      </c>
      <c r="F24" s="153">
        <v>240</v>
      </c>
      <c r="G24" s="153" t="s">
        <v>403</v>
      </c>
      <c r="H24" s="250" t="s">
        <v>992</v>
      </c>
      <c r="I24" s="258"/>
    </row>
    <row r="25" spans="1:9" ht="14.85" customHeight="1" thickBot="1">
      <c r="A25" s="149"/>
      <c r="B25" s="227" t="s">
        <v>1009</v>
      </c>
      <c r="C25" s="269">
        <v>168</v>
      </c>
      <c r="D25" s="269"/>
      <c r="E25" s="269">
        <v>10</v>
      </c>
      <c r="F25" s="269">
        <v>63.5</v>
      </c>
      <c r="G25" s="152" t="s">
        <v>1010</v>
      </c>
      <c r="H25" s="152" t="s">
        <v>1011</v>
      </c>
      <c r="I25" s="258"/>
    </row>
    <row r="26" spans="1:9" ht="15.75" thickBot="1">
      <c r="A26" s="149"/>
      <c r="B26" s="151" t="s">
        <v>1012</v>
      </c>
      <c r="C26" s="270">
        <v>76</v>
      </c>
      <c r="D26" s="153">
        <v>78</v>
      </c>
      <c r="E26" s="153">
        <v>70</v>
      </c>
      <c r="F26" s="153">
        <v>70</v>
      </c>
      <c r="G26" s="270">
        <v>80</v>
      </c>
      <c r="H26" s="250" t="s">
        <v>996</v>
      </c>
      <c r="I26" s="258"/>
    </row>
    <row r="27" spans="1:9" ht="15.75" thickBot="1">
      <c r="A27" s="149"/>
      <c r="B27" s="151" t="s">
        <v>1013</v>
      </c>
      <c r="C27" s="152">
        <v>30</v>
      </c>
      <c r="D27" s="269"/>
      <c r="E27" s="269"/>
      <c r="F27" s="269"/>
      <c r="G27" s="152">
        <v>30</v>
      </c>
      <c r="H27" s="152" t="s">
        <v>1014</v>
      </c>
      <c r="I27" s="258"/>
    </row>
    <row r="28" spans="1:9" ht="15.75" thickBot="1">
      <c r="A28" s="149"/>
      <c r="B28" s="151" t="s">
        <v>1015</v>
      </c>
      <c r="C28" s="250">
        <v>50</v>
      </c>
      <c r="D28" s="153"/>
      <c r="E28" s="153"/>
      <c r="F28" s="153"/>
      <c r="G28" s="250">
        <v>50</v>
      </c>
      <c r="H28" s="250" t="s">
        <v>1014</v>
      </c>
      <c r="I28" s="258"/>
    </row>
    <row r="29" spans="1:9">
      <c r="A29" s="149"/>
      <c r="B29" s="567" t="s">
        <v>634</v>
      </c>
      <c r="C29" s="567"/>
      <c r="D29" s="567"/>
      <c r="E29" s="567"/>
      <c r="F29" s="567"/>
      <c r="G29" s="266"/>
      <c r="H29" s="266"/>
      <c r="I29" s="266"/>
    </row>
    <row r="30" spans="1:9" ht="37.5" customHeight="1">
      <c r="A30" s="149"/>
      <c r="B30" s="567" t="s">
        <v>1016</v>
      </c>
      <c r="C30" s="567"/>
      <c r="D30" s="567"/>
      <c r="E30" s="567"/>
      <c r="F30" s="567"/>
      <c r="G30" s="266"/>
      <c r="H30" s="266"/>
      <c r="I30" s="266"/>
    </row>
    <row r="31" spans="1:9">
      <c r="A31" s="149"/>
      <c r="B31" s="567" t="s">
        <v>1017</v>
      </c>
      <c r="C31" s="567"/>
      <c r="D31" s="567"/>
      <c r="E31" s="567"/>
      <c r="F31" s="567"/>
      <c r="G31" s="266"/>
      <c r="H31" s="266"/>
      <c r="I31" s="266"/>
    </row>
    <row r="32" spans="1:9">
      <c r="A32" s="149"/>
      <c r="B32" s="567" t="s">
        <v>1018</v>
      </c>
      <c r="C32" s="567"/>
      <c r="D32" s="567"/>
      <c r="E32" s="567"/>
      <c r="F32" s="567"/>
      <c r="G32" s="258"/>
      <c r="H32" s="258"/>
      <c r="I32" s="258"/>
    </row>
    <row r="33" spans="1:9">
      <c r="A33" s="149"/>
      <c r="B33" s="567" t="s">
        <v>1019</v>
      </c>
      <c r="C33" s="567"/>
      <c r="D33" s="567"/>
      <c r="E33" s="567"/>
      <c r="F33" s="567"/>
      <c r="G33" s="258"/>
      <c r="H33" s="258"/>
      <c r="I33" s="258"/>
    </row>
    <row r="34" spans="1:9" ht="25.5" customHeight="1">
      <c r="A34" s="149"/>
      <c r="B34" s="567" t="s">
        <v>1020</v>
      </c>
      <c r="C34" s="567"/>
      <c r="D34" s="567"/>
      <c r="E34" s="567"/>
      <c r="F34" s="154"/>
      <c r="G34" s="258"/>
      <c r="H34" s="258"/>
      <c r="I34" s="258"/>
    </row>
    <row r="35" spans="1:9">
      <c r="A35" s="149"/>
      <c r="B35" s="567" t="s">
        <v>1021</v>
      </c>
      <c r="C35" s="567"/>
      <c r="D35" s="567"/>
      <c r="E35" s="567"/>
      <c r="F35" s="154"/>
      <c r="G35" s="258"/>
      <c r="H35" s="258"/>
      <c r="I35" s="258"/>
    </row>
    <row r="36" spans="1:9">
      <c r="A36" s="149"/>
      <c r="B36" s="266"/>
      <c r="C36" s="266"/>
      <c r="D36" s="266"/>
      <c r="E36" s="266"/>
      <c r="F36" s="266"/>
      <c r="G36" s="258"/>
      <c r="H36" s="258"/>
      <c r="I36" s="258"/>
    </row>
    <row r="37" spans="1:9">
      <c r="C37" s="271"/>
      <c r="D37" s="271"/>
      <c r="E37" s="271"/>
    </row>
    <row r="38" spans="1:9">
      <c r="C38" s="271"/>
      <c r="D38" s="271"/>
      <c r="E38" s="271"/>
    </row>
    <row r="39" spans="1:9">
      <c r="C39" s="271"/>
      <c r="D39" s="271"/>
      <c r="E39" s="271"/>
    </row>
    <row r="40" spans="1:9">
      <c r="C40" s="271"/>
      <c r="D40" s="271"/>
      <c r="E40" s="271"/>
    </row>
    <row r="41" spans="1:9">
      <c r="C41" s="271"/>
      <c r="D41" s="271"/>
      <c r="E41" s="271"/>
    </row>
    <row r="42" spans="1:9">
      <c r="C42" s="271"/>
      <c r="D42" s="271"/>
      <c r="E42" s="271"/>
    </row>
    <row r="43" spans="1:9">
      <c r="C43" s="271"/>
      <c r="D43" s="271"/>
      <c r="E43" s="271"/>
    </row>
    <row r="44" spans="1:9">
      <c r="C44" s="271"/>
      <c r="D44" s="271"/>
      <c r="E44" s="271"/>
    </row>
    <row r="45" spans="1:9">
      <c r="C45" s="271"/>
      <c r="D45" s="271"/>
      <c r="E45" s="271"/>
    </row>
    <row r="46" spans="1:9">
      <c r="C46" s="271"/>
      <c r="D46" s="271"/>
      <c r="E46" s="271"/>
    </row>
    <row r="47" spans="1:9">
      <c r="C47" s="271"/>
      <c r="D47" s="271"/>
      <c r="E47" s="271"/>
    </row>
    <row r="48" spans="1:9">
      <c r="C48" s="271"/>
      <c r="D48" s="271"/>
      <c r="E48" s="271"/>
    </row>
    <row r="86" spans="3:5">
      <c r="C86" s="272"/>
      <c r="D86" s="272"/>
      <c r="E86" s="272"/>
    </row>
    <row r="87" spans="3:5">
      <c r="C87" s="272"/>
      <c r="D87" s="272"/>
      <c r="E87" s="272"/>
    </row>
    <row r="88" spans="3:5">
      <c r="C88" s="272"/>
      <c r="D88" s="272"/>
      <c r="E88" s="272"/>
    </row>
    <row r="89" spans="3:5">
      <c r="C89" s="272"/>
      <c r="D89" s="272"/>
      <c r="E89" s="272"/>
    </row>
    <row r="90" spans="3:5">
      <c r="C90" s="272"/>
      <c r="D90" s="272"/>
      <c r="E90" s="272"/>
    </row>
    <row r="91" spans="3:5">
      <c r="C91" s="272"/>
      <c r="D91" s="272"/>
      <c r="E91" s="272"/>
    </row>
    <row r="92" spans="3:5">
      <c r="C92" s="272"/>
      <c r="D92" s="272"/>
      <c r="E92" s="272"/>
    </row>
    <row r="93" spans="3:5">
      <c r="C93" s="272"/>
      <c r="D93" s="272"/>
      <c r="E93" s="272"/>
    </row>
    <row r="94" spans="3:5">
      <c r="C94" s="272"/>
      <c r="D94" s="272"/>
      <c r="E94" s="272"/>
    </row>
    <row r="95" spans="3:5">
      <c r="C95" s="272"/>
      <c r="D95" s="272"/>
      <c r="E95" s="272"/>
    </row>
    <row r="96" spans="3:5">
      <c r="C96" s="272"/>
      <c r="D96" s="272"/>
      <c r="E96" s="272"/>
    </row>
    <row r="97" spans="3:5">
      <c r="C97" s="272"/>
      <c r="D97" s="272"/>
      <c r="E97" s="272"/>
    </row>
    <row r="98" spans="3:5">
      <c r="C98" s="272"/>
      <c r="D98" s="272"/>
      <c r="E98" s="272"/>
    </row>
    <row r="99" spans="3:5">
      <c r="C99" s="272"/>
      <c r="D99" s="272"/>
      <c r="E99" s="272"/>
    </row>
    <row r="100" spans="3:5">
      <c r="C100" s="272"/>
      <c r="D100" s="272"/>
      <c r="E100" s="272"/>
    </row>
    <row r="101" spans="3:5">
      <c r="C101" s="272"/>
      <c r="D101" s="272"/>
      <c r="E101" s="272"/>
    </row>
    <row r="102" spans="3:5">
      <c r="C102" s="272"/>
      <c r="D102" s="272"/>
      <c r="E102" s="272"/>
    </row>
    <row r="103" spans="3:5">
      <c r="C103" s="272"/>
      <c r="D103" s="272"/>
      <c r="E103" s="272"/>
    </row>
    <row r="104" spans="3:5">
      <c r="C104" s="272"/>
      <c r="D104" s="272"/>
      <c r="E104" s="272"/>
    </row>
    <row r="105" spans="3:5">
      <c r="C105" s="272"/>
      <c r="D105" s="272"/>
      <c r="E105" s="272"/>
    </row>
    <row r="106" spans="3:5">
      <c r="C106" s="272"/>
      <c r="D106" s="272"/>
      <c r="E106" s="272"/>
    </row>
    <row r="107" spans="3:5">
      <c r="C107" s="272"/>
      <c r="D107" s="272"/>
      <c r="E107" s="272"/>
    </row>
    <row r="108" spans="3:5">
      <c r="C108" s="272"/>
      <c r="D108" s="272"/>
      <c r="E108" s="272"/>
    </row>
    <row r="109" spans="3:5">
      <c r="C109" s="272"/>
      <c r="D109" s="272"/>
      <c r="E109" s="272"/>
    </row>
    <row r="110" spans="3:5">
      <c r="C110" s="272"/>
      <c r="D110" s="272"/>
      <c r="E110" s="272"/>
    </row>
    <row r="111" spans="3:5">
      <c r="C111" s="272"/>
      <c r="D111" s="272"/>
      <c r="E111" s="272"/>
    </row>
    <row r="112" spans="3:5">
      <c r="C112" s="272"/>
      <c r="D112" s="272"/>
      <c r="E112" s="272"/>
    </row>
    <row r="113" spans="3:5">
      <c r="C113" s="272"/>
      <c r="D113" s="272"/>
      <c r="E113" s="272"/>
    </row>
    <row r="114" spans="3:5">
      <c r="C114" s="272"/>
      <c r="D114" s="272"/>
      <c r="E114" s="272"/>
    </row>
    <row r="115" spans="3:5">
      <c r="C115" s="272"/>
      <c r="D115" s="272"/>
      <c r="E115" s="272"/>
    </row>
    <row r="116" spans="3:5">
      <c r="C116" s="272"/>
      <c r="D116" s="272"/>
      <c r="E116" s="272"/>
    </row>
    <row r="117" spans="3:5">
      <c r="C117" s="272"/>
      <c r="D117" s="272"/>
      <c r="E117" s="272"/>
    </row>
    <row r="118" spans="3:5">
      <c r="C118" s="272"/>
      <c r="D118" s="272"/>
      <c r="E118" s="272"/>
    </row>
    <row r="119" spans="3:5">
      <c r="C119" s="272"/>
      <c r="D119" s="272"/>
      <c r="E119" s="272"/>
    </row>
    <row r="120" spans="3:5">
      <c r="C120" s="272"/>
      <c r="D120" s="272"/>
      <c r="E120" s="272"/>
    </row>
  </sheetData>
  <mergeCells count="10">
    <mergeCell ref="B32:F32"/>
    <mergeCell ref="B33:F33"/>
    <mergeCell ref="B34:E34"/>
    <mergeCell ref="B35:E35"/>
    <mergeCell ref="B18:E18"/>
    <mergeCell ref="B22:B23"/>
    <mergeCell ref="C22:H22"/>
    <mergeCell ref="B29:F29"/>
    <mergeCell ref="B30:F30"/>
    <mergeCell ref="B31:F31"/>
  </mergeCells>
  <hyperlinks>
    <hyperlink ref="B1" location="'Assumptions Summary'!A1" display="Go to Assumptions Summary"/>
  </hyperlinks>
  <pageMargins left="0.7" right="0.7" top="0.75" bottom="0.75" header="0.3" footer="0.3"/>
  <pageSetup paperSize="9" orientation="portrait" verticalDpi="9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5" tint="0.79998168889431442"/>
  </sheetPr>
  <dimension ref="A1:AH77"/>
  <sheetViews>
    <sheetView zoomScale="85" zoomScaleNormal="85" workbookViewId="0"/>
  </sheetViews>
  <sheetFormatPr defaultColWidth="10.28515625" defaultRowHeight="12.75"/>
  <cols>
    <col min="1" max="1" width="4.140625" style="123" customWidth="1"/>
    <col min="2" max="2" width="32.140625" style="123" customWidth="1"/>
    <col min="3" max="3" width="25.28515625" style="123" customWidth="1"/>
    <col min="4" max="33" width="11.85546875" style="123" customWidth="1"/>
    <col min="34" max="16384" width="10.28515625" style="123"/>
  </cols>
  <sheetData>
    <row r="1" spans="1:34" ht="15" customHeight="1">
      <c r="A1" s="10"/>
      <c r="B1" s="17" t="s">
        <v>59</v>
      </c>
      <c r="C1" s="17"/>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20.25" thickBot="1">
      <c r="A2" s="10"/>
      <c r="B2" s="18" t="s">
        <v>1563</v>
      </c>
      <c r="C2" s="18"/>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row>
    <row r="3" spans="1:34" ht="15" customHeight="1" thickTop="1">
      <c r="A3" s="10"/>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row>
    <row r="4" spans="1:34" ht="15">
      <c r="A4" s="10"/>
      <c r="B4" s="398" t="str">
        <f>'Assumptions Summary'!$E$5&amp;": "&amp;'Assumptions Summary'!$D$35</f>
        <v>Key deviations from Primary Source: AEMO Draft 2021-22 Input and Assumptions Workbook</v>
      </c>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row>
    <row r="5" spans="1:34" ht="15">
      <c r="A5" s="10"/>
      <c r="B5" s="399" t="str">
        <f>'Assumptions Summary'!$E$35</f>
        <v>Nil</v>
      </c>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row>
    <row r="6" spans="1:34" ht="15">
      <c r="A6" s="10"/>
      <c r="B6" s="398"/>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row>
    <row r="7" spans="1:34">
      <c r="A7" s="10"/>
      <c r="B7" s="273" t="s">
        <v>1022</v>
      </c>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row>
    <row r="8" spans="1:34">
      <c r="A8" s="10"/>
      <c r="B8" s="275"/>
      <c r="C8" s="274"/>
      <c r="D8" s="274"/>
      <c r="E8" s="274"/>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row>
    <row r="9" spans="1:34" ht="18" thickBot="1">
      <c r="A9" s="10"/>
      <c r="B9" s="11" t="s">
        <v>1023</v>
      </c>
      <c r="C9" s="11" t="s">
        <v>1024</v>
      </c>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row>
    <row r="10" spans="1:34" ht="13.5" thickTop="1">
      <c r="A10" s="10"/>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row>
    <row r="11" spans="1:34" ht="17.25">
      <c r="A11" s="10"/>
      <c r="B11" s="276" t="s">
        <v>62</v>
      </c>
      <c r="C11" s="276" t="s">
        <v>1187</v>
      </c>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row>
    <row r="12" spans="1:34" ht="13.5" thickBot="1">
      <c r="A12" s="10"/>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row>
    <row r="13" spans="1:34" ht="33" customHeight="1" thickBot="1">
      <c r="A13" s="10"/>
      <c r="B13" s="3" t="s">
        <v>405</v>
      </c>
      <c r="C13" s="3" t="s">
        <v>1025</v>
      </c>
      <c r="D13" s="3" t="s">
        <v>220</v>
      </c>
      <c r="E13" s="3" t="s">
        <v>221</v>
      </c>
      <c r="F13" s="3" t="s">
        <v>222</v>
      </c>
      <c r="G13" s="3" t="s">
        <v>223</v>
      </c>
      <c r="H13" s="3" t="s">
        <v>224</v>
      </c>
      <c r="I13" s="3" t="s">
        <v>225</v>
      </c>
      <c r="J13" s="3" t="s">
        <v>226</v>
      </c>
      <c r="K13" s="3" t="s">
        <v>227</v>
      </c>
      <c r="L13" s="3" t="s">
        <v>228</v>
      </c>
      <c r="M13" s="3" t="s">
        <v>229</v>
      </c>
      <c r="N13" s="3" t="s">
        <v>262</v>
      </c>
      <c r="O13" s="3" t="s">
        <v>263</v>
      </c>
      <c r="P13" s="3" t="s">
        <v>264</v>
      </c>
      <c r="Q13" s="3" t="s">
        <v>265</v>
      </c>
      <c r="R13" s="3" t="s">
        <v>266</v>
      </c>
      <c r="S13" s="3" t="s">
        <v>267</v>
      </c>
      <c r="T13" s="3" t="s">
        <v>268</v>
      </c>
      <c r="U13" s="3" t="s">
        <v>269</v>
      </c>
      <c r="V13" s="3" t="s">
        <v>270</v>
      </c>
      <c r="W13" s="3" t="s">
        <v>271</v>
      </c>
      <c r="X13" s="3" t="s">
        <v>272</v>
      </c>
      <c r="Y13" s="3" t="s">
        <v>273</v>
      </c>
      <c r="Z13" s="3" t="s">
        <v>274</v>
      </c>
      <c r="AA13" s="3" t="s">
        <v>275</v>
      </c>
      <c r="AB13" s="3" t="s">
        <v>276</v>
      </c>
      <c r="AC13" s="3" t="s">
        <v>277</v>
      </c>
      <c r="AD13" s="3" t="s">
        <v>278</v>
      </c>
      <c r="AE13" s="3" t="s">
        <v>279</v>
      </c>
      <c r="AF13" s="3" t="s">
        <v>280</v>
      </c>
      <c r="AG13" s="3" t="s">
        <v>281</v>
      </c>
      <c r="AH13" s="10"/>
    </row>
    <row r="14" spans="1:34" ht="18" customHeight="1" thickBot="1">
      <c r="A14" s="10"/>
      <c r="B14" s="22" t="s">
        <v>407</v>
      </c>
      <c r="C14" s="22" t="s">
        <v>62</v>
      </c>
      <c r="D14" s="277">
        <v>1.6799898999512799</v>
      </c>
      <c r="E14" s="277">
        <v>1.687669790578904</v>
      </c>
      <c r="F14" s="277">
        <v>1.7043842070069846</v>
      </c>
      <c r="G14" s="277">
        <v>1.7329301144930405</v>
      </c>
      <c r="H14" s="277">
        <v>1.6906232889263086</v>
      </c>
      <c r="I14" s="277">
        <v>1.6552023736751047</v>
      </c>
      <c r="J14" s="277">
        <v>1.63244314827793</v>
      </c>
      <c r="K14" s="277">
        <v>2.3566020700664785</v>
      </c>
      <c r="L14" s="277">
        <v>3.123248312622525</v>
      </c>
      <c r="M14" s="277">
        <v>3.1404983072273049</v>
      </c>
      <c r="N14" s="277">
        <v>3.1337173004808996</v>
      </c>
      <c r="O14" s="277">
        <v>3.1246759581523582</v>
      </c>
      <c r="P14" s="277">
        <v>3.1176894663530308</v>
      </c>
      <c r="Q14" s="277">
        <v>3.1108419934195362</v>
      </c>
      <c r="R14" s="277">
        <v>3.0917524805252516</v>
      </c>
      <c r="S14" s="277">
        <v>3.0696685342357855</v>
      </c>
      <c r="T14" s="277">
        <v>3.0397242002839673</v>
      </c>
      <c r="U14" s="277">
        <v>3.0133357559889271</v>
      </c>
      <c r="V14" s="277">
        <v>2.9871344637810862</v>
      </c>
      <c r="W14" s="277">
        <v>2.9871344637810862</v>
      </c>
      <c r="X14" s="277">
        <v>2.9871344637810862</v>
      </c>
      <c r="Y14" s="277">
        <v>2.9871344637810862</v>
      </c>
      <c r="Z14" s="277">
        <v>2.9871344637810862</v>
      </c>
      <c r="AA14" s="277">
        <f t="shared" ref="AA14:AG29" si="0">Z14</f>
        <v>2.9871344637810862</v>
      </c>
      <c r="AB14" s="277">
        <f t="shared" si="0"/>
        <v>2.9871344637810862</v>
      </c>
      <c r="AC14" s="277">
        <f t="shared" si="0"/>
        <v>2.9871344637810862</v>
      </c>
      <c r="AD14" s="277">
        <f t="shared" si="0"/>
        <v>2.9871344637810862</v>
      </c>
      <c r="AE14" s="277">
        <f t="shared" si="0"/>
        <v>2.9871344637810862</v>
      </c>
      <c r="AF14" s="277">
        <f t="shared" si="0"/>
        <v>2.9871344637810862</v>
      </c>
      <c r="AG14" s="277">
        <f t="shared" si="0"/>
        <v>2.9871344637810862</v>
      </c>
      <c r="AH14" s="10"/>
    </row>
    <row r="15" spans="1:34" ht="18" customHeight="1" thickBot="1">
      <c r="A15" s="10"/>
      <c r="B15" s="22" t="s">
        <v>410</v>
      </c>
      <c r="C15" s="22" t="s">
        <v>62</v>
      </c>
      <c r="D15" s="278">
        <v>2.7611178895719766</v>
      </c>
      <c r="E15" s="278">
        <v>2.8521737972572154</v>
      </c>
      <c r="F15" s="278">
        <v>2.9900120446806291</v>
      </c>
      <c r="G15" s="278">
        <v>2.9308426312057652</v>
      </c>
      <c r="H15" s="278">
        <v>2.717210095186716</v>
      </c>
      <c r="I15" s="278">
        <v>2.6065569830747979</v>
      </c>
      <c r="J15" s="278">
        <v>2.5756675601119525</v>
      </c>
      <c r="K15" s="278">
        <v>2.5828452015326597</v>
      </c>
      <c r="L15" s="278">
        <v>2.5863725706000071</v>
      </c>
      <c r="M15" s="278">
        <v>2.5691810915186215</v>
      </c>
      <c r="N15" s="278">
        <v>2.5525633238137457</v>
      </c>
      <c r="O15" s="278">
        <v>2.5247110290108008</v>
      </c>
      <c r="P15" s="278">
        <v>2.5099718967261282</v>
      </c>
      <c r="Q15" s="278">
        <v>2.5060928421124866</v>
      </c>
      <c r="R15" s="278">
        <v>2.5074881748506983</v>
      </c>
      <c r="S15" s="278">
        <v>2.5088835075889095</v>
      </c>
      <c r="T15" s="278">
        <v>2.499581289334166</v>
      </c>
      <c r="U15" s="278">
        <v>2.4819070746501533</v>
      </c>
      <c r="V15" s="278">
        <v>2.4503380173740905</v>
      </c>
      <c r="W15" s="278">
        <v>2.4263301329730282</v>
      </c>
      <c r="X15" s="278">
        <v>2.4238914212241793</v>
      </c>
      <c r="Y15" s="278">
        <v>2.4238914212241793</v>
      </c>
      <c r="Z15" s="278">
        <v>2.4238914212241793</v>
      </c>
      <c r="AA15" s="278">
        <f t="shared" si="0"/>
        <v>2.4238914212241793</v>
      </c>
      <c r="AB15" s="278">
        <f t="shared" si="0"/>
        <v>2.4238914212241793</v>
      </c>
      <c r="AC15" s="278">
        <f t="shared" si="0"/>
        <v>2.4238914212241793</v>
      </c>
      <c r="AD15" s="278">
        <f t="shared" si="0"/>
        <v>2.4238914212241793</v>
      </c>
      <c r="AE15" s="278">
        <f t="shared" si="0"/>
        <v>2.4238914212241793</v>
      </c>
      <c r="AF15" s="278">
        <f t="shared" si="0"/>
        <v>2.4238914212241793</v>
      </c>
      <c r="AG15" s="278">
        <f t="shared" si="0"/>
        <v>2.4238914212241793</v>
      </c>
      <c r="AH15" s="10"/>
    </row>
    <row r="16" spans="1:34" ht="18" customHeight="1" thickBot="1">
      <c r="A16" s="10"/>
      <c r="B16" s="22" t="s">
        <v>414</v>
      </c>
      <c r="C16" s="22" t="s">
        <v>62</v>
      </c>
      <c r="D16" s="277">
        <v>1.6799898999512799</v>
      </c>
      <c r="E16" s="277">
        <v>1.687669790578904</v>
      </c>
      <c r="F16" s="277">
        <v>1.7043842070069846</v>
      </c>
      <c r="G16" s="277">
        <v>1.7329301144930405</v>
      </c>
      <c r="H16" s="277">
        <v>1.6906232889263086</v>
      </c>
      <c r="I16" s="277">
        <v>1.6552023736751047</v>
      </c>
      <c r="J16" s="277">
        <v>1.63244314827793</v>
      </c>
      <c r="K16" s="277">
        <v>2.3566020700664785</v>
      </c>
      <c r="L16" s="277">
        <v>3.123248312622525</v>
      </c>
      <c r="M16" s="277">
        <v>3.1404983072273049</v>
      </c>
      <c r="N16" s="277">
        <v>3.1337173004808996</v>
      </c>
      <c r="O16" s="277">
        <v>3.1246759581523582</v>
      </c>
      <c r="P16" s="277">
        <v>3.1176894663530308</v>
      </c>
      <c r="Q16" s="277">
        <v>3.1108419934195362</v>
      </c>
      <c r="R16" s="277">
        <v>3.0917524805252516</v>
      </c>
      <c r="S16" s="277">
        <v>3.0696685342357855</v>
      </c>
      <c r="T16" s="277">
        <v>3.0397242002839673</v>
      </c>
      <c r="U16" s="277">
        <v>3.0133357559889271</v>
      </c>
      <c r="V16" s="277">
        <v>2.9871344637810862</v>
      </c>
      <c r="W16" s="277">
        <v>2.9871344637810862</v>
      </c>
      <c r="X16" s="277">
        <v>2.9871344637810862</v>
      </c>
      <c r="Y16" s="277">
        <v>2.9871344637810862</v>
      </c>
      <c r="Z16" s="277">
        <v>2.9871344637810862</v>
      </c>
      <c r="AA16" s="277">
        <f t="shared" si="0"/>
        <v>2.9871344637810862</v>
      </c>
      <c r="AB16" s="277">
        <f t="shared" si="0"/>
        <v>2.9871344637810862</v>
      </c>
      <c r="AC16" s="277">
        <f t="shared" si="0"/>
        <v>2.9871344637810862</v>
      </c>
      <c r="AD16" s="277">
        <f t="shared" si="0"/>
        <v>2.9871344637810862</v>
      </c>
      <c r="AE16" s="277">
        <f t="shared" si="0"/>
        <v>2.9871344637810862</v>
      </c>
      <c r="AF16" s="277">
        <f t="shared" si="0"/>
        <v>2.9871344637810862</v>
      </c>
      <c r="AG16" s="277">
        <f t="shared" si="0"/>
        <v>2.9871344637810862</v>
      </c>
      <c r="AH16" s="10"/>
    </row>
    <row r="17" spans="1:34" ht="18" customHeight="1" thickBot="1">
      <c r="A17" s="10"/>
      <c r="B17" s="22" t="s">
        <v>417</v>
      </c>
      <c r="C17" s="22" t="s">
        <v>62</v>
      </c>
      <c r="D17" s="278">
        <v>2.7611178895719766</v>
      </c>
      <c r="E17" s="278">
        <v>2.8521737972572154</v>
      </c>
      <c r="F17" s="278">
        <v>2.9900120446806291</v>
      </c>
      <c r="G17" s="278">
        <v>2.9308426312057652</v>
      </c>
      <c r="H17" s="278">
        <v>2.717210095186716</v>
      </c>
      <c r="I17" s="278">
        <v>2.6065569830747979</v>
      </c>
      <c r="J17" s="278">
        <v>2.5756675601119525</v>
      </c>
      <c r="K17" s="278">
        <v>2.5828452015326597</v>
      </c>
      <c r="L17" s="278">
        <v>2.5863725706000071</v>
      </c>
      <c r="M17" s="278">
        <v>2.5691810915186215</v>
      </c>
      <c r="N17" s="278">
        <v>2.5525633238137457</v>
      </c>
      <c r="O17" s="278">
        <v>2.5247110290108008</v>
      </c>
      <c r="P17" s="278">
        <v>2.5099718967261282</v>
      </c>
      <c r="Q17" s="278">
        <v>2.5060928421124866</v>
      </c>
      <c r="R17" s="278">
        <v>2.5074881748506983</v>
      </c>
      <c r="S17" s="278">
        <v>2.5088835075889095</v>
      </c>
      <c r="T17" s="278">
        <v>2.499581289334166</v>
      </c>
      <c r="U17" s="278">
        <v>2.4819070746501533</v>
      </c>
      <c r="V17" s="278">
        <v>2.450338017374091</v>
      </c>
      <c r="W17" s="278">
        <v>2.4263301329730282</v>
      </c>
      <c r="X17" s="278">
        <v>2.4238914212241793</v>
      </c>
      <c r="Y17" s="278">
        <v>2.4238914212241793</v>
      </c>
      <c r="Z17" s="278">
        <v>2.4238914212241793</v>
      </c>
      <c r="AA17" s="278">
        <f t="shared" si="0"/>
        <v>2.4238914212241793</v>
      </c>
      <c r="AB17" s="278">
        <f t="shared" si="0"/>
        <v>2.4238914212241793</v>
      </c>
      <c r="AC17" s="278">
        <f t="shared" si="0"/>
        <v>2.4238914212241793</v>
      </c>
      <c r="AD17" s="278">
        <f t="shared" si="0"/>
        <v>2.4238914212241793</v>
      </c>
      <c r="AE17" s="278">
        <f t="shared" si="0"/>
        <v>2.4238914212241793</v>
      </c>
      <c r="AF17" s="278">
        <f t="shared" si="0"/>
        <v>2.4238914212241793</v>
      </c>
      <c r="AG17" s="278">
        <f t="shared" si="0"/>
        <v>2.4238914212241793</v>
      </c>
      <c r="AH17" s="10"/>
    </row>
    <row r="18" spans="1:34" ht="18" customHeight="1" thickBot="1">
      <c r="A18" s="10"/>
      <c r="B18" s="22" t="s">
        <v>420</v>
      </c>
      <c r="C18" s="22" t="s">
        <v>62</v>
      </c>
      <c r="D18" s="277">
        <v>2.7371772520965401</v>
      </c>
      <c r="E18" s="277">
        <v>2.7822667253152056</v>
      </c>
      <c r="F18" s="277">
        <v>2.8527815819433062</v>
      </c>
      <c r="G18" s="277">
        <v>2.8242620907019553</v>
      </c>
      <c r="H18" s="277">
        <v>2.7134692225112751</v>
      </c>
      <c r="I18" s="277">
        <v>2.6540544051835466</v>
      </c>
      <c r="J18" s="277">
        <v>2.6389149948756607</v>
      </c>
      <c r="K18" s="277">
        <v>2.6436971634596356</v>
      </c>
      <c r="L18" s="277">
        <v>2.6455381523251882</v>
      </c>
      <c r="M18" s="277">
        <v>2.6365656515840024</v>
      </c>
      <c r="N18" s="277">
        <v>2.6278925797474848</v>
      </c>
      <c r="O18" s="277">
        <v>2.6133560332071859</v>
      </c>
      <c r="P18" s="277">
        <v>2.6056634504618277</v>
      </c>
      <c r="Q18" s="277">
        <v>2.603638911431112</v>
      </c>
      <c r="R18" s="277">
        <v>2.604367157323658</v>
      </c>
      <c r="S18" s="277">
        <v>2.605095403216203</v>
      </c>
      <c r="T18" s="277">
        <v>2.6002404305992322</v>
      </c>
      <c r="U18" s="277">
        <v>2.5910159826269874</v>
      </c>
      <c r="V18" s="277">
        <v>2.5745395998522969</v>
      </c>
      <c r="W18" s="277">
        <v>2.5620095109889096</v>
      </c>
      <c r="X18" s="277">
        <v>2.5607367093369695</v>
      </c>
      <c r="Y18" s="277">
        <v>2.5607367093369695</v>
      </c>
      <c r="Z18" s="277">
        <v>2.5607367093369695</v>
      </c>
      <c r="AA18" s="277">
        <f t="shared" si="0"/>
        <v>2.5607367093369695</v>
      </c>
      <c r="AB18" s="277">
        <f t="shared" si="0"/>
        <v>2.5607367093369695</v>
      </c>
      <c r="AC18" s="277">
        <f t="shared" si="0"/>
        <v>2.5607367093369695</v>
      </c>
      <c r="AD18" s="277">
        <f t="shared" si="0"/>
        <v>2.5607367093369695</v>
      </c>
      <c r="AE18" s="277">
        <f t="shared" si="0"/>
        <v>2.5607367093369695</v>
      </c>
      <c r="AF18" s="277">
        <f t="shared" si="0"/>
        <v>2.5607367093369695</v>
      </c>
      <c r="AG18" s="277">
        <f t="shared" si="0"/>
        <v>2.5607367093369695</v>
      </c>
      <c r="AH18" s="10"/>
    </row>
    <row r="19" spans="1:34" ht="18" customHeight="1" thickBot="1">
      <c r="A19" s="10"/>
      <c r="B19" s="22" t="s">
        <v>423</v>
      </c>
      <c r="C19" s="22" t="s">
        <v>62</v>
      </c>
      <c r="D19" s="278">
        <v>1.9649286020497552</v>
      </c>
      <c r="E19" s="278">
        <v>1.960851375321049</v>
      </c>
      <c r="F19" s="278">
        <v>1.9618097294934622</v>
      </c>
      <c r="G19" s="278">
        <v>1.9713725466727103</v>
      </c>
      <c r="H19" s="278">
        <v>1.9771191483128159</v>
      </c>
      <c r="I19" s="278">
        <v>1.9777533561677778</v>
      </c>
      <c r="J19" s="278">
        <v>1.9783875640227353</v>
      </c>
      <c r="K19" s="278">
        <v>1.9790217718776875</v>
      </c>
      <c r="L19" s="278">
        <v>1.9796559797326441</v>
      </c>
      <c r="M19" s="278">
        <v>1.9802901875876033</v>
      </c>
      <c r="N19" s="278">
        <v>1.9809243954425571</v>
      </c>
      <c r="O19" s="278">
        <v>1.9815586032975157</v>
      </c>
      <c r="P19" s="278">
        <v>1.9821928111524763</v>
      </c>
      <c r="Q19" s="278">
        <v>1.982509722311609</v>
      </c>
      <c r="R19" s="278">
        <v>1.982509722311609</v>
      </c>
      <c r="S19" s="278">
        <v>1.982509722311609</v>
      </c>
      <c r="T19" s="278">
        <v>1.982509722311609</v>
      </c>
      <c r="U19" s="278">
        <v>1.982509722311609</v>
      </c>
      <c r="V19" s="278">
        <v>1.982509722311609</v>
      </c>
      <c r="W19" s="278">
        <v>1.982509722311609</v>
      </c>
      <c r="X19" s="278">
        <v>1.982509722311609</v>
      </c>
      <c r="Y19" s="278">
        <v>1.982509722311609</v>
      </c>
      <c r="Z19" s="278">
        <v>1.982509722311609</v>
      </c>
      <c r="AA19" s="278">
        <f t="shared" si="0"/>
        <v>1.982509722311609</v>
      </c>
      <c r="AB19" s="278">
        <f t="shared" si="0"/>
        <v>1.982509722311609</v>
      </c>
      <c r="AC19" s="278">
        <f t="shared" si="0"/>
        <v>1.982509722311609</v>
      </c>
      <c r="AD19" s="278">
        <f t="shared" si="0"/>
        <v>1.982509722311609</v>
      </c>
      <c r="AE19" s="278">
        <f t="shared" si="0"/>
        <v>1.982509722311609</v>
      </c>
      <c r="AF19" s="278">
        <f t="shared" si="0"/>
        <v>1.982509722311609</v>
      </c>
      <c r="AG19" s="278">
        <f t="shared" si="0"/>
        <v>1.982509722311609</v>
      </c>
      <c r="AH19" s="10"/>
    </row>
    <row r="20" spans="1:34" ht="18" customHeight="1" thickBot="1">
      <c r="A20" s="10"/>
      <c r="B20" s="22" t="s">
        <v>426</v>
      </c>
      <c r="C20" s="22" t="s">
        <v>62</v>
      </c>
      <c r="D20" s="277">
        <v>1.9649286020497552</v>
      </c>
      <c r="E20" s="277">
        <v>1.960851375321049</v>
      </c>
      <c r="F20" s="277">
        <v>1.9618097294934622</v>
      </c>
      <c r="G20" s="277">
        <v>1.9713725466727103</v>
      </c>
      <c r="H20" s="277">
        <v>1.9771191483128159</v>
      </c>
      <c r="I20" s="277">
        <v>1.9777533561677778</v>
      </c>
      <c r="J20" s="277">
        <v>1.9783875640227353</v>
      </c>
      <c r="K20" s="277">
        <v>1.9790217718776875</v>
      </c>
      <c r="L20" s="277">
        <v>1.9796559797326441</v>
      </c>
      <c r="M20" s="277">
        <v>1.9802901875876033</v>
      </c>
      <c r="N20" s="277">
        <v>1.9809243954425571</v>
      </c>
      <c r="O20" s="277">
        <v>1.9815586032975157</v>
      </c>
      <c r="P20" s="277">
        <v>1.9821928111524763</v>
      </c>
      <c r="Q20" s="277">
        <v>1.982509722311609</v>
      </c>
      <c r="R20" s="277">
        <v>1.982509722311609</v>
      </c>
      <c r="S20" s="277">
        <v>1.982509722311609</v>
      </c>
      <c r="T20" s="277">
        <v>1.982509722311609</v>
      </c>
      <c r="U20" s="277">
        <v>1.982509722311609</v>
      </c>
      <c r="V20" s="277">
        <v>1.982509722311609</v>
      </c>
      <c r="W20" s="277">
        <v>1.982509722311609</v>
      </c>
      <c r="X20" s="277">
        <v>1.982509722311609</v>
      </c>
      <c r="Y20" s="277">
        <v>1.982509722311609</v>
      </c>
      <c r="Z20" s="277">
        <v>1.982509722311609</v>
      </c>
      <c r="AA20" s="277">
        <f t="shared" si="0"/>
        <v>1.982509722311609</v>
      </c>
      <c r="AB20" s="277">
        <f t="shared" si="0"/>
        <v>1.982509722311609</v>
      </c>
      <c r="AC20" s="277">
        <f t="shared" si="0"/>
        <v>1.982509722311609</v>
      </c>
      <c r="AD20" s="277">
        <f t="shared" si="0"/>
        <v>1.982509722311609</v>
      </c>
      <c r="AE20" s="277">
        <f t="shared" si="0"/>
        <v>1.982509722311609</v>
      </c>
      <c r="AF20" s="277">
        <f t="shared" si="0"/>
        <v>1.982509722311609</v>
      </c>
      <c r="AG20" s="277">
        <f t="shared" si="0"/>
        <v>1.982509722311609</v>
      </c>
      <c r="AH20" s="10"/>
    </row>
    <row r="21" spans="1:34" ht="18" customHeight="1" thickBot="1">
      <c r="A21" s="10"/>
      <c r="B21" s="22" t="s">
        <v>429</v>
      </c>
      <c r="C21" s="22" t="s">
        <v>62</v>
      </c>
      <c r="D21" s="278">
        <v>2.5150162221722185</v>
      </c>
      <c r="E21" s="278">
        <v>2.5417098787440766</v>
      </c>
      <c r="F21" s="278">
        <v>2.5852096672302514</v>
      </c>
      <c r="G21" s="278">
        <v>2.6199763206595632</v>
      </c>
      <c r="H21" s="278">
        <v>2.6466280996607301</v>
      </c>
      <c r="I21" s="278">
        <v>2.6719219749247696</v>
      </c>
      <c r="J21" s="278">
        <v>2.7099287224610467</v>
      </c>
      <c r="K21" s="278">
        <v>2.7493390601206564</v>
      </c>
      <c r="L21" s="278">
        <v>2.7830491273171045</v>
      </c>
      <c r="M21" s="278">
        <v>2.8156612599831403</v>
      </c>
      <c r="N21" s="278">
        <v>2.8286890783482788</v>
      </c>
      <c r="O21" s="278">
        <v>2.8212522762780514</v>
      </c>
      <c r="P21" s="278">
        <v>2.8155056564965122</v>
      </c>
      <c r="Q21" s="278">
        <v>2.8094210002572355</v>
      </c>
      <c r="R21" s="278">
        <v>2.7921811409126174</v>
      </c>
      <c r="S21" s="278">
        <v>2.7722369899060988</v>
      </c>
      <c r="T21" s="278">
        <v>2.7451940732870908</v>
      </c>
      <c r="U21" s="278">
        <v>2.7213625030165893</v>
      </c>
      <c r="V21" s="278">
        <v>2.6976999509749575</v>
      </c>
      <c r="W21" s="278">
        <v>2.6596708494794767</v>
      </c>
      <c r="X21" s="278">
        <v>2.6407408078461709</v>
      </c>
      <c r="Y21" s="278">
        <v>2.6407408078461709</v>
      </c>
      <c r="Z21" s="278">
        <v>2.6407408078461709</v>
      </c>
      <c r="AA21" s="278">
        <f t="shared" si="0"/>
        <v>2.6407408078461709</v>
      </c>
      <c r="AB21" s="278">
        <f t="shared" si="0"/>
        <v>2.6407408078461709</v>
      </c>
      <c r="AC21" s="278">
        <f t="shared" si="0"/>
        <v>2.6407408078461709</v>
      </c>
      <c r="AD21" s="278">
        <f t="shared" si="0"/>
        <v>2.6407408078461709</v>
      </c>
      <c r="AE21" s="278">
        <f t="shared" si="0"/>
        <v>2.6407408078461709</v>
      </c>
      <c r="AF21" s="278">
        <f t="shared" si="0"/>
        <v>2.6407408078461709</v>
      </c>
      <c r="AG21" s="278">
        <f t="shared" si="0"/>
        <v>2.6407408078461709</v>
      </c>
      <c r="AH21" s="10"/>
    </row>
    <row r="22" spans="1:34" ht="18" customHeight="1" thickBot="1">
      <c r="A22" s="10"/>
      <c r="B22" s="22" t="s">
        <v>432</v>
      </c>
      <c r="C22" s="22" t="s">
        <v>62</v>
      </c>
      <c r="D22" s="277">
        <v>1.3060276798061232</v>
      </c>
      <c r="E22" s="277">
        <v>1.3222125276664118</v>
      </c>
      <c r="F22" s="277">
        <v>1.33086512900802</v>
      </c>
      <c r="G22" s="277">
        <v>1.3344041692522335</v>
      </c>
      <c r="H22" s="277">
        <v>1.3406371842019675</v>
      </c>
      <c r="I22" s="277">
        <v>1.3481041564046163</v>
      </c>
      <c r="J22" s="277">
        <v>1.3555785236828999</v>
      </c>
      <c r="K22" s="277">
        <v>1.3675618329102319</v>
      </c>
      <c r="L22" s="277">
        <v>1.3757374998611305</v>
      </c>
      <c r="M22" s="277">
        <v>1.3757374998611305</v>
      </c>
      <c r="N22" s="277">
        <v>1.3757374998611305</v>
      </c>
      <c r="O22" s="277">
        <v>1.3757374998611305</v>
      </c>
      <c r="P22" s="277">
        <v>1.3757374998611305</v>
      </c>
      <c r="Q22" s="277">
        <v>1.3757374998611305</v>
      </c>
      <c r="R22" s="277">
        <v>1.3757374998611305</v>
      </c>
      <c r="S22" s="277">
        <v>1.3757374998611305</v>
      </c>
      <c r="T22" s="277">
        <v>1.3757374998611305</v>
      </c>
      <c r="U22" s="277">
        <v>1.3757374998611305</v>
      </c>
      <c r="V22" s="277">
        <v>1.3757374998611305</v>
      </c>
      <c r="W22" s="277">
        <v>1.3757374998611305</v>
      </c>
      <c r="X22" s="277">
        <v>1.3757374998611305</v>
      </c>
      <c r="Y22" s="277">
        <v>1.3757374998611305</v>
      </c>
      <c r="Z22" s="277">
        <v>1.3757374998611305</v>
      </c>
      <c r="AA22" s="277">
        <f t="shared" si="0"/>
        <v>1.3757374998611305</v>
      </c>
      <c r="AB22" s="277">
        <f t="shared" si="0"/>
        <v>1.3757374998611305</v>
      </c>
      <c r="AC22" s="277">
        <f t="shared" si="0"/>
        <v>1.3757374998611305</v>
      </c>
      <c r="AD22" s="277">
        <f t="shared" si="0"/>
        <v>1.3757374998611305</v>
      </c>
      <c r="AE22" s="277">
        <f t="shared" si="0"/>
        <v>1.3757374998611305</v>
      </c>
      <c r="AF22" s="277">
        <f t="shared" si="0"/>
        <v>1.3757374998611305</v>
      </c>
      <c r="AG22" s="277">
        <f t="shared" si="0"/>
        <v>1.3757374998611305</v>
      </c>
      <c r="AH22" s="10"/>
    </row>
    <row r="23" spans="1:34" ht="18" customHeight="1" thickBot="1">
      <c r="A23" s="10"/>
      <c r="B23" s="22" t="s">
        <v>435</v>
      </c>
      <c r="C23" s="22" t="s">
        <v>62</v>
      </c>
      <c r="D23" s="278">
        <v>1.1836388440146313</v>
      </c>
      <c r="E23" s="278">
        <v>1.2085085028808642</v>
      </c>
      <c r="F23" s="278">
        <v>1.2175653234745649</v>
      </c>
      <c r="G23" s="278">
        <v>1.2166501881256506</v>
      </c>
      <c r="H23" s="278">
        <v>1.2244977386248093</v>
      </c>
      <c r="I23" s="278">
        <v>1.2342867419687704</v>
      </c>
      <c r="J23" s="278">
        <v>1.2444302122811906</v>
      </c>
      <c r="K23" s="278">
        <v>1.2578567542947661</v>
      </c>
      <c r="L23" s="278">
        <v>1.2572519152641299</v>
      </c>
      <c r="M23" s="278">
        <v>1.2496210102387038</v>
      </c>
      <c r="N23" s="278">
        <v>1.2507449630830325</v>
      </c>
      <c r="O23" s="278">
        <v>1.2512484286428429</v>
      </c>
      <c r="P23" s="278">
        <v>1.2516062974056275</v>
      </c>
      <c r="Q23" s="278">
        <v>1.2514637622234925</v>
      </c>
      <c r="R23" s="278">
        <v>1.2514637622234925</v>
      </c>
      <c r="S23" s="278">
        <v>1.2514637622234925</v>
      </c>
      <c r="T23" s="278">
        <v>1.2514637622234925</v>
      </c>
      <c r="U23" s="278">
        <v>1.2514637622234925</v>
      </c>
      <c r="V23" s="278">
        <v>1.2514637622234925</v>
      </c>
      <c r="W23" s="278">
        <v>1.2514637622234925</v>
      </c>
      <c r="X23" s="278">
        <v>1.2514637622234925</v>
      </c>
      <c r="Y23" s="278">
        <v>1.2514637622234925</v>
      </c>
      <c r="Z23" s="278">
        <v>1.2514637622234925</v>
      </c>
      <c r="AA23" s="278">
        <f t="shared" si="0"/>
        <v>1.2514637622234925</v>
      </c>
      <c r="AB23" s="278">
        <f t="shared" si="0"/>
        <v>1.2514637622234925</v>
      </c>
      <c r="AC23" s="278">
        <f t="shared" si="0"/>
        <v>1.2514637622234925</v>
      </c>
      <c r="AD23" s="278">
        <f t="shared" si="0"/>
        <v>1.2514637622234925</v>
      </c>
      <c r="AE23" s="278">
        <f t="shared" si="0"/>
        <v>1.2514637622234925</v>
      </c>
      <c r="AF23" s="278">
        <f t="shared" si="0"/>
        <v>1.2514637622234925</v>
      </c>
      <c r="AG23" s="278">
        <f t="shared" si="0"/>
        <v>1.2514637622234925</v>
      </c>
      <c r="AH23" s="10"/>
    </row>
    <row r="24" spans="1:34" ht="18" customHeight="1" thickBot="1">
      <c r="A24" s="10"/>
      <c r="B24" s="22" t="s">
        <v>437</v>
      </c>
      <c r="C24" s="22" t="s">
        <v>62</v>
      </c>
      <c r="D24" s="277">
        <v>2.3258808679078604</v>
      </c>
      <c r="E24" s="277">
        <v>2.3856316543254219</v>
      </c>
      <c r="F24" s="277">
        <v>2.4187458307410208</v>
      </c>
      <c r="G24" s="277">
        <v>2.4263165990665274</v>
      </c>
      <c r="H24" s="277">
        <v>2.4293367058805591</v>
      </c>
      <c r="I24" s="277">
        <v>2.4555385304531372</v>
      </c>
      <c r="J24" s="277">
        <v>2.5829405564136616</v>
      </c>
      <c r="K24" s="277">
        <v>2.6753495049526657</v>
      </c>
      <c r="L24" s="277">
        <v>2.6624556674408768</v>
      </c>
      <c r="M24" s="277">
        <v>2.6671443356269808</v>
      </c>
      <c r="N24" s="277">
        <v>2.6683165026735089</v>
      </c>
      <c r="O24" s="277">
        <v>2.6492687881674568</v>
      </c>
      <c r="P24" s="277">
        <v>2.6290489066148766</v>
      </c>
      <c r="Q24" s="277">
        <v>2.6155370358453798</v>
      </c>
      <c r="R24" s="277">
        <v>2.5994869349155136</v>
      </c>
      <c r="S24" s="277">
        <v>2.5881574519061963</v>
      </c>
      <c r="T24" s="277">
        <v>2.5881574519061963</v>
      </c>
      <c r="U24" s="277">
        <v>2.5881574519061963</v>
      </c>
      <c r="V24" s="277">
        <v>2.5881574519061963</v>
      </c>
      <c r="W24" s="277">
        <v>2.5881574519061963</v>
      </c>
      <c r="X24" s="277">
        <v>2.5881574519061963</v>
      </c>
      <c r="Y24" s="277">
        <v>2.5881574519061963</v>
      </c>
      <c r="Z24" s="277">
        <v>2.5881574519061963</v>
      </c>
      <c r="AA24" s="277">
        <f t="shared" si="0"/>
        <v>2.5881574519061963</v>
      </c>
      <c r="AB24" s="277">
        <f t="shared" si="0"/>
        <v>2.5881574519061963</v>
      </c>
      <c r="AC24" s="277">
        <f t="shared" si="0"/>
        <v>2.5881574519061963</v>
      </c>
      <c r="AD24" s="277">
        <f t="shared" si="0"/>
        <v>2.5881574519061963</v>
      </c>
      <c r="AE24" s="277">
        <f t="shared" si="0"/>
        <v>2.5881574519061963</v>
      </c>
      <c r="AF24" s="277">
        <f t="shared" si="0"/>
        <v>2.5881574519061963</v>
      </c>
      <c r="AG24" s="277">
        <f t="shared" si="0"/>
        <v>2.5881574519061963</v>
      </c>
      <c r="AH24" s="10"/>
    </row>
    <row r="25" spans="1:34" ht="18" customHeight="1" thickBot="1">
      <c r="A25" s="10"/>
      <c r="B25" s="22" t="s">
        <v>439</v>
      </c>
      <c r="C25" s="22" t="s">
        <v>62</v>
      </c>
      <c r="D25" s="278">
        <v>2.4921484469986663</v>
      </c>
      <c r="E25" s="278">
        <v>2.5380972266436705</v>
      </c>
      <c r="F25" s="278">
        <v>2.5615038223567907</v>
      </c>
      <c r="G25" s="278">
        <v>2.5723833521966082</v>
      </c>
      <c r="H25" s="278">
        <v>2.5806693567101142</v>
      </c>
      <c r="I25" s="278">
        <v>2.5807430967805409</v>
      </c>
      <c r="J25" s="278">
        <v>2.5807557379354726</v>
      </c>
      <c r="K25" s="278">
        <v>2.5846610120651432</v>
      </c>
      <c r="L25" s="278">
        <v>2.5870628315018172</v>
      </c>
      <c r="M25" s="278">
        <v>2.5870628315018172</v>
      </c>
      <c r="N25" s="278">
        <v>2.5870628315018172</v>
      </c>
      <c r="O25" s="278">
        <v>2.5870628315018172</v>
      </c>
      <c r="P25" s="278">
        <v>2.5870628315018172</v>
      </c>
      <c r="Q25" s="278">
        <v>2.5870628315018172</v>
      </c>
      <c r="R25" s="278">
        <v>2.5870628315018172</v>
      </c>
      <c r="S25" s="278">
        <v>2.5870628315018172</v>
      </c>
      <c r="T25" s="278">
        <v>2.5870628315018172</v>
      </c>
      <c r="U25" s="278">
        <v>2.5870628315018172</v>
      </c>
      <c r="V25" s="278">
        <v>2.5870628315018172</v>
      </c>
      <c r="W25" s="278">
        <v>2.5870628315018172</v>
      </c>
      <c r="X25" s="278">
        <v>2.5870628315018172</v>
      </c>
      <c r="Y25" s="278">
        <v>2.5870628315018172</v>
      </c>
      <c r="Z25" s="278">
        <v>2.5870628315018172</v>
      </c>
      <c r="AA25" s="278">
        <f t="shared" si="0"/>
        <v>2.5870628315018172</v>
      </c>
      <c r="AB25" s="278">
        <f t="shared" si="0"/>
        <v>2.5870628315018172</v>
      </c>
      <c r="AC25" s="278">
        <f t="shared" si="0"/>
        <v>2.5870628315018172</v>
      </c>
      <c r="AD25" s="278">
        <f t="shared" si="0"/>
        <v>2.5870628315018172</v>
      </c>
      <c r="AE25" s="278">
        <f t="shared" si="0"/>
        <v>2.5870628315018172</v>
      </c>
      <c r="AF25" s="278">
        <f t="shared" si="0"/>
        <v>2.5870628315018172</v>
      </c>
      <c r="AG25" s="278">
        <f t="shared" si="0"/>
        <v>2.5870628315018172</v>
      </c>
      <c r="AH25" s="10"/>
    </row>
    <row r="26" spans="1:34" ht="18" customHeight="1" thickBot="1">
      <c r="A26" s="10"/>
      <c r="B26" s="22" t="s">
        <v>441</v>
      </c>
      <c r="C26" s="22" t="s">
        <v>62</v>
      </c>
      <c r="D26" s="277">
        <v>2.4921484469986663</v>
      </c>
      <c r="E26" s="277">
        <v>2.5380972266436705</v>
      </c>
      <c r="F26" s="277">
        <v>2.5615038223567907</v>
      </c>
      <c r="G26" s="277">
        <v>2.5723833521966082</v>
      </c>
      <c r="H26" s="277">
        <v>2.5806693567101142</v>
      </c>
      <c r="I26" s="277">
        <v>2.5807430967805409</v>
      </c>
      <c r="J26" s="277">
        <v>2.5807557379354726</v>
      </c>
      <c r="K26" s="277">
        <v>2.5846610120651432</v>
      </c>
      <c r="L26" s="277">
        <v>2.5870628315018172</v>
      </c>
      <c r="M26" s="277">
        <v>2.5870628315018172</v>
      </c>
      <c r="N26" s="277">
        <v>2.5870628315018172</v>
      </c>
      <c r="O26" s="277">
        <v>2.5870628315018172</v>
      </c>
      <c r="P26" s="277">
        <v>2.5870628315018172</v>
      </c>
      <c r="Q26" s="277">
        <v>2.5870628315018172</v>
      </c>
      <c r="R26" s="277">
        <v>2.5870628315018172</v>
      </c>
      <c r="S26" s="277">
        <v>2.5870628315018172</v>
      </c>
      <c r="T26" s="277">
        <v>2.5870628315018172</v>
      </c>
      <c r="U26" s="277">
        <v>2.5870628315018172</v>
      </c>
      <c r="V26" s="277">
        <v>2.5870628315018172</v>
      </c>
      <c r="W26" s="277">
        <v>2.5870628315018172</v>
      </c>
      <c r="X26" s="277">
        <v>2.5870628315018172</v>
      </c>
      <c r="Y26" s="277">
        <v>2.5870628315018172</v>
      </c>
      <c r="Z26" s="277">
        <v>2.5870628315018172</v>
      </c>
      <c r="AA26" s="277">
        <f t="shared" si="0"/>
        <v>2.5870628315018172</v>
      </c>
      <c r="AB26" s="277">
        <f t="shared" si="0"/>
        <v>2.5870628315018172</v>
      </c>
      <c r="AC26" s="277">
        <f t="shared" si="0"/>
        <v>2.5870628315018172</v>
      </c>
      <c r="AD26" s="277">
        <f t="shared" si="0"/>
        <v>2.5870628315018172</v>
      </c>
      <c r="AE26" s="277">
        <f t="shared" si="0"/>
        <v>2.5870628315018172</v>
      </c>
      <c r="AF26" s="277">
        <f t="shared" si="0"/>
        <v>2.5870628315018172</v>
      </c>
      <c r="AG26" s="277">
        <f t="shared" si="0"/>
        <v>2.5870628315018172</v>
      </c>
      <c r="AH26" s="10"/>
    </row>
    <row r="27" spans="1:34" ht="18" customHeight="1" thickBot="1">
      <c r="A27" s="10"/>
      <c r="B27" s="22" t="s">
        <v>1026</v>
      </c>
      <c r="C27" s="22" t="s">
        <v>62</v>
      </c>
      <c r="D27" s="278">
        <v>0.64532817779491458</v>
      </c>
      <c r="E27" s="278">
        <v>0.64532817779491458</v>
      </c>
      <c r="F27" s="278">
        <v>0.64532817779491458</v>
      </c>
      <c r="G27" s="278">
        <v>0.64532817779491458</v>
      </c>
      <c r="H27" s="278">
        <v>0.64532817779491458</v>
      </c>
      <c r="I27" s="278">
        <v>0.64532817779491458</v>
      </c>
      <c r="J27" s="278">
        <v>0.64532817779491458</v>
      </c>
      <c r="K27" s="278">
        <v>0.64532817779491458</v>
      </c>
      <c r="L27" s="278">
        <v>0.64532817779491458</v>
      </c>
      <c r="M27" s="278">
        <v>0.64532817779491458</v>
      </c>
      <c r="N27" s="278">
        <v>0.64532817779491458</v>
      </c>
      <c r="O27" s="278">
        <v>0.64532817779491458</v>
      </c>
      <c r="P27" s="278">
        <v>0.64532817779491458</v>
      </c>
      <c r="Q27" s="278">
        <v>0.64532817779491458</v>
      </c>
      <c r="R27" s="278">
        <v>0.64532817779491458</v>
      </c>
      <c r="S27" s="278">
        <v>0.64532817779491458</v>
      </c>
      <c r="T27" s="278">
        <v>0.64532817779491458</v>
      </c>
      <c r="U27" s="278">
        <v>0.64532817779491458</v>
      </c>
      <c r="V27" s="278">
        <v>0.64532817779491458</v>
      </c>
      <c r="W27" s="278">
        <v>0.64532817779491458</v>
      </c>
      <c r="X27" s="278">
        <v>0.64532817779491458</v>
      </c>
      <c r="Y27" s="278">
        <v>0.64532817779491458</v>
      </c>
      <c r="Z27" s="278">
        <v>0.64532817779491458</v>
      </c>
      <c r="AA27" s="278">
        <f t="shared" si="0"/>
        <v>0.64532817779491458</v>
      </c>
      <c r="AB27" s="278">
        <f t="shared" si="0"/>
        <v>0.64532817779491458</v>
      </c>
      <c r="AC27" s="278">
        <f t="shared" si="0"/>
        <v>0.64532817779491458</v>
      </c>
      <c r="AD27" s="278">
        <f t="shared" si="0"/>
        <v>0.64532817779491458</v>
      </c>
      <c r="AE27" s="278">
        <f t="shared" si="0"/>
        <v>0.64532817779491458</v>
      </c>
      <c r="AF27" s="278">
        <f t="shared" si="0"/>
        <v>0.64532817779491458</v>
      </c>
      <c r="AG27" s="278">
        <f t="shared" si="0"/>
        <v>0.64532817779491458</v>
      </c>
      <c r="AH27" s="10"/>
    </row>
    <row r="28" spans="1:34" ht="18" customHeight="1" thickBot="1">
      <c r="A28" s="10"/>
      <c r="B28" s="22" t="s">
        <v>445</v>
      </c>
      <c r="C28" s="22" t="s">
        <v>62</v>
      </c>
      <c r="D28" s="277">
        <v>0.64532817779491458</v>
      </c>
      <c r="E28" s="277">
        <v>0.64532817779491458</v>
      </c>
      <c r="F28" s="277">
        <v>0.64532817779491458</v>
      </c>
      <c r="G28" s="277">
        <v>0.64532817779491458</v>
      </c>
      <c r="H28" s="277">
        <v>0.64532817779491458</v>
      </c>
      <c r="I28" s="277">
        <v>0.64532817779491458</v>
      </c>
      <c r="J28" s="277">
        <v>0.64532817779491458</v>
      </c>
      <c r="K28" s="277">
        <v>0.64532817779491458</v>
      </c>
      <c r="L28" s="277">
        <v>0.64532817779491458</v>
      </c>
      <c r="M28" s="277">
        <v>0.64532817779491458</v>
      </c>
      <c r="N28" s="277">
        <v>0.64532817779491458</v>
      </c>
      <c r="O28" s="277">
        <v>0.64532817779491458</v>
      </c>
      <c r="P28" s="277">
        <v>0.64532817779491458</v>
      </c>
      <c r="Q28" s="277">
        <v>0.64532817779491458</v>
      </c>
      <c r="R28" s="277">
        <v>0.64532817779491458</v>
      </c>
      <c r="S28" s="277">
        <v>0.64532817779491458</v>
      </c>
      <c r="T28" s="277">
        <v>0.64532817779491458</v>
      </c>
      <c r="U28" s="277">
        <v>0.64532817779491458</v>
      </c>
      <c r="V28" s="277">
        <v>0.64532817779491458</v>
      </c>
      <c r="W28" s="277">
        <v>0.64532817779491458</v>
      </c>
      <c r="X28" s="277">
        <v>0.64532817779491458</v>
      </c>
      <c r="Y28" s="277">
        <v>0.64532817779491458</v>
      </c>
      <c r="Z28" s="277">
        <v>0.64532817779491458</v>
      </c>
      <c r="AA28" s="277">
        <f t="shared" si="0"/>
        <v>0.64532817779491458</v>
      </c>
      <c r="AB28" s="277">
        <f t="shared" si="0"/>
        <v>0.64532817779491458</v>
      </c>
      <c r="AC28" s="277">
        <f t="shared" si="0"/>
        <v>0.64532817779491458</v>
      </c>
      <c r="AD28" s="277">
        <f t="shared" si="0"/>
        <v>0.64532817779491458</v>
      </c>
      <c r="AE28" s="277">
        <f t="shared" si="0"/>
        <v>0.64532817779491458</v>
      </c>
      <c r="AF28" s="277">
        <f t="shared" si="0"/>
        <v>0.64532817779491458</v>
      </c>
      <c r="AG28" s="277">
        <f t="shared" si="0"/>
        <v>0.64532817779491458</v>
      </c>
      <c r="AH28" s="10"/>
    </row>
    <row r="29" spans="1:34" ht="18" customHeight="1" thickBot="1">
      <c r="A29" s="10"/>
      <c r="B29" s="22" t="s">
        <v>447</v>
      </c>
      <c r="C29" s="22" t="s">
        <v>62</v>
      </c>
      <c r="D29" s="278">
        <v>0.63893878989595498</v>
      </c>
      <c r="E29" s="278">
        <v>0.63893878989595498</v>
      </c>
      <c r="F29" s="278">
        <v>0.63893878989595498</v>
      </c>
      <c r="G29" s="278">
        <v>0.63893878989595498</v>
      </c>
      <c r="H29" s="278">
        <v>0.63893878989595498</v>
      </c>
      <c r="I29" s="278">
        <v>0.63893878989595498</v>
      </c>
      <c r="J29" s="278">
        <v>0.63893878989595498</v>
      </c>
      <c r="K29" s="278">
        <v>0.63893878989595498</v>
      </c>
      <c r="L29" s="278">
        <v>0.63893878989595498</v>
      </c>
      <c r="M29" s="278">
        <v>0.63893878989595498</v>
      </c>
      <c r="N29" s="278">
        <v>0.63893878989595498</v>
      </c>
      <c r="O29" s="278">
        <v>0.63893878989595498</v>
      </c>
      <c r="P29" s="278">
        <v>0.63893878989595498</v>
      </c>
      <c r="Q29" s="278">
        <v>0.63893878989595498</v>
      </c>
      <c r="R29" s="278">
        <v>0.63893878989595498</v>
      </c>
      <c r="S29" s="278">
        <v>0.63893878989595498</v>
      </c>
      <c r="T29" s="278">
        <v>0.63893878989595498</v>
      </c>
      <c r="U29" s="278">
        <v>0.63893878989595498</v>
      </c>
      <c r="V29" s="278">
        <v>0.63893878989595498</v>
      </c>
      <c r="W29" s="278">
        <v>0.63893878989595498</v>
      </c>
      <c r="X29" s="278">
        <v>0.63893878989595498</v>
      </c>
      <c r="Y29" s="278">
        <v>0.63893878989595498</v>
      </c>
      <c r="Z29" s="278">
        <v>0.63893878989595498</v>
      </c>
      <c r="AA29" s="278">
        <f t="shared" si="0"/>
        <v>0.63893878989595498</v>
      </c>
      <c r="AB29" s="278">
        <f t="shared" si="0"/>
        <v>0.63893878989595498</v>
      </c>
      <c r="AC29" s="278">
        <f t="shared" si="0"/>
        <v>0.63893878989595498</v>
      </c>
      <c r="AD29" s="278">
        <f t="shared" si="0"/>
        <v>0.63893878989595498</v>
      </c>
      <c r="AE29" s="278">
        <f t="shared" si="0"/>
        <v>0.63893878989595498</v>
      </c>
      <c r="AF29" s="278">
        <f t="shared" si="0"/>
        <v>0.63893878989595498</v>
      </c>
      <c r="AG29" s="278">
        <f t="shared" si="0"/>
        <v>0.63893878989595498</v>
      </c>
      <c r="AH29" s="10"/>
    </row>
    <row r="30" spans="1:34">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row>
    <row r="31" spans="1:34" ht="17.25">
      <c r="A31" s="10"/>
      <c r="B31" s="276" t="s">
        <v>65</v>
      </c>
      <c r="C31" s="276" t="s">
        <v>65</v>
      </c>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row>
    <row r="32" spans="1:34" ht="13.5" thickBot="1">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row>
    <row r="33" spans="1:34" ht="33" customHeight="1" thickBot="1">
      <c r="A33" s="10"/>
      <c r="B33" s="3" t="s">
        <v>405</v>
      </c>
      <c r="C33" s="3" t="s">
        <v>1025</v>
      </c>
      <c r="D33" s="3" t="s">
        <v>220</v>
      </c>
      <c r="E33" s="3" t="s">
        <v>221</v>
      </c>
      <c r="F33" s="3" t="s">
        <v>222</v>
      </c>
      <c r="G33" s="3" t="s">
        <v>223</v>
      </c>
      <c r="H33" s="3" t="s">
        <v>224</v>
      </c>
      <c r="I33" s="3" t="s">
        <v>225</v>
      </c>
      <c r="J33" s="3" t="s">
        <v>226</v>
      </c>
      <c r="K33" s="3" t="s">
        <v>227</v>
      </c>
      <c r="L33" s="3" t="s">
        <v>228</v>
      </c>
      <c r="M33" s="3" t="s">
        <v>229</v>
      </c>
      <c r="N33" s="3" t="s">
        <v>262</v>
      </c>
      <c r="O33" s="3" t="s">
        <v>263</v>
      </c>
      <c r="P33" s="3" t="s">
        <v>264</v>
      </c>
      <c r="Q33" s="3" t="s">
        <v>265</v>
      </c>
      <c r="R33" s="3" t="s">
        <v>266</v>
      </c>
      <c r="S33" s="3" t="s">
        <v>267</v>
      </c>
      <c r="T33" s="3" t="s">
        <v>268</v>
      </c>
      <c r="U33" s="3" t="s">
        <v>269</v>
      </c>
      <c r="V33" s="3" t="s">
        <v>270</v>
      </c>
      <c r="W33" s="3" t="s">
        <v>271</v>
      </c>
      <c r="X33" s="3" t="s">
        <v>272</v>
      </c>
      <c r="Y33" s="3" t="s">
        <v>273</v>
      </c>
      <c r="Z33" s="3" t="s">
        <v>274</v>
      </c>
      <c r="AA33" s="3" t="s">
        <v>275</v>
      </c>
      <c r="AB33" s="3" t="s">
        <v>276</v>
      </c>
      <c r="AC33" s="3" t="s">
        <v>277</v>
      </c>
      <c r="AD33" s="3" t="s">
        <v>278</v>
      </c>
      <c r="AE33" s="3" t="s">
        <v>279</v>
      </c>
      <c r="AF33" s="3" t="s">
        <v>280</v>
      </c>
      <c r="AG33" s="3" t="s">
        <v>281</v>
      </c>
      <c r="AH33" s="10"/>
    </row>
    <row r="34" spans="1:34" ht="18" customHeight="1" thickBot="1">
      <c r="A34" s="10"/>
      <c r="B34" s="22" t="s">
        <v>407</v>
      </c>
      <c r="C34" s="22" t="s">
        <v>65</v>
      </c>
      <c r="D34" s="277">
        <v>1.6762150588679119</v>
      </c>
      <c r="E34" s="277">
        <v>1.6776125148470982</v>
      </c>
      <c r="F34" s="277">
        <v>1.6847084295181003</v>
      </c>
      <c r="G34" s="277">
        <v>1.7049600133786587</v>
      </c>
      <c r="H34" s="277">
        <v>1.6623808466366077</v>
      </c>
      <c r="I34" s="277">
        <v>1.6270276348899624</v>
      </c>
      <c r="J34" s="277">
        <v>1.6179340935085529</v>
      </c>
      <c r="K34" s="277">
        <v>2.0777917461447242</v>
      </c>
      <c r="L34" s="277">
        <v>2.5484114956739452</v>
      </c>
      <c r="M34" s="277">
        <v>2.5421198598734165</v>
      </c>
      <c r="N34" s="277">
        <v>2.5230486112799504</v>
      </c>
      <c r="O34" s="277">
        <v>2.5045435284928201</v>
      </c>
      <c r="P34" s="277">
        <v>2.4860384457056899</v>
      </c>
      <c r="Q34" s="277">
        <v>2.4685486588981735</v>
      </c>
      <c r="R34" s="277">
        <v>2.4520741680702711</v>
      </c>
      <c r="S34" s="277">
        <v>2.4176805150096654</v>
      </c>
      <c r="T34" s="277">
        <v>2.3653676997163564</v>
      </c>
      <c r="U34" s="277">
        <v>2.313054884423047</v>
      </c>
      <c r="V34" s="277">
        <v>2.260742069129738</v>
      </c>
      <c r="W34" s="277">
        <v>2.260742069129738</v>
      </c>
      <c r="X34" s="277">
        <v>2.260742069129738</v>
      </c>
      <c r="Y34" s="277">
        <v>2.260742069129738</v>
      </c>
      <c r="Z34" s="277">
        <v>2.260742069129738</v>
      </c>
      <c r="AA34" s="277">
        <f t="shared" ref="AA34:AG49" si="1">Z34</f>
        <v>2.260742069129738</v>
      </c>
      <c r="AB34" s="277">
        <f t="shared" si="1"/>
        <v>2.260742069129738</v>
      </c>
      <c r="AC34" s="277">
        <f t="shared" si="1"/>
        <v>2.260742069129738</v>
      </c>
      <c r="AD34" s="277">
        <f t="shared" si="1"/>
        <v>2.260742069129738</v>
      </c>
      <c r="AE34" s="277">
        <f t="shared" si="1"/>
        <v>2.260742069129738</v>
      </c>
      <c r="AF34" s="277">
        <f t="shared" si="1"/>
        <v>2.260742069129738</v>
      </c>
      <c r="AG34" s="277">
        <f t="shared" si="1"/>
        <v>2.260742069129738</v>
      </c>
      <c r="AH34" s="10"/>
    </row>
    <row r="35" spans="1:34" ht="18" customHeight="1" thickBot="1">
      <c r="A35" s="10"/>
      <c r="B35" s="22" t="s">
        <v>410</v>
      </c>
      <c r="C35" s="22" t="s">
        <v>65</v>
      </c>
      <c r="D35" s="278">
        <v>2.7496010697870297</v>
      </c>
      <c r="E35" s="278">
        <v>2.8161333030987548</v>
      </c>
      <c r="F35" s="278">
        <v>2.9005258852081353</v>
      </c>
      <c r="G35" s="278">
        <v>2.8173080566403792</v>
      </c>
      <c r="H35" s="278">
        <v>2.6264582793941225</v>
      </c>
      <c r="I35" s="278">
        <v>2.5117069288800362</v>
      </c>
      <c r="J35" s="278">
        <v>2.4584755560693083</v>
      </c>
      <c r="K35" s="278">
        <v>2.4173628136810699</v>
      </c>
      <c r="L35" s="278">
        <v>2.3920739594810669</v>
      </c>
      <c r="M35" s="278">
        <v>2.3828964748511567</v>
      </c>
      <c r="N35" s="278">
        <v>2.3749659697177208</v>
      </c>
      <c r="O35" s="278">
        <v>2.3627932864531274</v>
      </c>
      <c r="P35" s="278">
        <v>2.3545123070385801</v>
      </c>
      <c r="Q35" s="278">
        <v>2.3504368538482354</v>
      </c>
      <c r="R35" s="278">
        <v>2.3504275102311398</v>
      </c>
      <c r="S35" s="278">
        <v>2.3477046249292854</v>
      </c>
      <c r="T35" s="278">
        <v>2.3412586782216502</v>
      </c>
      <c r="U35" s="278">
        <v>2.3330286911052438</v>
      </c>
      <c r="V35" s="278">
        <v>2.3208225995437273</v>
      </c>
      <c r="W35" s="278">
        <v>2.3103357593480602</v>
      </c>
      <c r="X35" s="278">
        <v>2.3066585201612586</v>
      </c>
      <c r="Y35" s="278">
        <v>2.3066585201612586</v>
      </c>
      <c r="Z35" s="278">
        <v>2.3066585201612586</v>
      </c>
      <c r="AA35" s="278">
        <f t="shared" si="1"/>
        <v>2.3066585201612586</v>
      </c>
      <c r="AB35" s="278">
        <f t="shared" si="1"/>
        <v>2.3066585201612586</v>
      </c>
      <c r="AC35" s="278">
        <f t="shared" si="1"/>
        <v>2.3066585201612586</v>
      </c>
      <c r="AD35" s="278">
        <f t="shared" si="1"/>
        <v>2.3066585201612586</v>
      </c>
      <c r="AE35" s="278">
        <f t="shared" si="1"/>
        <v>2.3066585201612586</v>
      </c>
      <c r="AF35" s="278">
        <f t="shared" si="1"/>
        <v>2.3066585201612586</v>
      </c>
      <c r="AG35" s="278">
        <f t="shared" si="1"/>
        <v>2.3066585201612586</v>
      </c>
      <c r="AH35" s="10"/>
    </row>
    <row r="36" spans="1:34" ht="18" customHeight="1" thickBot="1">
      <c r="A36" s="10"/>
      <c r="B36" s="22" t="s">
        <v>414</v>
      </c>
      <c r="C36" s="22" t="s">
        <v>65</v>
      </c>
      <c r="D36" s="277">
        <v>1.6762150588679119</v>
      </c>
      <c r="E36" s="277">
        <v>1.6776125148470982</v>
      </c>
      <c r="F36" s="277">
        <v>1.6847084295181003</v>
      </c>
      <c r="G36" s="277">
        <v>1.7049600133786587</v>
      </c>
      <c r="H36" s="277">
        <v>1.6623808466366077</v>
      </c>
      <c r="I36" s="277">
        <v>1.6270276348899624</v>
      </c>
      <c r="J36" s="277">
        <v>1.6179340935085529</v>
      </c>
      <c r="K36" s="277">
        <v>2.0777917461447242</v>
      </c>
      <c r="L36" s="277">
        <v>2.5484114956739452</v>
      </c>
      <c r="M36" s="277">
        <v>2.5421198598734165</v>
      </c>
      <c r="N36" s="277">
        <v>2.5230486112799504</v>
      </c>
      <c r="O36" s="277">
        <v>2.5045435284928201</v>
      </c>
      <c r="P36" s="277">
        <v>2.4860384457056899</v>
      </c>
      <c r="Q36" s="277">
        <v>2.4685486588981735</v>
      </c>
      <c r="R36" s="277">
        <v>2.4520741680702711</v>
      </c>
      <c r="S36" s="277">
        <v>2.4176805150096654</v>
      </c>
      <c r="T36" s="277">
        <v>2.3653676997163564</v>
      </c>
      <c r="U36" s="277">
        <v>2.313054884423047</v>
      </c>
      <c r="V36" s="277">
        <v>2.260742069129738</v>
      </c>
      <c r="W36" s="277">
        <v>2.260742069129738</v>
      </c>
      <c r="X36" s="277">
        <v>2.260742069129738</v>
      </c>
      <c r="Y36" s="277">
        <v>2.260742069129738</v>
      </c>
      <c r="Z36" s="277">
        <v>2.260742069129738</v>
      </c>
      <c r="AA36" s="277">
        <f t="shared" si="1"/>
        <v>2.260742069129738</v>
      </c>
      <c r="AB36" s="277">
        <f t="shared" si="1"/>
        <v>2.260742069129738</v>
      </c>
      <c r="AC36" s="277">
        <f t="shared" si="1"/>
        <v>2.260742069129738</v>
      </c>
      <c r="AD36" s="277">
        <f t="shared" si="1"/>
        <v>2.260742069129738</v>
      </c>
      <c r="AE36" s="277">
        <f t="shared" si="1"/>
        <v>2.260742069129738</v>
      </c>
      <c r="AF36" s="277">
        <f t="shared" si="1"/>
        <v>2.260742069129738</v>
      </c>
      <c r="AG36" s="277">
        <f t="shared" si="1"/>
        <v>2.260742069129738</v>
      </c>
      <c r="AH36" s="10"/>
    </row>
    <row r="37" spans="1:34" ht="18" customHeight="1" thickBot="1">
      <c r="A37" s="10"/>
      <c r="B37" s="22" t="s">
        <v>417</v>
      </c>
      <c r="C37" s="22" t="s">
        <v>65</v>
      </c>
      <c r="D37" s="278">
        <v>2.7496010697870297</v>
      </c>
      <c r="E37" s="278">
        <v>2.8161333030987548</v>
      </c>
      <c r="F37" s="278">
        <v>2.9005258852081353</v>
      </c>
      <c r="G37" s="278">
        <v>2.8173080566403788</v>
      </c>
      <c r="H37" s="278">
        <v>2.6264582793941225</v>
      </c>
      <c r="I37" s="278">
        <v>2.5117069288800362</v>
      </c>
      <c r="J37" s="278">
        <v>2.4584755560693083</v>
      </c>
      <c r="K37" s="278">
        <v>2.4173628136810699</v>
      </c>
      <c r="L37" s="278">
        <v>2.3920739594810669</v>
      </c>
      <c r="M37" s="278">
        <v>2.3828964748511567</v>
      </c>
      <c r="N37" s="278">
        <v>2.3749659697177208</v>
      </c>
      <c r="O37" s="278">
        <v>2.3627932864531274</v>
      </c>
      <c r="P37" s="278">
        <v>2.3545123070385801</v>
      </c>
      <c r="Q37" s="278">
        <v>2.3504368538482354</v>
      </c>
      <c r="R37" s="278">
        <v>2.3504275102311398</v>
      </c>
      <c r="S37" s="278">
        <v>2.3477046249292854</v>
      </c>
      <c r="T37" s="278">
        <v>2.3412586782216502</v>
      </c>
      <c r="U37" s="278">
        <v>2.3330286911052438</v>
      </c>
      <c r="V37" s="278">
        <v>2.3208225995437273</v>
      </c>
      <c r="W37" s="278">
        <v>2.3103357593480602</v>
      </c>
      <c r="X37" s="278">
        <v>2.3066585201612586</v>
      </c>
      <c r="Y37" s="278">
        <v>2.3066585201612586</v>
      </c>
      <c r="Z37" s="278">
        <v>2.3066585201612586</v>
      </c>
      <c r="AA37" s="278">
        <f t="shared" si="1"/>
        <v>2.3066585201612586</v>
      </c>
      <c r="AB37" s="278">
        <f t="shared" si="1"/>
        <v>2.3066585201612586</v>
      </c>
      <c r="AC37" s="278">
        <f t="shared" si="1"/>
        <v>2.3066585201612586</v>
      </c>
      <c r="AD37" s="278">
        <f t="shared" si="1"/>
        <v>2.3066585201612586</v>
      </c>
      <c r="AE37" s="278">
        <f t="shared" si="1"/>
        <v>2.3066585201612586</v>
      </c>
      <c r="AF37" s="278">
        <f t="shared" si="1"/>
        <v>2.3066585201612586</v>
      </c>
      <c r="AG37" s="278">
        <f t="shared" si="1"/>
        <v>2.3066585201612586</v>
      </c>
      <c r="AH37" s="10"/>
    </row>
    <row r="38" spans="1:34" ht="18" customHeight="1" thickBot="1">
      <c r="A38" s="10"/>
      <c r="B38" s="22" t="s">
        <v>420</v>
      </c>
      <c r="C38" s="22" t="s">
        <v>65</v>
      </c>
      <c r="D38" s="277">
        <v>2.7312571934277594</v>
      </c>
      <c r="E38" s="277">
        <v>2.7639386256521332</v>
      </c>
      <c r="F38" s="277">
        <v>2.8071091470531604</v>
      </c>
      <c r="G38" s="277">
        <v>2.7650325636812205</v>
      </c>
      <c r="H38" s="277">
        <v>2.6645146239995667</v>
      </c>
      <c r="I38" s="277">
        <v>2.6026821685176924</v>
      </c>
      <c r="J38" s="277">
        <v>2.576857355683658</v>
      </c>
      <c r="K38" s="277">
        <v>2.5573293273576674</v>
      </c>
      <c r="L38" s="277">
        <v>2.5441306804012838</v>
      </c>
      <c r="M38" s="277">
        <v>2.5393408082062123</v>
      </c>
      <c r="N38" s="277">
        <v>2.5352017540357785</v>
      </c>
      <c r="O38" s="277">
        <v>2.5288486410141053</v>
      </c>
      <c r="P38" s="277">
        <v>2.5245266688566765</v>
      </c>
      <c r="Q38" s="277">
        <v>2.5223996263492854</v>
      </c>
      <c r="R38" s="277">
        <v>2.5223947497699681</v>
      </c>
      <c r="S38" s="277">
        <v>2.5209736335138633</v>
      </c>
      <c r="T38" s="277">
        <v>2.5176093935122843</v>
      </c>
      <c r="U38" s="277">
        <v>2.5133140350296124</v>
      </c>
      <c r="V38" s="277">
        <v>2.5069434856973407</v>
      </c>
      <c r="W38" s="277">
        <v>2.5014702404353786</v>
      </c>
      <c r="X38" s="277">
        <v>2.4995510320198089</v>
      </c>
      <c r="Y38" s="277">
        <v>2.4995510320198089</v>
      </c>
      <c r="Z38" s="277">
        <v>2.4995510320198089</v>
      </c>
      <c r="AA38" s="277">
        <f t="shared" si="1"/>
        <v>2.4995510320198089</v>
      </c>
      <c r="AB38" s="277">
        <f t="shared" si="1"/>
        <v>2.4995510320198089</v>
      </c>
      <c r="AC38" s="277">
        <f t="shared" si="1"/>
        <v>2.4995510320198089</v>
      </c>
      <c r="AD38" s="277">
        <f t="shared" si="1"/>
        <v>2.4995510320198089</v>
      </c>
      <c r="AE38" s="277">
        <f t="shared" si="1"/>
        <v>2.4995510320198089</v>
      </c>
      <c r="AF38" s="277">
        <f t="shared" si="1"/>
        <v>2.4995510320198089</v>
      </c>
      <c r="AG38" s="277">
        <f t="shared" si="1"/>
        <v>2.4995510320198089</v>
      </c>
      <c r="AH38" s="10"/>
    </row>
    <row r="39" spans="1:34" ht="18" customHeight="1" thickBot="1">
      <c r="A39" s="10"/>
      <c r="B39" s="22" t="s">
        <v>423</v>
      </c>
      <c r="C39" s="22" t="s">
        <v>65</v>
      </c>
      <c r="D39" s="278">
        <v>1.9649286020497552</v>
      </c>
      <c r="E39" s="278">
        <v>1.960851375321049</v>
      </c>
      <c r="F39" s="278">
        <v>1.9618097294934622</v>
      </c>
      <c r="G39" s="278">
        <v>1.9713725466727103</v>
      </c>
      <c r="H39" s="278">
        <v>1.9771191483128159</v>
      </c>
      <c r="I39" s="278">
        <v>1.9777533561677778</v>
      </c>
      <c r="J39" s="278">
        <v>1.9783875640227353</v>
      </c>
      <c r="K39" s="278">
        <v>1.9790217718776875</v>
      </c>
      <c r="L39" s="278">
        <v>1.9796559797326441</v>
      </c>
      <c r="M39" s="278">
        <v>1.9802901875876033</v>
      </c>
      <c r="N39" s="278">
        <v>1.9809243954425571</v>
      </c>
      <c r="O39" s="278">
        <v>1.9815586032975157</v>
      </c>
      <c r="P39" s="278">
        <v>1.9821928111524763</v>
      </c>
      <c r="Q39" s="278">
        <v>1.982509722311609</v>
      </c>
      <c r="R39" s="278">
        <v>1.982509722311609</v>
      </c>
      <c r="S39" s="278">
        <v>1.982509722311609</v>
      </c>
      <c r="T39" s="278">
        <v>1.982509722311609</v>
      </c>
      <c r="U39" s="278">
        <v>1.982509722311609</v>
      </c>
      <c r="V39" s="278">
        <v>1.982509722311609</v>
      </c>
      <c r="W39" s="278">
        <v>1.982509722311609</v>
      </c>
      <c r="X39" s="278">
        <v>1.982509722311609</v>
      </c>
      <c r="Y39" s="278">
        <v>1.982509722311609</v>
      </c>
      <c r="Z39" s="278">
        <v>1.982509722311609</v>
      </c>
      <c r="AA39" s="278">
        <f t="shared" si="1"/>
        <v>1.982509722311609</v>
      </c>
      <c r="AB39" s="278">
        <f t="shared" si="1"/>
        <v>1.982509722311609</v>
      </c>
      <c r="AC39" s="278">
        <f t="shared" si="1"/>
        <v>1.982509722311609</v>
      </c>
      <c r="AD39" s="278">
        <f t="shared" si="1"/>
        <v>1.982509722311609</v>
      </c>
      <c r="AE39" s="278">
        <f t="shared" si="1"/>
        <v>1.982509722311609</v>
      </c>
      <c r="AF39" s="278">
        <f t="shared" si="1"/>
        <v>1.982509722311609</v>
      </c>
      <c r="AG39" s="278">
        <f t="shared" si="1"/>
        <v>1.982509722311609</v>
      </c>
      <c r="AH39" s="10"/>
    </row>
    <row r="40" spans="1:34" ht="18" customHeight="1" thickBot="1">
      <c r="A40" s="10"/>
      <c r="B40" s="22" t="s">
        <v>426</v>
      </c>
      <c r="C40" s="22" t="s">
        <v>65</v>
      </c>
      <c r="D40" s="277">
        <v>1.9649286020497552</v>
      </c>
      <c r="E40" s="277">
        <v>1.960851375321049</v>
      </c>
      <c r="F40" s="277">
        <v>1.9618097294934622</v>
      </c>
      <c r="G40" s="277">
        <v>1.9713725466727103</v>
      </c>
      <c r="H40" s="277">
        <v>1.9771191483128159</v>
      </c>
      <c r="I40" s="277">
        <v>1.9777533561677778</v>
      </c>
      <c r="J40" s="277">
        <v>1.9783875640227353</v>
      </c>
      <c r="K40" s="277">
        <v>1.9790217718776875</v>
      </c>
      <c r="L40" s="277">
        <v>1.9796559797326441</v>
      </c>
      <c r="M40" s="277">
        <v>1.9802901875876033</v>
      </c>
      <c r="N40" s="277">
        <v>1.9809243954425571</v>
      </c>
      <c r="O40" s="277">
        <v>1.9815586032975157</v>
      </c>
      <c r="P40" s="277">
        <v>1.9821928111524763</v>
      </c>
      <c r="Q40" s="277">
        <v>1.982509722311609</v>
      </c>
      <c r="R40" s="277">
        <v>1.982509722311609</v>
      </c>
      <c r="S40" s="277">
        <v>1.982509722311609</v>
      </c>
      <c r="T40" s="277">
        <v>1.982509722311609</v>
      </c>
      <c r="U40" s="277">
        <v>1.982509722311609</v>
      </c>
      <c r="V40" s="277">
        <v>1.982509722311609</v>
      </c>
      <c r="W40" s="277">
        <v>1.982509722311609</v>
      </c>
      <c r="X40" s="277">
        <v>1.982509722311609</v>
      </c>
      <c r="Y40" s="277">
        <v>1.982509722311609</v>
      </c>
      <c r="Z40" s="277">
        <v>1.982509722311609</v>
      </c>
      <c r="AA40" s="277">
        <f t="shared" si="1"/>
        <v>1.982509722311609</v>
      </c>
      <c r="AB40" s="277">
        <f t="shared" si="1"/>
        <v>1.982509722311609</v>
      </c>
      <c r="AC40" s="277">
        <f t="shared" si="1"/>
        <v>1.982509722311609</v>
      </c>
      <c r="AD40" s="277">
        <f t="shared" si="1"/>
        <v>1.982509722311609</v>
      </c>
      <c r="AE40" s="277">
        <f t="shared" si="1"/>
        <v>1.982509722311609</v>
      </c>
      <c r="AF40" s="277">
        <f t="shared" si="1"/>
        <v>1.982509722311609</v>
      </c>
      <c r="AG40" s="277">
        <f t="shared" si="1"/>
        <v>1.982509722311609</v>
      </c>
      <c r="AH40" s="10"/>
    </row>
    <row r="41" spans="1:34" ht="18" customHeight="1" thickBot="1">
      <c r="A41" s="10"/>
      <c r="B41" s="22" t="s">
        <v>429</v>
      </c>
      <c r="C41" s="22" t="s">
        <v>65</v>
      </c>
      <c r="D41" s="278">
        <v>2.5101170444073988</v>
      </c>
      <c r="E41" s="278">
        <v>2.5262427531622844</v>
      </c>
      <c r="F41" s="278">
        <v>2.5434707231138218</v>
      </c>
      <c r="G41" s="278">
        <v>2.5557574703252941</v>
      </c>
      <c r="H41" s="278">
        <v>2.5821477418113754</v>
      </c>
      <c r="I41" s="278">
        <v>2.6063844683912398</v>
      </c>
      <c r="J41" s="278">
        <v>2.6322368802273557</v>
      </c>
      <c r="K41" s="278">
        <v>2.66054986392838</v>
      </c>
      <c r="L41" s="278">
        <v>2.6913286707495345</v>
      </c>
      <c r="M41" s="278">
        <v>2.7227113450694391</v>
      </c>
      <c r="N41" s="278">
        <v>2.7296001786411024</v>
      </c>
      <c r="O41" s="278">
        <v>2.7117410559977611</v>
      </c>
      <c r="P41" s="278">
        <v>2.6938819333544188</v>
      </c>
      <c r="Q41" s="278">
        <v>2.6760228107110775</v>
      </c>
      <c r="R41" s="278">
        <v>2.6581636880677371</v>
      </c>
      <c r="S41" s="278">
        <v>2.6208793510537185</v>
      </c>
      <c r="T41" s="278">
        <v>2.5641697996690218</v>
      </c>
      <c r="U41" s="278">
        <v>2.5074602482843247</v>
      </c>
      <c r="V41" s="278">
        <v>2.450750696899628</v>
      </c>
      <c r="W41" s="278">
        <v>2.3940411455149313</v>
      </c>
      <c r="X41" s="278">
        <v>2.3656863698225825</v>
      </c>
      <c r="Y41" s="278">
        <v>2.3656863698225825</v>
      </c>
      <c r="Z41" s="278">
        <v>2.3656863698225825</v>
      </c>
      <c r="AA41" s="278">
        <f t="shared" si="1"/>
        <v>2.3656863698225825</v>
      </c>
      <c r="AB41" s="278">
        <f t="shared" si="1"/>
        <v>2.3656863698225825</v>
      </c>
      <c r="AC41" s="278">
        <f t="shared" si="1"/>
        <v>2.3656863698225825</v>
      </c>
      <c r="AD41" s="278">
        <f t="shared" si="1"/>
        <v>2.3656863698225825</v>
      </c>
      <c r="AE41" s="278">
        <f t="shared" si="1"/>
        <v>2.3656863698225825</v>
      </c>
      <c r="AF41" s="278">
        <f t="shared" si="1"/>
        <v>2.3656863698225825</v>
      </c>
      <c r="AG41" s="278">
        <f t="shared" si="1"/>
        <v>2.3656863698225825</v>
      </c>
      <c r="AH41" s="10"/>
    </row>
    <row r="42" spans="1:34" ht="18" customHeight="1" thickBot="1">
      <c r="A42" s="10"/>
      <c r="B42" s="22" t="s">
        <v>432</v>
      </c>
      <c r="C42" s="22" t="s">
        <v>65</v>
      </c>
      <c r="D42" s="277">
        <v>1.3060276798061232</v>
      </c>
      <c r="E42" s="277">
        <v>1.3222125276664118</v>
      </c>
      <c r="F42" s="277">
        <v>1.33086512900802</v>
      </c>
      <c r="G42" s="277">
        <v>1.3344041692522335</v>
      </c>
      <c r="H42" s="277">
        <v>1.3406371842019675</v>
      </c>
      <c r="I42" s="277">
        <v>1.3481041564046163</v>
      </c>
      <c r="J42" s="277">
        <v>1.3555785236828999</v>
      </c>
      <c r="K42" s="277">
        <v>1.3675618329102319</v>
      </c>
      <c r="L42" s="277">
        <v>1.3757374998611305</v>
      </c>
      <c r="M42" s="277">
        <v>1.3757374998611305</v>
      </c>
      <c r="N42" s="277">
        <v>1.3757374998611305</v>
      </c>
      <c r="O42" s="277">
        <v>1.3757374998611305</v>
      </c>
      <c r="P42" s="277">
        <v>1.3757374998611305</v>
      </c>
      <c r="Q42" s="277">
        <v>1.3757374998611305</v>
      </c>
      <c r="R42" s="277">
        <v>1.3757374998611305</v>
      </c>
      <c r="S42" s="277">
        <v>1.3757374998611305</v>
      </c>
      <c r="T42" s="277">
        <v>1.3757374998611305</v>
      </c>
      <c r="U42" s="277">
        <v>1.3757374998611305</v>
      </c>
      <c r="V42" s="277">
        <v>1.3757374998611305</v>
      </c>
      <c r="W42" s="277">
        <v>1.3757374998611305</v>
      </c>
      <c r="X42" s="277">
        <v>1.3757374998611305</v>
      </c>
      <c r="Y42" s="277">
        <v>1.3757374998611305</v>
      </c>
      <c r="Z42" s="277">
        <v>1.3757374998611305</v>
      </c>
      <c r="AA42" s="277">
        <f t="shared" si="1"/>
        <v>1.3757374998611305</v>
      </c>
      <c r="AB42" s="277">
        <f t="shared" si="1"/>
        <v>1.3757374998611305</v>
      </c>
      <c r="AC42" s="277">
        <f t="shared" si="1"/>
        <v>1.3757374998611305</v>
      </c>
      <c r="AD42" s="277">
        <f t="shared" si="1"/>
        <v>1.3757374998611305</v>
      </c>
      <c r="AE42" s="277">
        <f t="shared" si="1"/>
        <v>1.3757374998611305</v>
      </c>
      <c r="AF42" s="277">
        <f t="shared" si="1"/>
        <v>1.3757374998611305</v>
      </c>
      <c r="AG42" s="277">
        <f t="shared" si="1"/>
        <v>1.3757374998611305</v>
      </c>
      <c r="AH42" s="10"/>
    </row>
    <row r="43" spans="1:34" ht="18" customHeight="1" thickBot="1">
      <c r="A43" s="10"/>
      <c r="B43" s="22" t="s">
        <v>435</v>
      </c>
      <c r="C43" s="22" t="s">
        <v>65</v>
      </c>
      <c r="D43" s="278">
        <v>1.1836388440146313</v>
      </c>
      <c r="E43" s="278">
        <v>1.2085085028808642</v>
      </c>
      <c r="F43" s="278">
        <v>1.2175653234745649</v>
      </c>
      <c r="G43" s="278">
        <v>1.2166501881256506</v>
      </c>
      <c r="H43" s="278">
        <v>1.2244977386248093</v>
      </c>
      <c r="I43" s="278">
        <v>1.2342867419687704</v>
      </c>
      <c r="J43" s="278">
        <v>1.2444302122811906</v>
      </c>
      <c r="K43" s="278">
        <v>1.2578567542947661</v>
      </c>
      <c r="L43" s="278">
        <v>1.2572519152641299</v>
      </c>
      <c r="M43" s="278">
        <v>1.2496210102387038</v>
      </c>
      <c r="N43" s="278">
        <v>1.2507449630830325</v>
      </c>
      <c r="O43" s="278">
        <v>1.2512484286428429</v>
      </c>
      <c r="P43" s="278">
        <v>1.2516062974056275</v>
      </c>
      <c r="Q43" s="278">
        <v>1.2514637622234925</v>
      </c>
      <c r="R43" s="278">
        <v>1.2514637622234925</v>
      </c>
      <c r="S43" s="278">
        <v>1.2514637622234925</v>
      </c>
      <c r="T43" s="278">
        <v>1.2514637622234925</v>
      </c>
      <c r="U43" s="278">
        <v>1.2514637622234925</v>
      </c>
      <c r="V43" s="278">
        <v>1.2514637622234925</v>
      </c>
      <c r="W43" s="278">
        <v>1.2514637622234925</v>
      </c>
      <c r="X43" s="278">
        <v>1.2514637622234925</v>
      </c>
      <c r="Y43" s="278">
        <v>1.2514637622234925</v>
      </c>
      <c r="Z43" s="278">
        <v>1.2514637622234925</v>
      </c>
      <c r="AA43" s="278">
        <f t="shared" si="1"/>
        <v>1.2514637622234925</v>
      </c>
      <c r="AB43" s="278">
        <f t="shared" si="1"/>
        <v>1.2514637622234925</v>
      </c>
      <c r="AC43" s="278">
        <f t="shared" si="1"/>
        <v>1.2514637622234925</v>
      </c>
      <c r="AD43" s="278">
        <f t="shared" si="1"/>
        <v>1.2514637622234925</v>
      </c>
      <c r="AE43" s="278">
        <f t="shared" si="1"/>
        <v>1.2514637622234925</v>
      </c>
      <c r="AF43" s="278">
        <f t="shared" si="1"/>
        <v>1.2514637622234925</v>
      </c>
      <c r="AG43" s="278">
        <f t="shared" si="1"/>
        <v>1.2514637622234925</v>
      </c>
      <c r="AH43" s="10"/>
    </row>
    <row r="44" spans="1:34" ht="18" customHeight="1" thickBot="1">
      <c r="A44" s="10"/>
      <c r="B44" s="22" t="s">
        <v>437</v>
      </c>
      <c r="C44" s="22" t="s">
        <v>65</v>
      </c>
      <c r="D44" s="277">
        <v>2.3258808679078604</v>
      </c>
      <c r="E44" s="277">
        <v>2.3856316543254219</v>
      </c>
      <c r="F44" s="277">
        <v>2.4187458307410208</v>
      </c>
      <c r="G44" s="277">
        <v>2.4263165990665274</v>
      </c>
      <c r="H44" s="277">
        <v>2.4293367058805591</v>
      </c>
      <c r="I44" s="277">
        <v>2.4032457224941659</v>
      </c>
      <c r="J44" s="277">
        <v>2.295448219568232</v>
      </c>
      <c r="K44" s="277">
        <v>2.1993706796852264</v>
      </c>
      <c r="L44" s="277">
        <v>2.1675507652255099</v>
      </c>
      <c r="M44" s="277">
        <v>2.1511703795927053</v>
      </c>
      <c r="N44" s="277">
        <v>2.1401275442564796</v>
      </c>
      <c r="O44" s="277">
        <v>2.1146161819939611</v>
      </c>
      <c r="P44" s="277">
        <v>2.0866401559844796</v>
      </c>
      <c r="Q44" s="277">
        <v>2.0651729185887957</v>
      </c>
      <c r="R44" s="277">
        <v>2.0513904589306948</v>
      </c>
      <c r="S44" s="277">
        <v>2.0444992291016444</v>
      </c>
      <c r="T44" s="277">
        <v>2.0444992291016444</v>
      </c>
      <c r="U44" s="277">
        <v>2.0444992291016444</v>
      </c>
      <c r="V44" s="277">
        <v>2.0444992291016444</v>
      </c>
      <c r="W44" s="277">
        <v>2.0444992291016444</v>
      </c>
      <c r="X44" s="277">
        <v>2.0444992291016444</v>
      </c>
      <c r="Y44" s="277">
        <v>2.0444992291016444</v>
      </c>
      <c r="Z44" s="277">
        <v>2.0444992291016444</v>
      </c>
      <c r="AA44" s="277">
        <f t="shared" si="1"/>
        <v>2.0444992291016444</v>
      </c>
      <c r="AB44" s="277">
        <f t="shared" si="1"/>
        <v>2.0444992291016444</v>
      </c>
      <c r="AC44" s="277">
        <f t="shared" si="1"/>
        <v>2.0444992291016444</v>
      </c>
      <c r="AD44" s="277">
        <f t="shared" si="1"/>
        <v>2.0444992291016444</v>
      </c>
      <c r="AE44" s="277">
        <f t="shared" si="1"/>
        <v>2.0444992291016444</v>
      </c>
      <c r="AF44" s="277">
        <f t="shared" si="1"/>
        <v>2.0444992291016444</v>
      </c>
      <c r="AG44" s="277">
        <f t="shared" si="1"/>
        <v>2.0444992291016444</v>
      </c>
      <c r="AH44" s="10"/>
    </row>
    <row r="45" spans="1:34" ht="18" customHeight="1" thickBot="1">
      <c r="A45" s="10"/>
      <c r="B45" s="22" t="s">
        <v>439</v>
      </c>
      <c r="C45" s="22" t="s">
        <v>65</v>
      </c>
      <c r="D45" s="278">
        <v>2.4921484469986663</v>
      </c>
      <c r="E45" s="278">
        <v>2.5380972266436705</v>
      </c>
      <c r="F45" s="278">
        <v>2.5615038223567907</v>
      </c>
      <c r="G45" s="278">
        <v>2.5723833521966082</v>
      </c>
      <c r="H45" s="278">
        <v>2.5806693567101142</v>
      </c>
      <c r="I45" s="278">
        <v>2.5807430967805409</v>
      </c>
      <c r="J45" s="278">
        <v>2.5807557379354726</v>
      </c>
      <c r="K45" s="278">
        <v>2.5846610120651432</v>
      </c>
      <c r="L45" s="278">
        <v>2.5870628315018172</v>
      </c>
      <c r="M45" s="278">
        <v>2.5870628315018172</v>
      </c>
      <c r="N45" s="278">
        <v>2.5870628315018172</v>
      </c>
      <c r="O45" s="278">
        <v>2.5870628315018172</v>
      </c>
      <c r="P45" s="278">
        <v>2.5870628315018172</v>
      </c>
      <c r="Q45" s="278">
        <v>2.5870628315018172</v>
      </c>
      <c r="R45" s="278">
        <v>2.5870628315018172</v>
      </c>
      <c r="S45" s="278">
        <v>2.5870628315018172</v>
      </c>
      <c r="T45" s="278">
        <v>2.5870628315018172</v>
      </c>
      <c r="U45" s="278">
        <v>2.5870628315018172</v>
      </c>
      <c r="V45" s="278">
        <v>2.5870628315018172</v>
      </c>
      <c r="W45" s="278">
        <v>2.5870628315018172</v>
      </c>
      <c r="X45" s="278">
        <v>2.5870628315018172</v>
      </c>
      <c r="Y45" s="278">
        <v>2.5870628315018172</v>
      </c>
      <c r="Z45" s="278">
        <v>2.5870628315018172</v>
      </c>
      <c r="AA45" s="278">
        <f t="shared" si="1"/>
        <v>2.5870628315018172</v>
      </c>
      <c r="AB45" s="278">
        <f t="shared" si="1"/>
        <v>2.5870628315018172</v>
      </c>
      <c r="AC45" s="278">
        <f t="shared" si="1"/>
        <v>2.5870628315018172</v>
      </c>
      <c r="AD45" s="278">
        <f t="shared" si="1"/>
        <v>2.5870628315018172</v>
      </c>
      <c r="AE45" s="278">
        <f t="shared" si="1"/>
        <v>2.5870628315018172</v>
      </c>
      <c r="AF45" s="278">
        <f t="shared" si="1"/>
        <v>2.5870628315018172</v>
      </c>
      <c r="AG45" s="278">
        <f t="shared" si="1"/>
        <v>2.5870628315018172</v>
      </c>
      <c r="AH45" s="10"/>
    </row>
    <row r="46" spans="1:34" ht="18" customHeight="1" thickBot="1">
      <c r="A46" s="10"/>
      <c r="B46" s="22" t="s">
        <v>441</v>
      </c>
      <c r="C46" s="22" t="s">
        <v>65</v>
      </c>
      <c r="D46" s="277">
        <v>2.4921484469986663</v>
      </c>
      <c r="E46" s="277">
        <v>2.5380972266436705</v>
      </c>
      <c r="F46" s="277">
        <v>2.5615038223567907</v>
      </c>
      <c r="G46" s="277">
        <v>2.5723833521966082</v>
      </c>
      <c r="H46" s="277">
        <v>2.5806693567101142</v>
      </c>
      <c r="I46" s="277">
        <v>2.5807430967805409</v>
      </c>
      <c r="J46" s="277">
        <v>2.5807557379354726</v>
      </c>
      <c r="K46" s="277">
        <v>2.5846610120651432</v>
      </c>
      <c r="L46" s="277">
        <v>2.5870628315018172</v>
      </c>
      <c r="M46" s="277">
        <v>2.5870628315018172</v>
      </c>
      <c r="N46" s="277">
        <v>2.5870628315018172</v>
      </c>
      <c r="O46" s="277">
        <v>2.5870628315018172</v>
      </c>
      <c r="P46" s="277">
        <v>2.5870628315018172</v>
      </c>
      <c r="Q46" s="277">
        <v>2.5870628315018172</v>
      </c>
      <c r="R46" s="277">
        <v>2.5870628315018172</v>
      </c>
      <c r="S46" s="277">
        <v>2.5870628315018172</v>
      </c>
      <c r="T46" s="277">
        <v>2.5870628315018172</v>
      </c>
      <c r="U46" s="277">
        <v>2.5870628315018172</v>
      </c>
      <c r="V46" s="277">
        <v>2.5870628315018172</v>
      </c>
      <c r="W46" s="277">
        <v>2.5870628315018172</v>
      </c>
      <c r="X46" s="277">
        <v>2.5870628315018172</v>
      </c>
      <c r="Y46" s="277">
        <v>2.5870628315018172</v>
      </c>
      <c r="Z46" s="277">
        <v>2.5870628315018172</v>
      </c>
      <c r="AA46" s="277">
        <f t="shared" si="1"/>
        <v>2.5870628315018172</v>
      </c>
      <c r="AB46" s="277">
        <f t="shared" si="1"/>
        <v>2.5870628315018172</v>
      </c>
      <c r="AC46" s="277">
        <f t="shared" si="1"/>
        <v>2.5870628315018172</v>
      </c>
      <c r="AD46" s="277">
        <f t="shared" si="1"/>
        <v>2.5870628315018172</v>
      </c>
      <c r="AE46" s="277">
        <f t="shared" si="1"/>
        <v>2.5870628315018172</v>
      </c>
      <c r="AF46" s="277">
        <f t="shared" si="1"/>
        <v>2.5870628315018172</v>
      </c>
      <c r="AG46" s="277">
        <f t="shared" si="1"/>
        <v>2.5870628315018172</v>
      </c>
      <c r="AH46" s="10"/>
    </row>
    <row r="47" spans="1:34" ht="18" customHeight="1" thickBot="1">
      <c r="A47" s="10"/>
      <c r="B47" s="22" t="s">
        <v>1026</v>
      </c>
      <c r="C47" s="22" t="s">
        <v>65</v>
      </c>
      <c r="D47" s="278">
        <v>0.64532817779491458</v>
      </c>
      <c r="E47" s="278">
        <v>0.64532817779491458</v>
      </c>
      <c r="F47" s="278">
        <v>0.64532817779491458</v>
      </c>
      <c r="G47" s="278">
        <v>0.64532817779491458</v>
      </c>
      <c r="H47" s="278">
        <v>0.64532817779491458</v>
      </c>
      <c r="I47" s="278">
        <v>0.64532817779491458</v>
      </c>
      <c r="J47" s="278">
        <v>0.64532817779491458</v>
      </c>
      <c r="K47" s="278">
        <v>0.64532817779491458</v>
      </c>
      <c r="L47" s="278">
        <v>0.64532817779491458</v>
      </c>
      <c r="M47" s="278">
        <v>0.64532817779491458</v>
      </c>
      <c r="N47" s="278">
        <v>0.64532817779491458</v>
      </c>
      <c r="O47" s="278">
        <v>0.64532817779491458</v>
      </c>
      <c r="P47" s="278">
        <v>0.64532817779491458</v>
      </c>
      <c r="Q47" s="278">
        <v>0.64532817779491458</v>
      </c>
      <c r="R47" s="278">
        <v>0.64532817779491458</v>
      </c>
      <c r="S47" s="278">
        <v>0.64532817779491458</v>
      </c>
      <c r="T47" s="278">
        <v>0.64532817779491458</v>
      </c>
      <c r="U47" s="278">
        <v>0.64532817779491458</v>
      </c>
      <c r="V47" s="278">
        <v>0.64532817779491458</v>
      </c>
      <c r="W47" s="278">
        <v>0.64532817779491458</v>
      </c>
      <c r="X47" s="278">
        <v>0.64532817779491458</v>
      </c>
      <c r="Y47" s="278">
        <v>0.64532817779491458</v>
      </c>
      <c r="Z47" s="278">
        <v>0.64532817779491458</v>
      </c>
      <c r="AA47" s="278">
        <f t="shared" si="1"/>
        <v>0.64532817779491458</v>
      </c>
      <c r="AB47" s="278">
        <f t="shared" si="1"/>
        <v>0.64532817779491458</v>
      </c>
      <c r="AC47" s="278">
        <f t="shared" si="1"/>
        <v>0.64532817779491458</v>
      </c>
      <c r="AD47" s="278">
        <f t="shared" si="1"/>
        <v>0.64532817779491458</v>
      </c>
      <c r="AE47" s="278">
        <f t="shared" si="1"/>
        <v>0.64532817779491458</v>
      </c>
      <c r="AF47" s="278">
        <f t="shared" si="1"/>
        <v>0.64532817779491458</v>
      </c>
      <c r="AG47" s="278">
        <f t="shared" si="1"/>
        <v>0.64532817779491458</v>
      </c>
      <c r="AH47" s="10"/>
    </row>
    <row r="48" spans="1:34" ht="18" customHeight="1" thickBot="1">
      <c r="A48" s="10"/>
      <c r="B48" s="22" t="s">
        <v>445</v>
      </c>
      <c r="C48" s="22" t="s">
        <v>65</v>
      </c>
      <c r="D48" s="277">
        <v>0.64532817779491458</v>
      </c>
      <c r="E48" s="277">
        <v>0.64532817779491458</v>
      </c>
      <c r="F48" s="277">
        <v>0.64532817779491458</v>
      </c>
      <c r="G48" s="277">
        <v>0.64532817779491458</v>
      </c>
      <c r="H48" s="277">
        <v>0.64532817779491458</v>
      </c>
      <c r="I48" s="277">
        <v>0.64532817779491458</v>
      </c>
      <c r="J48" s="277">
        <v>0.64532817779491458</v>
      </c>
      <c r="K48" s="277">
        <v>0.64532817779491458</v>
      </c>
      <c r="L48" s="277">
        <v>0.64532817779491458</v>
      </c>
      <c r="M48" s="277">
        <v>0.64532817779491458</v>
      </c>
      <c r="N48" s="277">
        <v>0.64532817779491458</v>
      </c>
      <c r="O48" s="277">
        <v>0.64532817779491458</v>
      </c>
      <c r="P48" s="277">
        <v>0.64532817779491458</v>
      </c>
      <c r="Q48" s="277">
        <v>0.64532817779491458</v>
      </c>
      <c r="R48" s="277">
        <v>0.64532817779491458</v>
      </c>
      <c r="S48" s="277">
        <v>0.64532817779491458</v>
      </c>
      <c r="T48" s="277">
        <v>0.64532817779491458</v>
      </c>
      <c r="U48" s="277">
        <v>0.64532817779491458</v>
      </c>
      <c r="V48" s="277">
        <v>0.64532817779491458</v>
      </c>
      <c r="W48" s="277">
        <v>0.64532817779491458</v>
      </c>
      <c r="X48" s="277">
        <v>0.64532817779491458</v>
      </c>
      <c r="Y48" s="277">
        <v>0.64532817779491458</v>
      </c>
      <c r="Z48" s="277">
        <v>0.64532817779491458</v>
      </c>
      <c r="AA48" s="277">
        <f t="shared" si="1"/>
        <v>0.64532817779491458</v>
      </c>
      <c r="AB48" s="277">
        <f t="shared" si="1"/>
        <v>0.64532817779491458</v>
      </c>
      <c r="AC48" s="277">
        <f t="shared" si="1"/>
        <v>0.64532817779491458</v>
      </c>
      <c r="AD48" s="277">
        <f t="shared" si="1"/>
        <v>0.64532817779491458</v>
      </c>
      <c r="AE48" s="277">
        <f t="shared" si="1"/>
        <v>0.64532817779491458</v>
      </c>
      <c r="AF48" s="277">
        <f t="shared" si="1"/>
        <v>0.64532817779491458</v>
      </c>
      <c r="AG48" s="277">
        <f t="shared" si="1"/>
        <v>0.64532817779491458</v>
      </c>
      <c r="AH48" s="10"/>
    </row>
    <row r="49" spans="1:34" ht="18" customHeight="1" thickBot="1">
      <c r="A49" s="10"/>
      <c r="B49" s="22" t="s">
        <v>447</v>
      </c>
      <c r="C49" s="22" t="s">
        <v>65</v>
      </c>
      <c r="D49" s="278">
        <v>0.63893878989595498</v>
      </c>
      <c r="E49" s="278">
        <v>0.63893878989595498</v>
      </c>
      <c r="F49" s="278">
        <v>0.63893878989595498</v>
      </c>
      <c r="G49" s="278">
        <v>0.63893878989595498</v>
      </c>
      <c r="H49" s="278">
        <v>0.63893878989595498</v>
      </c>
      <c r="I49" s="278">
        <v>0.63893878989595498</v>
      </c>
      <c r="J49" s="278">
        <v>0.63893878989595498</v>
      </c>
      <c r="K49" s="278">
        <v>0.63893878989595498</v>
      </c>
      <c r="L49" s="278">
        <v>0.63893878989595498</v>
      </c>
      <c r="M49" s="278">
        <v>0.63893878989595498</v>
      </c>
      <c r="N49" s="278">
        <v>0.63893878989595498</v>
      </c>
      <c r="O49" s="278">
        <v>0.63893878989595498</v>
      </c>
      <c r="P49" s="278">
        <v>0.63893878989595498</v>
      </c>
      <c r="Q49" s="278">
        <v>0.63893878989595498</v>
      </c>
      <c r="R49" s="278">
        <v>0.63893878989595498</v>
      </c>
      <c r="S49" s="278">
        <v>0.63893878989595498</v>
      </c>
      <c r="T49" s="278">
        <v>0.63893878989595498</v>
      </c>
      <c r="U49" s="278">
        <v>0.63893878989595498</v>
      </c>
      <c r="V49" s="278">
        <v>0.63893878989595498</v>
      </c>
      <c r="W49" s="278">
        <v>0.63893878989595498</v>
      </c>
      <c r="X49" s="278">
        <v>0.63893878989595498</v>
      </c>
      <c r="Y49" s="278">
        <v>0.63893878989595498</v>
      </c>
      <c r="Z49" s="278">
        <v>0.63893878989595498</v>
      </c>
      <c r="AA49" s="278">
        <f t="shared" si="1"/>
        <v>0.63893878989595498</v>
      </c>
      <c r="AB49" s="278">
        <f t="shared" si="1"/>
        <v>0.63893878989595498</v>
      </c>
      <c r="AC49" s="278">
        <f t="shared" si="1"/>
        <v>0.63893878989595498</v>
      </c>
      <c r="AD49" s="278">
        <f t="shared" si="1"/>
        <v>0.63893878989595498</v>
      </c>
      <c r="AE49" s="278">
        <f t="shared" si="1"/>
        <v>0.63893878989595498</v>
      </c>
      <c r="AF49" s="278">
        <f t="shared" si="1"/>
        <v>0.63893878989595498</v>
      </c>
      <c r="AG49" s="278">
        <f t="shared" si="1"/>
        <v>0.63893878989595498</v>
      </c>
      <c r="AH49" s="10"/>
    </row>
    <row r="50" spans="1:34">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row>
    <row r="51" spans="1:34" ht="17.25">
      <c r="A51" s="10"/>
      <c r="B51" s="276" t="s">
        <v>61</v>
      </c>
      <c r="C51" s="276" t="s">
        <v>61</v>
      </c>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row>
    <row r="52" spans="1:34" ht="13.5" thickBot="1">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row>
    <row r="53" spans="1:34" ht="33" customHeight="1" thickBot="1">
      <c r="A53" s="10"/>
      <c r="B53" s="3" t="s">
        <v>405</v>
      </c>
      <c r="C53" s="3" t="s">
        <v>1025</v>
      </c>
      <c r="D53" s="3" t="s">
        <v>220</v>
      </c>
      <c r="E53" s="3" t="s">
        <v>221</v>
      </c>
      <c r="F53" s="3" t="s">
        <v>222</v>
      </c>
      <c r="G53" s="3" t="s">
        <v>223</v>
      </c>
      <c r="H53" s="3" t="s">
        <v>224</v>
      </c>
      <c r="I53" s="3" t="s">
        <v>225</v>
      </c>
      <c r="J53" s="3" t="s">
        <v>226</v>
      </c>
      <c r="K53" s="3" t="s">
        <v>227</v>
      </c>
      <c r="L53" s="3" t="s">
        <v>228</v>
      </c>
      <c r="M53" s="3" t="s">
        <v>229</v>
      </c>
      <c r="N53" s="3" t="s">
        <v>262</v>
      </c>
      <c r="O53" s="3" t="s">
        <v>263</v>
      </c>
      <c r="P53" s="3" t="s">
        <v>264</v>
      </c>
      <c r="Q53" s="3" t="s">
        <v>265</v>
      </c>
      <c r="R53" s="3" t="s">
        <v>266</v>
      </c>
      <c r="S53" s="3" t="s">
        <v>267</v>
      </c>
      <c r="T53" s="3" t="s">
        <v>268</v>
      </c>
      <c r="U53" s="3" t="s">
        <v>269</v>
      </c>
      <c r="V53" s="3" t="s">
        <v>270</v>
      </c>
      <c r="W53" s="3" t="s">
        <v>271</v>
      </c>
      <c r="X53" s="3" t="s">
        <v>272</v>
      </c>
      <c r="Y53" s="3" t="s">
        <v>273</v>
      </c>
      <c r="Z53" s="3" t="s">
        <v>274</v>
      </c>
      <c r="AA53" s="3" t="s">
        <v>275</v>
      </c>
      <c r="AB53" s="3" t="s">
        <v>276</v>
      </c>
      <c r="AC53" s="3" t="s">
        <v>277</v>
      </c>
      <c r="AD53" s="3" t="s">
        <v>278</v>
      </c>
      <c r="AE53" s="3" t="s">
        <v>279</v>
      </c>
      <c r="AF53" s="3" t="s">
        <v>280</v>
      </c>
      <c r="AG53" s="3" t="s">
        <v>281</v>
      </c>
      <c r="AH53" s="10"/>
    </row>
    <row r="54" spans="1:34" ht="18" customHeight="1" thickBot="1">
      <c r="A54" s="10"/>
      <c r="B54" s="22" t="s">
        <v>407</v>
      </c>
      <c r="C54" s="22" t="s">
        <v>61</v>
      </c>
      <c r="D54" s="277">
        <v>1.7020121223339353</v>
      </c>
      <c r="E54" s="277">
        <v>1.7291260303283182</v>
      </c>
      <c r="F54" s="277">
        <v>1.7376449786896531</v>
      </c>
      <c r="G54" s="277">
        <v>1.7592480299925886</v>
      </c>
      <c r="H54" s="277">
        <v>1.717714375549598</v>
      </c>
      <c r="I54" s="277">
        <v>1.683125915917441</v>
      </c>
      <c r="J54" s="277">
        <v>1.6457667650806149</v>
      </c>
      <c r="K54" s="277">
        <v>2.5468790782762962</v>
      </c>
      <c r="L54" s="277">
        <v>3.5106015678498825</v>
      </c>
      <c r="M54" s="277">
        <v>3.5368372363919116</v>
      </c>
      <c r="N54" s="277">
        <v>3.5343047444383986</v>
      </c>
      <c r="O54" s="277">
        <v>3.5283431530566212</v>
      </c>
      <c r="P54" s="277">
        <v>3.5253067525206983</v>
      </c>
      <c r="Q54" s="277">
        <v>3.5221091813652774</v>
      </c>
      <c r="R54" s="277">
        <v>3.5010079069819913</v>
      </c>
      <c r="S54" s="277">
        <v>3.4825156347787667</v>
      </c>
      <c r="T54" s="277">
        <v>3.459632723530969</v>
      </c>
      <c r="U54" s="277">
        <v>3.4418649347165582</v>
      </c>
      <c r="V54" s="277">
        <v>3.4243663628723251</v>
      </c>
      <c r="W54" s="277">
        <v>3.4243663628723251</v>
      </c>
      <c r="X54" s="277">
        <v>3.4243663628723251</v>
      </c>
      <c r="Y54" s="277">
        <v>3.4243663628723251</v>
      </c>
      <c r="Z54" s="277">
        <v>3.4243663628723251</v>
      </c>
      <c r="AA54" s="277">
        <f t="shared" ref="AA54:AG69" si="2">Z54</f>
        <v>3.4243663628723251</v>
      </c>
      <c r="AB54" s="277">
        <f t="shared" si="2"/>
        <v>3.4243663628723251</v>
      </c>
      <c r="AC54" s="277">
        <f t="shared" si="2"/>
        <v>3.4243663628723251</v>
      </c>
      <c r="AD54" s="277">
        <f t="shared" si="2"/>
        <v>3.4243663628723251</v>
      </c>
      <c r="AE54" s="277">
        <f t="shared" si="2"/>
        <v>3.4243663628723251</v>
      </c>
      <c r="AF54" s="277">
        <f t="shared" si="2"/>
        <v>3.4243663628723251</v>
      </c>
      <c r="AG54" s="277">
        <f t="shared" si="2"/>
        <v>3.4243663628723251</v>
      </c>
      <c r="AH54" s="10"/>
    </row>
    <row r="55" spans="1:34" ht="18" customHeight="1" thickBot="1">
      <c r="A55" s="10"/>
      <c r="B55" s="22" t="s">
        <v>410</v>
      </c>
      <c r="C55" s="22" t="s">
        <v>61</v>
      </c>
      <c r="D55" s="278">
        <v>2.836296057708716</v>
      </c>
      <c r="E55" s="278">
        <v>3.0032132421666651</v>
      </c>
      <c r="F55" s="278">
        <v>3.093189820549048</v>
      </c>
      <c r="G55" s="278">
        <v>2.9659336153449272</v>
      </c>
      <c r="H55" s="278">
        <v>2.7562232388814589</v>
      </c>
      <c r="I55" s="278">
        <v>2.6586276303260994</v>
      </c>
      <c r="J55" s="278">
        <v>2.5915521705448503</v>
      </c>
      <c r="K55" s="278">
        <v>2.5856174517361605</v>
      </c>
      <c r="L55" s="278">
        <v>2.6106053677576044</v>
      </c>
      <c r="M55" s="278">
        <v>2.6088722743015049</v>
      </c>
      <c r="N55" s="278">
        <v>2.6050599909480407</v>
      </c>
      <c r="O55" s="278">
        <v>2.5851154177418945</v>
      </c>
      <c r="P55" s="278">
        <v>2.566561718087339</v>
      </c>
      <c r="Q55" s="278">
        <v>2.5507816453891756</v>
      </c>
      <c r="R55" s="278">
        <v>2.5311552573458815</v>
      </c>
      <c r="S55" s="278">
        <v>2.5136331947220292</v>
      </c>
      <c r="T55" s="278">
        <v>2.5041402327477367</v>
      </c>
      <c r="U55" s="278">
        <v>2.493365188935722</v>
      </c>
      <c r="V55" s="278">
        <v>2.4766524042350673</v>
      </c>
      <c r="W55" s="278">
        <v>2.4622000738814069</v>
      </c>
      <c r="X55" s="278">
        <v>2.4573355153552074</v>
      </c>
      <c r="Y55" s="278">
        <v>2.4573355153552074</v>
      </c>
      <c r="Z55" s="278">
        <v>2.4573355153552074</v>
      </c>
      <c r="AA55" s="278">
        <f t="shared" si="2"/>
        <v>2.4573355153552074</v>
      </c>
      <c r="AB55" s="278">
        <f t="shared" si="2"/>
        <v>2.4573355153552074</v>
      </c>
      <c r="AC55" s="278">
        <f t="shared" si="2"/>
        <v>2.4573355153552074</v>
      </c>
      <c r="AD55" s="278">
        <f t="shared" si="2"/>
        <v>2.4573355153552074</v>
      </c>
      <c r="AE55" s="278">
        <f t="shared" si="2"/>
        <v>2.4573355153552074</v>
      </c>
      <c r="AF55" s="278">
        <f t="shared" si="2"/>
        <v>2.4573355153552074</v>
      </c>
      <c r="AG55" s="278">
        <f t="shared" si="2"/>
        <v>2.4573355153552074</v>
      </c>
      <c r="AH55" s="10"/>
    </row>
    <row r="56" spans="1:34" ht="18" customHeight="1" thickBot="1">
      <c r="A56" s="10"/>
      <c r="B56" s="22" t="s">
        <v>414</v>
      </c>
      <c r="C56" s="22" t="s">
        <v>61</v>
      </c>
      <c r="D56" s="277">
        <v>1.7020121223339353</v>
      </c>
      <c r="E56" s="277">
        <v>1.7291260303283182</v>
      </c>
      <c r="F56" s="277">
        <v>1.7376449786896531</v>
      </c>
      <c r="G56" s="277">
        <v>1.7592480299925886</v>
      </c>
      <c r="H56" s="277">
        <v>1.717714375549598</v>
      </c>
      <c r="I56" s="277">
        <v>1.683125915917441</v>
      </c>
      <c r="J56" s="277">
        <v>1.6457667650806149</v>
      </c>
      <c r="K56" s="277">
        <v>2.5468790782762962</v>
      </c>
      <c r="L56" s="277">
        <v>3.5106015678498825</v>
      </c>
      <c r="M56" s="277">
        <v>3.5368372363919116</v>
      </c>
      <c r="N56" s="277">
        <v>3.5343047444383986</v>
      </c>
      <c r="O56" s="277">
        <v>3.5283431530566212</v>
      </c>
      <c r="P56" s="277">
        <v>3.5253067525206983</v>
      </c>
      <c r="Q56" s="277">
        <v>3.5221091813652774</v>
      </c>
      <c r="R56" s="277">
        <v>3.5010079069819913</v>
      </c>
      <c r="S56" s="277">
        <v>3.4825156347787667</v>
      </c>
      <c r="T56" s="277">
        <v>3.459632723530969</v>
      </c>
      <c r="U56" s="277">
        <v>3.4418649347165582</v>
      </c>
      <c r="V56" s="277">
        <v>3.4243663628723251</v>
      </c>
      <c r="W56" s="277">
        <v>3.4243663628723251</v>
      </c>
      <c r="X56" s="277">
        <v>3.4243663628723251</v>
      </c>
      <c r="Y56" s="277">
        <v>3.4243663628723251</v>
      </c>
      <c r="Z56" s="277">
        <v>3.4243663628723251</v>
      </c>
      <c r="AA56" s="277">
        <f t="shared" si="2"/>
        <v>3.4243663628723251</v>
      </c>
      <c r="AB56" s="277">
        <f t="shared" si="2"/>
        <v>3.4243663628723251</v>
      </c>
      <c r="AC56" s="277">
        <f t="shared" si="2"/>
        <v>3.4243663628723251</v>
      </c>
      <c r="AD56" s="277">
        <f t="shared" si="2"/>
        <v>3.4243663628723251</v>
      </c>
      <c r="AE56" s="277">
        <f t="shared" si="2"/>
        <v>3.4243663628723251</v>
      </c>
      <c r="AF56" s="277">
        <f t="shared" si="2"/>
        <v>3.4243663628723251</v>
      </c>
      <c r="AG56" s="277">
        <f t="shared" si="2"/>
        <v>3.4243663628723251</v>
      </c>
      <c r="AH56" s="10"/>
    </row>
    <row r="57" spans="1:34" ht="18" customHeight="1" thickBot="1">
      <c r="A57" s="10"/>
      <c r="B57" s="22" t="s">
        <v>417</v>
      </c>
      <c r="C57" s="22" t="s">
        <v>61</v>
      </c>
      <c r="D57" s="278">
        <v>2.836296057708716</v>
      </c>
      <c r="E57" s="278">
        <v>3.0032132421666651</v>
      </c>
      <c r="F57" s="278">
        <v>3.093189820549048</v>
      </c>
      <c r="G57" s="278">
        <v>2.9659336153449267</v>
      </c>
      <c r="H57" s="278">
        <v>2.7562232388814589</v>
      </c>
      <c r="I57" s="278">
        <v>2.6586276303260994</v>
      </c>
      <c r="J57" s="278">
        <v>2.5915521705448503</v>
      </c>
      <c r="K57" s="278">
        <v>2.5856174517361605</v>
      </c>
      <c r="L57" s="278">
        <v>2.6106053677576044</v>
      </c>
      <c r="M57" s="278">
        <v>2.6088722743015049</v>
      </c>
      <c r="N57" s="278">
        <v>2.6050599909480407</v>
      </c>
      <c r="O57" s="278">
        <v>2.5851154177418945</v>
      </c>
      <c r="P57" s="278">
        <v>2.566561718087339</v>
      </c>
      <c r="Q57" s="278">
        <v>2.5507816453891756</v>
      </c>
      <c r="R57" s="278">
        <v>2.5311552573458815</v>
      </c>
      <c r="S57" s="278">
        <v>2.5136331947220292</v>
      </c>
      <c r="T57" s="278">
        <v>2.5041402327477367</v>
      </c>
      <c r="U57" s="278">
        <v>2.493365188935722</v>
      </c>
      <c r="V57" s="278">
        <v>2.4766524042350673</v>
      </c>
      <c r="W57" s="278">
        <v>2.4622000738814069</v>
      </c>
      <c r="X57" s="278">
        <v>2.4573355153552074</v>
      </c>
      <c r="Y57" s="278">
        <v>2.4573355153552074</v>
      </c>
      <c r="Z57" s="278">
        <v>2.4573355153552074</v>
      </c>
      <c r="AA57" s="278">
        <f t="shared" si="2"/>
        <v>2.4573355153552074</v>
      </c>
      <c r="AB57" s="278">
        <f t="shared" si="2"/>
        <v>2.4573355153552074</v>
      </c>
      <c r="AC57" s="278">
        <f t="shared" si="2"/>
        <v>2.4573355153552074</v>
      </c>
      <c r="AD57" s="278">
        <f t="shared" si="2"/>
        <v>2.4573355153552074</v>
      </c>
      <c r="AE57" s="278">
        <f t="shared" si="2"/>
        <v>2.4573355153552074</v>
      </c>
      <c r="AF57" s="278">
        <f t="shared" si="2"/>
        <v>2.4573355153552074</v>
      </c>
      <c r="AG57" s="278">
        <f t="shared" si="2"/>
        <v>2.4573355153552074</v>
      </c>
      <c r="AH57" s="10"/>
    </row>
    <row r="58" spans="1:34" ht="18" customHeight="1" thickBot="1">
      <c r="A58" s="10"/>
      <c r="B58" s="22" t="s">
        <v>420</v>
      </c>
      <c r="C58" s="22" t="s">
        <v>61</v>
      </c>
      <c r="D58" s="277">
        <v>2.7758215284064538</v>
      </c>
      <c r="E58" s="277">
        <v>2.8592939053343489</v>
      </c>
      <c r="F58" s="277">
        <v>2.9051520476183521</v>
      </c>
      <c r="G58" s="277">
        <v>2.8424056513359015</v>
      </c>
      <c r="H58" s="277">
        <v>2.7346514118246708</v>
      </c>
      <c r="I58" s="277">
        <v>2.6823064528084148</v>
      </c>
      <c r="J58" s="277">
        <v>2.6475587381196615</v>
      </c>
      <c r="K58" s="277">
        <v>2.6451440440269156</v>
      </c>
      <c r="L58" s="277">
        <v>2.6581856266598982</v>
      </c>
      <c r="M58" s="277">
        <v>2.6572810981870556</v>
      </c>
      <c r="N58" s="277">
        <v>2.6552914081171881</v>
      </c>
      <c r="O58" s="277">
        <v>2.6448820246646298</v>
      </c>
      <c r="P58" s="277">
        <v>2.6351985597856551</v>
      </c>
      <c r="Q58" s="277">
        <v>2.6269626940227413</v>
      </c>
      <c r="R58" s="277">
        <v>2.6167193763633598</v>
      </c>
      <c r="S58" s="277">
        <v>2.6075743389215349</v>
      </c>
      <c r="T58" s="277">
        <v>2.6026198141859287</v>
      </c>
      <c r="U58" s="277">
        <v>2.5969961509669632</v>
      </c>
      <c r="V58" s="277">
        <v>2.588273488280175</v>
      </c>
      <c r="W58" s="277">
        <v>2.5807305919304087</v>
      </c>
      <c r="X58" s="277">
        <v>2.578191703055563</v>
      </c>
      <c r="Y58" s="277">
        <v>2.578191703055563</v>
      </c>
      <c r="Z58" s="277">
        <v>2.578191703055563</v>
      </c>
      <c r="AA58" s="277">
        <f t="shared" si="2"/>
        <v>2.578191703055563</v>
      </c>
      <c r="AB58" s="277">
        <f t="shared" si="2"/>
        <v>2.578191703055563</v>
      </c>
      <c r="AC58" s="277">
        <f t="shared" si="2"/>
        <v>2.578191703055563</v>
      </c>
      <c r="AD58" s="277">
        <f t="shared" si="2"/>
        <v>2.578191703055563</v>
      </c>
      <c r="AE58" s="277">
        <f t="shared" si="2"/>
        <v>2.578191703055563</v>
      </c>
      <c r="AF58" s="277">
        <f t="shared" si="2"/>
        <v>2.578191703055563</v>
      </c>
      <c r="AG58" s="277">
        <f t="shared" si="2"/>
        <v>2.578191703055563</v>
      </c>
      <c r="AH58" s="10"/>
    </row>
    <row r="59" spans="1:34" ht="18" customHeight="1" thickBot="1">
      <c r="A59" s="10"/>
      <c r="B59" s="22" t="s">
        <v>423</v>
      </c>
      <c r="C59" s="22" t="s">
        <v>61</v>
      </c>
      <c r="D59" s="278">
        <v>1.9649286020497552</v>
      </c>
      <c r="E59" s="278">
        <v>1.960851375321049</v>
      </c>
      <c r="F59" s="278">
        <v>1.9618097294934622</v>
      </c>
      <c r="G59" s="278">
        <v>1.9713725466727103</v>
      </c>
      <c r="H59" s="278">
        <v>1.9771191483128159</v>
      </c>
      <c r="I59" s="278">
        <v>1.9777533561677778</v>
      </c>
      <c r="J59" s="278">
        <v>1.9783875640227353</v>
      </c>
      <c r="K59" s="278">
        <v>1.9790217718776875</v>
      </c>
      <c r="L59" s="278">
        <v>1.9796559797326441</v>
      </c>
      <c r="M59" s="278">
        <v>1.9802901875876033</v>
      </c>
      <c r="N59" s="278">
        <v>1.9809243954425571</v>
      </c>
      <c r="O59" s="278">
        <v>1.9815586032975157</v>
      </c>
      <c r="P59" s="278">
        <v>1.9821928111524763</v>
      </c>
      <c r="Q59" s="278">
        <v>1.982509722311609</v>
      </c>
      <c r="R59" s="278">
        <v>1.982509722311609</v>
      </c>
      <c r="S59" s="278">
        <v>1.982509722311609</v>
      </c>
      <c r="T59" s="278">
        <v>1.982509722311609</v>
      </c>
      <c r="U59" s="278">
        <v>1.982509722311609</v>
      </c>
      <c r="V59" s="278">
        <v>1.982509722311609</v>
      </c>
      <c r="W59" s="278">
        <v>1.982509722311609</v>
      </c>
      <c r="X59" s="278">
        <v>1.982509722311609</v>
      </c>
      <c r="Y59" s="278">
        <v>1.982509722311609</v>
      </c>
      <c r="Z59" s="278">
        <v>2.0726083003283362</v>
      </c>
      <c r="AA59" s="278">
        <f t="shared" si="2"/>
        <v>2.0726083003283362</v>
      </c>
      <c r="AB59" s="278">
        <f t="shared" si="2"/>
        <v>2.0726083003283362</v>
      </c>
      <c r="AC59" s="278">
        <f t="shared" si="2"/>
        <v>2.0726083003283362</v>
      </c>
      <c r="AD59" s="278">
        <f t="shared" si="2"/>
        <v>2.0726083003283362</v>
      </c>
      <c r="AE59" s="278">
        <f t="shared" si="2"/>
        <v>2.0726083003283362</v>
      </c>
      <c r="AF59" s="278">
        <f t="shared" si="2"/>
        <v>2.0726083003283362</v>
      </c>
      <c r="AG59" s="278">
        <f t="shared" si="2"/>
        <v>2.0726083003283362</v>
      </c>
      <c r="AH59" s="10"/>
    </row>
    <row r="60" spans="1:34" ht="18" customHeight="1" thickBot="1">
      <c r="A60" s="10"/>
      <c r="B60" s="22" t="s">
        <v>426</v>
      </c>
      <c r="C60" s="22" t="s">
        <v>61</v>
      </c>
      <c r="D60" s="277">
        <v>1.9649286020497552</v>
      </c>
      <c r="E60" s="277">
        <v>1.960851375321049</v>
      </c>
      <c r="F60" s="277">
        <v>1.9618097294934622</v>
      </c>
      <c r="G60" s="277">
        <v>1.9713725466727103</v>
      </c>
      <c r="H60" s="277">
        <v>1.9771191483128159</v>
      </c>
      <c r="I60" s="277">
        <v>1.9777533561677778</v>
      </c>
      <c r="J60" s="277">
        <v>1.9783875640227353</v>
      </c>
      <c r="K60" s="277">
        <v>1.9790217718776875</v>
      </c>
      <c r="L60" s="277">
        <v>1.9796559797326441</v>
      </c>
      <c r="M60" s="277">
        <v>1.9802901875876033</v>
      </c>
      <c r="N60" s="277">
        <v>1.9809243954425571</v>
      </c>
      <c r="O60" s="277">
        <v>1.9815586032975157</v>
      </c>
      <c r="P60" s="277">
        <v>1.9821928111524763</v>
      </c>
      <c r="Q60" s="277">
        <v>1.982509722311609</v>
      </c>
      <c r="R60" s="277">
        <v>1.982509722311609</v>
      </c>
      <c r="S60" s="277">
        <v>1.982509722311609</v>
      </c>
      <c r="T60" s="277">
        <v>1.982509722311609</v>
      </c>
      <c r="U60" s="277">
        <v>1.982509722311609</v>
      </c>
      <c r="V60" s="277">
        <v>1.982509722311609</v>
      </c>
      <c r="W60" s="277">
        <v>1.982509722311609</v>
      </c>
      <c r="X60" s="277">
        <v>1.982509722311609</v>
      </c>
      <c r="Y60" s="277">
        <v>1.982509722311609</v>
      </c>
      <c r="Z60" s="277">
        <v>2.0726083003283362</v>
      </c>
      <c r="AA60" s="277">
        <f t="shared" si="2"/>
        <v>2.0726083003283362</v>
      </c>
      <c r="AB60" s="277">
        <f t="shared" si="2"/>
        <v>2.0726083003283362</v>
      </c>
      <c r="AC60" s="277">
        <f t="shared" si="2"/>
        <v>2.0726083003283362</v>
      </c>
      <c r="AD60" s="277">
        <f t="shared" si="2"/>
        <v>2.0726083003283362</v>
      </c>
      <c r="AE60" s="277">
        <f t="shared" si="2"/>
        <v>2.0726083003283362</v>
      </c>
      <c r="AF60" s="277">
        <f t="shared" si="2"/>
        <v>2.0726083003283362</v>
      </c>
      <c r="AG60" s="277">
        <f t="shared" si="2"/>
        <v>2.0726083003283362</v>
      </c>
      <c r="AH60" s="10"/>
    </row>
    <row r="61" spans="1:34" ht="18" customHeight="1" thickBot="1">
      <c r="A61" s="10"/>
      <c r="B61" s="22" t="s">
        <v>429</v>
      </c>
      <c r="C61" s="22" t="s">
        <v>61</v>
      </c>
      <c r="D61" s="278">
        <v>2.540352100543072</v>
      </c>
      <c r="E61" s="278">
        <v>2.63894924263984</v>
      </c>
      <c r="F61" s="278">
        <v>2.6884760861170625</v>
      </c>
      <c r="G61" s="278">
        <v>2.6792833514582179</v>
      </c>
      <c r="H61" s="278">
        <v>2.7082728119210353</v>
      </c>
      <c r="I61" s="278">
        <v>2.737353975169369</v>
      </c>
      <c r="J61" s="278">
        <v>2.7719633209617935</v>
      </c>
      <c r="K61" s="278">
        <v>2.8102706773510673</v>
      </c>
      <c r="L61" s="278">
        <v>2.8443008504399696</v>
      </c>
      <c r="M61" s="278">
        <v>2.8765592547219985</v>
      </c>
      <c r="N61" s="278">
        <v>2.8910198435878343</v>
      </c>
      <c r="O61" s="278">
        <v>2.8865310569913909</v>
      </c>
      <c r="P61" s="278">
        <v>2.8842447959657282</v>
      </c>
      <c r="Q61" s="278">
        <v>2.8815180298259095</v>
      </c>
      <c r="R61" s="278">
        <v>2.8642545949189389</v>
      </c>
      <c r="S61" s="278">
        <v>2.8491256443321813</v>
      </c>
      <c r="T61" s="278">
        <v>2.8304046115816082</v>
      </c>
      <c r="U61" s="278">
        <v>2.8158683774155171</v>
      </c>
      <c r="V61" s="278">
        <v>2.8015523958065041</v>
      </c>
      <c r="W61" s="278">
        <v>2.7685149468458565</v>
      </c>
      <c r="X61" s="278">
        <v>2.7521063486440722</v>
      </c>
      <c r="Y61" s="278">
        <v>2.7521063486440722</v>
      </c>
      <c r="Z61" s="278">
        <v>2.7521063486440722</v>
      </c>
      <c r="AA61" s="278">
        <f t="shared" si="2"/>
        <v>2.7521063486440722</v>
      </c>
      <c r="AB61" s="278">
        <f t="shared" si="2"/>
        <v>2.7521063486440722</v>
      </c>
      <c r="AC61" s="278">
        <f t="shared" si="2"/>
        <v>2.7521063486440722</v>
      </c>
      <c r="AD61" s="278">
        <f t="shared" si="2"/>
        <v>2.7521063486440722</v>
      </c>
      <c r="AE61" s="278">
        <f t="shared" si="2"/>
        <v>2.7521063486440722</v>
      </c>
      <c r="AF61" s="278">
        <f t="shared" si="2"/>
        <v>2.7521063486440722</v>
      </c>
      <c r="AG61" s="278">
        <f t="shared" si="2"/>
        <v>2.7521063486440722</v>
      </c>
      <c r="AH61" s="10"/>
    </row>
    <row r="62" spans="1:34" ht="18" customHeight="1" thickBot="1">
      <c r="A62" s="10"/>
      <c r="B62" s="22" t="s">
        <v>432</v>
      </c>
      <c r="C62" s="22" t="s">
        <v>61</v>
      </c>
      <c r="D62" s="277">
        <v>1.3060276798061232</v>
      </c>
      <c r="E62" s="277">
        <v>1.3222125276664118</v>
      </c>
      <c r="F62" s="277">
        <v>1.33086512900802</v>
      </c>
      <c r="G62" s="277">
        <v>1.3344041692522335</v>
      </c>
      <c r="H62" s="277">
        <v>1.3406371842019675</v>
      </c>
      <c r="I62" s="277">
        <v>1.3481041564046163</v>
      </c>
      <c r="J62" s="277">
        <v>1.3555785236828999</v>
      </c>
      <c r="K62" s="277">
        <v>1.3675618329102319</v>
      </c>
      <c r="L62" s="277">
        <v>1.3757374998611305</v>
      </c>
      <c r="M62" s="277">
        <v>1.3757374998611305</v>
      </c>
      <c r="N62" s="277">
        <v>1.3757374998611305</v>
      </c>
      <c r="O62" s="277">
        <v>1.3757374998611305</v>
      </c>
      <c r="P62" s="277">
        <v>1.3757374998611305</v>
      </c>
      <c r="Q62" s="277">
        <v>1.3757374998611305</v>
      </c>
      <c r="R62" s="277">
        <v>1.3757374998611305</v>
      </c>
      <c r="S62" s="277">
        <v>1.3757374998611305</v>
      </c>
      <c r="T62" s="277">
        <v>1.3757374998611305</v>
      </c>
      <c r="U62" s="277">
        <v>1.3757374998611305</v>
      </c>
      <c r="V62" s="277">
        <v>1.3757374998611305</v>
      </c>
      <c r="W62" s="277">
        <v>1.3757374998611305</v>
      </c>
      <c r="X62" s="277">
        <v>1.3757374998611305</v>
      </c>
      <c r="Y62" s="277">
        <v>1.3757374998611305</v>
      </c>
      <c r="Z62" s="277">
        <v>1.3757374998611305</v>
      </c>
      <c r="AA62" s="277">
        <f t="shared" si="2"/>
        <v>1.3757374998611305</v>
      </c>
      <c r="AB62" s="277">
        <f t="shared" si="2"/>
        <v>1.3757374998611305</v>
      </c>
      <c r="AC62" s="277">
        <f t="shared" si="2"/>
        <v>1.3757374998611305</v>
      </c>
      <c r="AD62" s="277">
        <f t="shared" si="2"/>
        <v>1.3757374998611305</v>
      </c>
      <c r="AE62" s="277">
        <f t="shared" si="2"/>
        <v>1.3757374998611305</v>
      </c>
      <c r="AF62" s="277">
        <f t="shared" si="2"/>
        <v>1.3757374998611305</v>
      </c>
      <c r="AG62" s="277">
        <f t="shared" si="2"/>
        <v>1.3757374998611305</v>
      </c>
      <c r="AH62" s="10"/>
    </row>
    <row r="63" spans="1:34" ht="18" customHeight="1" thickBot="1">
      <c r="A63" s="10"/>
      <c r="B63" s="22" t="s">
        <v>435</v>
      </c>
      <c r="C63" s="22" t="s">
        <v>61</v>
      </c>
      <c r="D63" s="278">
        <v>1.1836388440146313</v>
      </c>
      <c r="E63" s="278">
        <v>1.2085085028808642</v>
      </c>
      <c r="F63" s="278">
        <v>1.2175653234745649</v>
      </c>
      <c r="G63" s="278">
        <v>1.2166501881256506</v>
      </c>
      <c r="H63" s="278">
        <v>1.2244977386248093</v>
      </c>
      <c r="I63" s="278">
        <v>1.2342867419687704</v>
      </c>
      <c r="J63" s="278">
        <v>1.2444302122811906</v>
      </c>
      <c r="K63" s="278">
        <v>1.2578567542947661</v>
      </c>
      <c r="L63" s="278">
        <v>1.2572519152641299</v>
      </c>
      <c r="M63" s="278">
        <v>1.2496210102387038</v>
      </c>
      <c r="N63" s="278">
        <v>1.2507449630830325</v>
      </c>
      <c r="O63" s="278">
        <v>1.2512484286428429</v>
      </c>
      <c r="P63" s="278">
        <v>1.2516062974056275</v>
      </c>
      <c r="Q63" s="278">
        <v>1.2514637622234925</v>
      </c>
      <c r="R63" s="278">
        <v>1.2514637622234925</v>
      </c>
      <c r="S63" s="278">
        <v>1.2514637622234925</v>
      </c>
      <c r="T63" s="278">
        <v>1.2514637622234925</v>
      </c>
      <c r="U63" s="278">
        <v>1.2514637622234925</v>
      </c>
      <c r="V63" s="278">
        <v>1.2514637622234925</v>
      </c>
      <c r="W63" s="278">
        <v>1.2514637622234925</v>
      </c>
      <c r="X63" s="278">
        <v>1.2514637622234925</v>
      </c>
      <c r="Y63" s="278">
        <v>1.2514637622234925</v>
      </c>
      <c r="Z63" s="278">
        <v>1.2514637622234925</v>
      </c>
      <c r="AA63" s="278">
        <f t="shared" si="2"/>
        <v>1.2514637622234925</v>
      </c>
      <c r="AB63" s="278">
        <f t="shared" si="2"/>
        <v>1.2514637622234925</v>
      </c>
      <c r="AC63" s="278">
        <f t="shared" si="2"/>
        <v>1.2514637622234925</v>
      </c>
      <c r="AD63" s="278">
        <f t="shared" si="2"/>
        <v>1.2514637622234925</v>
      </c>
      <c r="AE63" s="278">
        <f t="shared" si="2"/>
        <v>1.2514637622234925</v>
      </c>
      <c r="AF63" s="278">
        <f t="shared" si="2"/>
        <v>1.2514637622234925</v>
      </c>
      <c r="AG63" s="278">
        <f t="shared" si="2"/>
        <v>1.2514637622234925</v>
      </c>
      <c r="AH63" s="10"/>
    </row>
    <row r="64" spans="1:34" ht="18" customHeight="1" thickBot="1">
      <c r="A64" s="10"/>
      <c r="B64" s="22" t="s">
        <v>437</v>
      </c>
      <c r="C64" s="22" t="s">
        <v>61</v>
      </c>
      <c r="D64" s="277">
        <v>2.3258808679078604</v>
      </c>
      <c r="E64" s="277">
        <v>2.3856316543254219</v>
      </c>
      <c r="F64" s="277">
        <v>2.4187458307410208</v>
      </c>
      <c r="G64" s="277">
        <v>2.4263165990665274</v>
      </c>
      <c r="H64" s="277">
        <v>2.4293367058805591</v>
      </c>
      <c r="I64" s="277">
        <v>2.5035588423105466</v>
      </c>
      <c r="J64" s="277">
        <v>2.7936860578179035</v>
      </c>
      <c r="K64" s="277">
        <v>3.000136588396201</v>
      </c>
      <c r="L64" s="277">
        <v>2.9913566876368236</v>
      </c>
      <c r="M64" s="277">
        <v>3.0041472098656645</v>
      </c>
      <c r="N64" s="277">
        <v>3.0099389198013529</v>
      </c>
      <c r="O64" s="277">
        <v>2.9923486532034222</v>
      </c>
      <c r="P64" s="277">
        <v>2.9740099756753455</v>
      </c>
      <c r="Q64" s="277">
        <v>2.9628179484101667</v>
      </c>
      <c r="R64" s="277">
        <v>2.9450674383442363</v>
      </c>
      <c r="S64" s="277">
        <v>2.9314363800598846</v>
      </c>
      <c r="T64" s="277">
        <v>2.9314363800598846</v>
      </c>
      <c r="U64" s="277">
        <v>2.9314363800598846</v>
      </c>
      <c r="V64" s="277">
        <v>2.9314363800598846</v>
      </c>
      <c r="W64" s="277">
        <v>2.9314363800598846</v>
      </c>
      <c r="X64" s="277">
        <v>2.9314363800598846</v>
      </c>
      <c r="Y64" s="277">
        <v>2.9314363800598846</v>
      </c>
      <c r="Z64" s="277">
        <v>2.9314363800598846</v>
      </c>
      <c r="AA64" s="277">
        <f t="shared" si="2"/>
        <v>2.9314363800598846</v>
      </c>
      <c r="AB64" s="277">
        <f t="shared" si="2"/>
        <v>2.9314363800598846</v>
      </c>
      <c r="AC64" s="277">
        <f t="shared" si="2"/>
        <v>2.9314363800598846</v>
      </c>
      <c r="AD64" s="277">
        <f t="shared" si="2"/>
        <v>2.9314363800598846</v>
      </c>
      <c r="AE64" s="277">
        <f t="shared" si="2"/>
        <v>2.9314363800598846</v>
      </c>
      <c r="AF64" s="277">
        <f t="shared" si="2"/>
        <v>2.9314363800598846</v>
      </c>
      <c r="AG64" s="277">
        <f t="shared" si="2"/>
        <v>2.9314363800598846</v>
      </c>
      <c r="AH64" s="10"/>
    </row>
    <row r="65" spans="1:34" ht="18" customHeight="1" thickBot="1">
      <c r="A65" s="10"/>
      <c r="B65" s="22" t="s">
        <v>439</v>
      </c>
      <c r="C65" s="22" t="s">
        <v>61</v>
      </c>
      <c r="D65" s="278">
        <v>2.4921484469986663</v>
      </c>
      <c r="E65" s="278">
        <v>2.5380972266436705</v>
      </c>
      <c r="F65" s="278">
        <v>2.5615038223567907</v>
      </c>
      <c r="G65" s="278">
        <v>2.5723833521966082</v>
      </c>
      <c r="H65" s="278">
        <v>2.5806693567101142</v>
      </c>
      <c r="I65" s="278">
        <v>2.5807430967805409</v>
      </c>
      <c r="J65" s="278">
        <v>2.5807557379354726</v>
      </c>
      <c r="K65" s="278">
        <v>2.5846610120651432</v>
      </c>
      <c r="L65" s="278">
        <v>2.5870628315018172</v>
      </c>
      <c r="M65" s="278">
        <v>2.5870628315018172</v>
      </c>
      <c r="N65" s="278">
        <v>2.5870628315018172</v>
      </c>
      <c r="O65" s="278">
        <v>2.5870628315018172</v>
      </c>
      <c r="P65" s="278">
        <v>2.5870628315018172</v>
      </c>
      <c r="Q65" s="278">
        <v>2.5870628315018172</v>
      </c>
      <c r="R65" s="278">
        <v>2.5870628315018172</v>
      </c>
      <c r="S65" s="278">
        <v>2.5870628315018172</v>
      </c>
      <c r="T65" s="278">
        <v>2.5870628315018172</v>
      </c>
      <c r="U65" s="278">
        <v>2.5870628315018172</v>
      </c>
      <c r="V65" s="278">
        <v>2.5870628315018172</v>
      </c>
      <c r="W65" s="278">
        <v>2.5870628315018172</v>
      </c>
      <c r="X65" s="278">
        <v>2.5870628315018172</v>
      </c>
      <c r="Y65" s="278">
        <v>2.5870628315018172</v>
      </c>
      <c r="Z65" s="278">
        <v>2.5870628315018172</v>
      </c>
      <c r="AA65" s="278">
        <f t="shared" si="2"/>
        <v>2.5870628315018172</v>
      </c>
      <c r="AB65" s="278">
        <f t="shared" si="2"/>
        <v>2.5870628315018172</v>
      </c>
      <c r="AC65" s="278">
        <f t="shared" si="2"/>
        <v>2.5870628315018172</v>
      </c>
      <c r="AD65" s="278">
        <f t="shared" si="2"/>
        <v>2.5870628315018172</v>
      </c>
      <c r="AE65" s="278">
        <f t="shared" si="2"/>
        <v>2.5870628315018172</v>
      </c>
      <c r="AF65" s="278">
        <f t="shared" si="2"/>
        <v>2.5870628315018172</v>
      </c>
      <c r="AG65" s="278">
        <f t="shared" si="2"/>
        <v>2.5870628315018172</v>
      </c>
      <c r="AH65" s="10"/>
    </row>
    <row r="66" spans="1:34" ht="18" customHeight="1" thickBot="1">
      <c r="A66" s="10"/>
      <c r="B66" s="22" t="s">
        <v>441</v>
      </c>
      <c r="C66" s="22" t="s">
        <v>61</v>
      </c>
      <c r="D66" s="277">
        <v>2.4921484469986663</v>
      </c>
      <c r="E66" s="277">
        <v>2.5380972266436705</v>
      </c>
      <c r="F66" s="277">
        <v>2.5615038223567907</v>
      </c>
      <c r="G66" s="277">
        <v>2.5723833521966082</v>
      </c>
      <c r="H66" s="277">
        <v>2.5806693567101142</v>
      </c>
      <c r="I66" s="277">
        <v>2.5807430967805409</v>
      </c>
      <c r="J66" s="277">
        <v>2.5807557379354726</v>
      </c>
      <c r="K66" s="277">
        <v>2.5846610120651432</v>
      </c>
      <c r="L66" s="277">
        <v>2.5870628315018172</v>
      </c>
      <c r="M66" s="277">
        <v>2.5870628315018172</v>
      </c>
      <c r="N66" s="277">
        <v>2.5870628315018172</v>
      </c>
      <c r="O66" s="277">
        <v>2.5870628315018172</v>
      </c>
      <c r="P66" s="277">
        <v>2.5870628315018172</v>
      </c>
      <c r="Q66" s="277">
        <v>2.5870628315018172</v>
      </c>
      <c r="R66" s="277">
        <v>2.5870628315018172</v>
      </c>
      <c r="S66" s="277">
        <v>2.5870628315018172</v>
      </c>
      <c r="T66" s="277">
        <v>2.5870628315018172</v>
      </c>
      <c r="U66" s="277">
        <v>2.5870628315018172</v>
      </c>
      <c r="V66" s="277">
        <v>2.5870628315018172</v>
      </c>
      <c r="W66" s="277">
        <v>2.5870628315018172</v>
      </c>
      <c r="X66" s="277">
        <v>2.5870628315018172</v>
      </c>
      <c r="Y66" s="277">
        <v>2.5870628315018172</v>
      </c>
      <c r="Z66" s="277">
        <v>2.5870628315018172</v>
      </c>
      <c r="AA66" s="277">
        <f t="shared" si="2"/>
        <v>2.5870628315018172</v>
      </c>
      <c r="AB66" s="277">
        <f t="shared" si="2"/>
        <v>2.5870628315018172</v>
      </c>
      <c r="AC66" s="277">
        <f t="shared" si="2"/>
        <v>2.5870628315018172</v>
      </c>
      <c r="AD66" s="277">
        <f t="shared" si="2"/>
        <v>2.5870628315018172</v>
      </c>
      <c r="AE66" s="277">
        <f t="shared" si="2"/>
        <v>2.5870628315018172</v>
      </c>
      <c r="AF66" s="277">
        <f t="shared" si="2"/>
        <v>2.5870628315018172</v>
      </c>
      <c r="AG66" s="277">
        <f t="shared" si="2"/>
        <v>2.5870628315018172</v>
      </c>
      <c r="AH66" s="10"/>
    </row>
    <row r="67" spans="1:34" ht="18" customHeight="1" thickBot="1">
      <c r="A67" s="10"/>
      <c r="B67" s="22" t="s">
        <v>1026</v>
      </c>
      <c r="C67" s="22" t="s">
        <v>61</v>
      </c>
      <c r="D67" s="278">
        <v>0.64532817779491458</v>
      </c>
      <c r="E67" s="278">
        <v>0.64532817779491458</v>
      </c>
      <c r="F67" s="278">
        <v>0.64532817779491458</v>
      </c>
      <c r="G67" s="278">
        <v>0.64532817779491458</v>
      </c>
      <c r="H67" s="278">
        <v>0.64532817779491458</v>
      </c>
      <c r="I67" s="278">
        <v>0.64532817779491458</v>
      </c>
      <c r="J67" s="278">
        <v>0.64532817779491458</v>
      </c>
      <c r="K67" s="278">
        <v>0.64532817779491458</v>
      </c>
      <c r="L67" s="278">
        <v>0.64532817779491458</v>
      </c>
      <c r="M67" s="278">
        <v>0.64532817779491458</v>
      </c>
      <c r="N67" s="278">
        <v>0.64532817779491458</v>
      </c>
      <c r="O67" s="278">
        <v>0.64532817779491458</v>
      </c>
      <c r="P67" s="278">
        <v>0.64532817779491458</v>
      </c>
      <c r="Q67" s="278">
        <v>0.64532817779491458</v>
      </c>
      <c r="R67" s="278">
        <v>0.64532817779491458</v>
      </c>
      <c r="S67" s="278">
        <v>0.64532817779491458</v>
      </c>
      <c r="T67" s="278">
        <v>0.64532817779491458</v>
      </c>
      <c r="U67" s="278">
        <v>0.64532817779491458</v>
      </c>
      <c r="V67" s="278">
        <v>0.64532817779491458</v>
      </c>
      <c r="W67" s="278">
        <v>0.64532817779491458</v>
      </c>
      <c r="X67" s="278">
        <v>0.64532817779491458</v>
      </c>
      <c r="Y67" s="278">
        <v>0.64532817779491458</v>
      </c>
      <c r="Z67" s="278">
        <v>0.64532817779491458</v>
      </c>
      <c r="AA67" s="278">
        <f t="shared" si="2"/>
        <v>0.64532817779491458</v>
      </c>
      <c r="AB67" s="278">
        <f t="shared" si="2"/>
        <v>0.64532817779491458</v>
      </c>
      <c r="AC67" s="278">
        <f t="shared" si="2"/>
        <v>0.64532817779491458</v>
      </c>
      <c r="AD67" s="278">
        <f t="shared" si="2"/>
        <v>0.64532817779491458</v>
      </c>
      <c r="AE67" s="278">
        <f t="shared" si="2"/>
        <v>0.64532817779491458</v>
      </c>
      <c r="AF67" s="278">
        <f t="shared" si="2"/>
        <v>0.64532817779491458</v>
      </c>
      <c r="AG67" s="278">
        <f t="shared" si="2"/>
        <v>0.64532817779491458</v>
      </c>
      <c r="AH67" s="10"/>
    </row>
    <row r="68" spans="1:34" ht="18" customHeight="1" thickBot="1">
      <c r="A68" s="10"/>
      <c r="B68" s="22" t="s">
        <v>445</v>
      </c>
      <c r="C68" s="22" t="s">
        <v>61</v>
      </c>
      <c r="D68" s="277">
        <v>0.64532817779491458</v>
      </c>
      <c r="E68" s="277">
        <v>0.64532817779491458</v>
      </c>
      <c r="F68" s="277">
        <v>0.64532817779491458</v>
      </c>
      <c r="G68" s="277">
        <v>0.64532817779491458</v>
      </c>
      <c r="H68" s="277">
        <v>0.64532817779491458</v>
      </c>
      <c r="I68" s="277">
        <v>0.64532817779491458</v>
      </c>
      <c r="J68" s="277">
        <v>0.64532817779491458</v>
      </c>
      <c r="K68" s="277">
        <v>0.64532817779491458</v>
      </c>
      <c r="L68" s="277">
        <v>0.64532817779491458</v>
      </c>
      <c r="M68" s="277">
        <v>0.64532817779491458</v>
      </c>
      <c r="N68" s="277">
        <v>0.64532817779491458</v>
      </c>
      <c r="O68" s="277">
        <v>0.64532817779491458</v>
      </c>
      <c r="P68" s="277">
        <v>0.64532817779491458</v>
      </c>
      <c r="Q68" s="277">
        <v>0.64532817779491458</v>
      </c>
      <c r="R68" s="277">
        <v>0.64532817779491458</v>
      </c>
      <c r="S68" s="277">
        <v>0.64532817779491458</v>
      </c>
      <c r="T68" s="277">
        <v>0.64532817779491458</v>
      </c>
      <c r="U68" s="277">
        <v>0.64532817779491458</v>
      </c>
      <c r="V68" s="277">
        <v>0.64532817779491458</v>
      </c>
      <c r="W68" s="277">
        <v>0.64532817779491458</v>
      </c>
      <c r="X68" s="277">
        <v>0.64532817779491458</v>
      </c>
      <c r="Y68" s="277">
        <v>0.64532817779491458</v>
      </c>
      <c r="Z68" s="277">
        <v>0.64532817779491458</v>
      </c>
      <c r="AA68" s="277">
        <f t="shared" si="2"/>
        <v>0.64532817779491458</v>
      </c>
      <c r="AB68" s="277">
        <f t="shared" si="2"/>
        <v>0.64532817779491458</v>
      </c>
      <c r="AC68" s="277">
        <f t="shared" si="2"/>
        <v>0.64532817779491458</v>
      </c>
      <c r="AD68" s="277">
        <f t="shared" si="2"/>
        <v>0.64532817779491458</v>
      </c>
      <c r="AE68" s="277">
        <f t="shared" si="2"/>
        <v>0.64532817779491458</v>
      </c>
      <c r="AF68" s="277">
        <f t="shared" si="2"/>
        <v>0.64532817779491458</v>
      </c>
      <c r="AG68" s="277">
        <f t="shared" si="2"/>
        <v>0.64532817779491458</v>
      </c>
      <c r="AH68" s="10"/>
    </row>
    <row r="69" spans="1:34" ht="18" customHeight="1" thickBot="1">
      <c r="A69" s="10"/>
      <c r="B69" s="22" t="s">
        <v>447</v>
      </c>
      <c r="C69" s="22" t="s">
        <v>61</v>
      </c>
      <c r="D69" s="278">
        <v>0.63893878989595498</v>
      </c>
      <c r="E69" s="278">
        <v>0.63893878989595498</v>
      </c>
      <c r="F69" s="278">
        <v>0.63893878989595498</v>
      </c>
      <c r="G69" s="278">
        <v>0.63893878989595498</v>
      </c>
      <c r="H69" s="278">
        <v>0.63893878989595498</v>
      </c>
      <c r="I69" s="278">
        <v>0.63893878989595498</v>
      </c>
      <c r="J69" s="278">
        <v>0.63893878989595498</v>
      </c>
      <c r="K69" s="278">
        <v>0.63893878989595498</v>
      </c>
      <c r="L69" s="278">
        <v>0.63893878989595498</v>
      </c>
      <c r="M69" s="278">
        <v>0.63893878989595498</v>
      </c>
      <c r="N69" s="278">
        <v>0.63893878989595498</v>
      </c>
      <c r="O69" s="278">
        <v>0.63893878989595498</v>
      </c>
      <c r="P69" s="278">
        <v>0.63893878989595498</v>
      </c>
      <c r="Q69" s="278">
        <v>0.63893878989595498</v>
      </c>
      <c r="R69" s="278">
        <v>0.63893878989595498</v>
      </c>
      <c r="S69" s="278">
        <v>0.63893878989595498</v>
      </c>
      <c r="T69" s="278">
        <v>0.63893878989595498</v>
      </c>
      <c r="U69" s="278">
        <v>0.63893878989595498</v>
      </c>
      <c r="V69" s="278">
        <v>0.63893878989595498</v>
      </c>
      <c r="W69" s="278">
        <v>0.63893878989595498</v>
      </c>
      <c r="X69" s="278">
        <v>0.63893878989595498</v>
      </c>
      <c r="Y69" s="278">
        <v>0.63893878989595498</v>
      </c>
      <c r="Z69" s="278">
        <v>0.63893878989595498</v>
      </c>
      <c r="AA69" s="278">
        <f t="shared" si="2"/>
        <v>0.63893878989595498</v>
      </c>
      <c r="AB69" s="278">
        <f t="shared" si="2"/>
        <v>0.63893878989595498</v>
      </c>
      <c r="AC69" s="278">
        <f t="shared" si="2"/>
        <v>0.63893878989595498</v>
      </c>
      <c r="AD69" s="278">
        <f t="shared" si="2"/>
        <v>0.63893878989595498</v>
      </c>
      <c r="AE69" s="278">
        <f t="shared" si="2"/>
        <v>0.63893878989595498</v>
      </c>
      <c r="AF69" s="278">
        <f t="shared" si="2"/>
        <v>0.63893878989595498</v>
      </c>
      <c r="AG69" s="278">
        <f t="shared" si="2"/>
        <v>0.63893878989595498</v>
      </c>
      <c r="AH69" s="10"/>
    </row>
    <row r="70" spans="1:34">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row>
    <row r="71" spans="1:34">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row>
    <row r="73" spans="1:34" ht="13.5" thickBot="1"/>
    <row r="74" spans="1:34" ht="13.5" thickBot="1">
      <c r="J74" s="277"/>
    </row>
    <row r="77" spans="1:34">
      <c r="J77" s="282"/>
    </row>
  </sheetData>
  <hyperlinks>
    <hyperlink ref="B1" location="'Assumptions Summary'!A1" display="Go to Assumptions Summary"/>
  </hyperlinks>
  <pageMargins left="0.7" right="0.7" top="0.75" bottom="0.75" header="0.3" footer="0.3"/>
  <pageSetup paperSize="9" orientation="landscape" verticalDpi="9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5" tint="0.79998168889431442"/>
  </sheetPr>
  <dimension ref="A1:AH164"/>
  <sheetViews>
    <sheetView zoomScale="85" zoomScaleNormal="85" workbookViewId="0"/>
  </sheetViews>
  <sheetFormatPr defaultColWidth="10.28515625" defaultRowHeight="15"/>
  <cols>
    <col min="1" max="1" width="4.140625" style="123" customWidth="1"/>
    <col min="2" max="2" width="30.85546875" style="123" customWidth="1"/>
    <col min="3" max="3" width="16.28515625" style="123" customWidth="1"/>
    <col min="4" max="34" width="12" style="123" customWidth="1"/>
    <col min="35" max="16384" width="10.28515625" style="2"/>
  </cols>
  <sheetData>
    <row r="1" spans="1:34" ht="15" customHeight="1">
      <c r="A1" s="41"/>
      <c r="B1" s="17" t="s">
        <v>59</v>
      </c>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20.25" thickBot="1">
      <c r="A2" s="10"/>
      <c r="B2" s="18" t="s">
        <v>1557</v>
      </c>
      <c r="C2" s="283"/>
      <c r="D2" s="10"/>
      <c r="E2" s="10"/>
      <c r="F2" s="10"/>
      <c r="G2" s="10"/>
      <c r="H2" s="10"/>
      <c r="I2" s="134"/>
      <c r="J2" s="10"/>
      <c r="K2" s="10"/>
      <c r="L2" s="10"/>
      <c r="M2" s="10"/>
      <c r="N2" s="10"/>
      <c r="O2" s="10"/>
      <c r="P2" s="10"/>
      <c r="Q2" s="10"/>
      <c r="R2" s="10"/>
      <c r="S2" s="10"/>
      <c r="T2" s="10"/>
      <c r="U2" s="10"/>
      <c r="V2" s="10"/>
      <c r="W2" s="10"/>
      <c r="X2" s="10"/>
      <c r="Y2" s="10"/>
      <c r="Z2" s="10"/>
      <c r="AA2" s="10"/>
      <c r="AB2" s="10"/>
      <c r="AC2" s="10"/>
      <c r="AD2" s="10"/>
      <c r="AE2" s="10"/>
      <c r="AF2" s="10"/>
      <c r="AG2" s="10"/>
      <c r="AH2" s="10"/>
    </row>
    <row r="3" spans="1:34" ht="15" customHeight="1" thickTop="1">
      <c r="A3" s="10"/>
      <c r="B3" s="10"/>
      <c r="C3" s="10"/>
      <c r="D3" s="10"/>
      <c r="E3" s="10"/>
      <c r="F3" s="10"/>
      <c r="G3" s="10"/>
      <c r="H3" s="10"/>
      <c r="I3" s="134"/>
      <c r="J3" s="10"/>
      <c r="K3" s="10"/>
      <c r="L3" s="10"/>
      <c r="M3" s="10"/>
      <c r="N3" s="10"/>
      <c r="O3" s="10"/>
      <c r="P3" s="10"/>
      <c r="Q3" s="10"/>
      <c r="R3" s="10"/>
      <c r="S3" s="10"/>
      <c r="T3" s="10"/>
      <c r="U3" s="10"/>
      <c r="V3" s="10"/>
      <c r="W3" s="10"/>
      <c r="X3" s="10"/>
      <c r="Y3" s="10"/>
      <c r="Z3" s="10"/>
      <c r="AA3" s="10"/>
      <c r="AB3" s="10"/>
      <c r="AC3" s="10"/>
      <c r="AD3" s="10"/>
      <c r="AE3" s="10"/>
      <c r="AF3" s="10"/>
      <c r="AG3" s="10"/>
      <c r="AH3" s="10"/>
    </row>
    <row r="4" spans="1:34">
      <c r="A4" s="10"/>
      <c r="B4" s="398" t="str">
        <f>'Assumptions Summary'!$E$5&amp;": "&amp;'Assumptions Summary'!$D$36</f>
        <v>Key deviations from Primary Source: AEMO Draft 2021-22 Input and Assumptions Workbook</v>
      </c>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row>
    <row r="5" spans="1:34">
      <c r="A5" s="10"/>
      <c r="B5" s="399" t="str">
        <f>'Assumptions Summary'!$E$36</f>
        <v>Nil</v>
      </c>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row>
    <row r="6" spans="1:34">
      <c r="A6" s="10"/>
      <c r="B6" s="398"/>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row>
    <row r="7" spans="1:34">
      <c r="A7" s="10"/>
      <c r="B7" s="10" t="s">
        <v>1028</v>
      </c>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row>
    <row r="8" spans="1:34">
      <c r="A8" s="10"/>
      <c r="B8" s="10" t="s">
        <v>1029</v>
      </c>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row>
    <row r="9" spans="1:34">
      <c r="A9" s="10"/>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row>
    <row r="10" spans="1:34" ht="18" thickBot="1">
      <c r="A10" s="10"/>
      <c r="B10" s="11" t="s">
        <v>1023</v>
      </c>
      <c r="C10" s="11" t="s">
        <v>1030</v>
      </c>
      <c r="D10" s="11"/>
      <c r="E10" s="11"/>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row>
    <row r="11" spans="1:34" ht="19.5" customHeight="1" thickTop="1">
      <c r="A11" s="10"/>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row>
    <row r="12" spans="1:34" ht="18" thickBot="1">
      <c r="A12" s="10"/>
      <c r="B12" s="276" t="s">
        <v>62</v>
      </c>
      <c r="C12" s="276" t="s">
        <v>1187</v>
      </c>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row>
    <row r="13" spans="1:34" ht="33" customHeight="1" thickBot="1">
      <c r="A13" s="10"/>
      <c r="B13" s="3"/>
      <c r="C13" s="3" t="s">
        <v>1031</v>
      </c>
      <c r="D13" s="3" t="s">
        <v>220</v>
      </c>
      <c r="E13" s="3" t="s">
        <v>221</v>
      </c>
      <c r="F13" s="3" t="s">
        <v>222</v>
      </c>
      <c r="G13" s="3" t="s">
        <v>223</v>
      </c>
      <c r="H13" s="3" t="s">
        <v>224</v>
      </c>
      <c r="I13" s="3" t="s">
        <v>225</v>
      </c>
      <c r="J13" s="3" t="s">
        <v>226</v>
      </c>
      <c r="K13" s="3" t="s">
        <v>227</v>
      </c>
      <c r="L13" s="3" t="s">
        <v>228</v>
      </c>
      <c r="M13" s="3" t="s">
        <v>229</v>
      </c>
      <c r="N13" s="3" t="s">
        <v>262</v>
      </c>
      <c r="O13" s="3" t="s">
        <v>263</v>
      </c>
      <c r="P13" s="3" t="s">
        <v>264</v>
      </c>
      <c r="Q13" s="3" t="s">
        <v>265</v>
      </c>
      <c r="R13" s="3" t="s">
        <v>266</v>
      </c>
      <c r="S13" s="3" t="s">
        <v>267</v>
      </c>
      <c r="T13" s="3" t="s">
        <v>268</v>
      </c>
      <c r="U13" s="3" t="s">
        <v>269</v>
      </c>
      <c r="V13" s="3" t="s">
        <v>270</v>
      </c>
      <c r="W13" s="3" t="s">
        <v>271</v>
      </c>
      <c r="X13" s="3" t="s">
        <v>272</v>
      </c>
      <c r="Y13" s="3" t="s">
        <v>273</v>
      </c>
      <c r="Z13" s="3" t="s">
        <v>274</v>
      </c>
      <c r="AA13" s="3" t="s">
        <v>275</v>
      </c>
      <c r="AB13" s="3" t="s">
        <v>276</v>
      </c>
      <c r="AC13" s="3" t="s">
        <v>277</v>
      </c>
      <c r="AD13" s="3" t="s">
        <v>278</v>
      </c>
      <c r="AE13" s="3" t="s">
        <v>279</v>
      </c>
      <c r="AF13" s="3" t="s">
        <v>280</v>
      </c>
      <c r="AG13" s="3" t="s">
        <v>281</v>
      </c>
      <c r="AH13" s="10"/>
    </row>
    <row r="14" spans="1:34" ht="15.75" thickBot="1">
      <c r="A14" s="10"/>
      <c r="B14" s="22" t="s">
        <v>493</v>
      </c>
      <c r="C14" s="22" t="s">
        <v>62</v>
      </c>
      <c r="D14" s="277">
        <v>9.6121215971052187</v>
      </c>
      <c r="E14" s="277">
        <v>10.472795716296282</v>
      </c>
      <c r="F14" s="277">
        <v>10.894430830348213</v>
      </c>
      <c r="G14" s="277">
        <v>11.331970706188336</v>
      </c>
      <c r="H14" s="277">
        <v>11.592667950798026</v>
      </c>
      <c r="I14" s="277">
        <v>11.600238566940117</v>
      </c>
      <c r="J14" s="277">
        <v>11.554977291435737</v>
      </c>
      <c r="K14" s="277">
        <v>11.553375916463523</v>
      </c>
      <c r="L14" s="277">
        <v>11.658158574576499</v>
      </c>
      <c r="M14" s="277">
        <v>11.875342966248303</v>
      </c>
      <c r="N14" s="277">
        <v>12.115467166824168</v>
      </c>
      <c r="O14" s="277">
        <v>12.33681327506147</v>
      </c>
      <c r="P14" s="277">
        <v>12.526930114438333</v>
      </c>
      <c r="Q14" s="277">
        <v>12.644848995524725</v>
      </c>
      <c r="R14" s="277">
        <v>12.795913807879694</v>
      </c>
      <c r="S14" s="277">
        <v>12.983697486958931</v>
      </c>
      <c r="T14" s="277">
        <v>13.109723696616696</v>
      </c>
      <c r="U14" s="277">
        <v>13.18742708784419</v>
      </c>
      <c r="V14" s="277">
        <v>13.230156647992967</v>
      </c>
      <c r="W14" s="277">
        <v>13.252549074009906</v>
      </c>
      <c r="X14" s="277">
        <v>13.267852152330637</v>
      </c>
      <c r="Y14" s="277">
        <v>13.283155230651365</v>
      </c>
      <c r="Z14" s="277">
        <v>13.298458308972096</v>
      </c>
      <c r="AA14" s="277">
        <v>13.313761387292825</v>
      </c>
      <c r="AB14" s="277">
        <v>13.329064465613556</v>
      </c>
      <c r="AC14" s="277">
        <v>13.344367543934284</v>
      </c>
      <c r="AD14" s="277">
        <v>13.359670622255013</v>
      </c>
      <c r="AE14" s="277">
        <v>13.374973700575744</v>
      </c>
      <c r="AF14" s="277">
        <v>13.390276778896474</v>
      </c>
      <c r="AG14" s="277">
        <v>13.405579857217203</v>
      </c>
      <c r="AH14" s="10"/>
    </row>
    <row r="15" spans="1:34" ht="15.75" thickBot="1">
      <c r="A15" s="10"/>
      <c r="B15" s="22" t="s">
        <v>475</v>
      </c>
      <c r="C15" s="22" t="s">
        <v>62</v>
      </c>
      <c r="D15" s="278">
        <v>9.1287334374813973</v>
      </c>
      <c r="E15" s="278">
        <v>9.6253472764600936</v>
      </c>
      <c r="F15" s="278">
        <v>9.5780402896957906</v>
      </c>
      <c r="G15" s="278">
        <v>9.4458407367509416</v>
      </c>
      <c r="H15" s="278">
        <v>9.3940945184152724</v>
      </c>
      <c r="I15" s="278">
        <v>9.4512308201944641</v>
      </c>
      <c r="J15" s="278">
        <v>9.5531615655286775</v>
      </c>
      <c r="K15" s="278">
        <v>9.6194252272298968</v>
      </c>
      <c r="L15" s="278">
        <v>9.6099845039127594</v>
      </c>
      <c r="M15" s="278">
        <v>9.5658123612328936</v>
      </c>
      <c r="N15" s="278">
        <v>9.5284291710677866</v>
      </c>
      <c r="O15" s="278">
        <v>9.5096582707748283</v>
      </c>
      <c r="P15" s="278">
        <v>9.5105073369300683</v>
      </c>
      <c r="Q15" s="278">
        <v>9.5240544574287682</v>
      </c>
      <c r="R15" s="278">
        <v>9.530704154650337</v>
      </c>
      <c r="S15" s="278">
        <v>9.5317009467959899</v>
      </c>
      <c r="T15" s="278">
        <v>9.5346816976042987</v>
      </c>
      <c r="U15" s="278">
        <v>9.547053108538563</v>
      </c>
      <c r="V15" s="278">
        <v>9.5683715698433502</v>
      </c>
      <c r="W15" s="278">
        <v>9.590149338248704</v>
      </c>
      <c r="X15" s="278">
        <v>9.6122946058605372</v>
      </c>
      <c r="Y15" s="278">
        <v>9.6344398734723669</v>
      </c>
      <c r="Z15" s="278">
        <v>9.6565851410842001</v>
      </c>
      <c r="AA15" s="278">
        <v>9.6787304086960297</v>
      </c>
      <c r="AB15" s="278">
        <v>9.700875676307863</v>
      </c>
      <c r="AC15" s="278">
        <v>9.7230209439196944</v>
      </c>
      <c r="AD15" s="278">
        <v>9.7451662115315258</v>
      </c>
      <c r="AE15" s="278">
        <v>9.7673114791433573</v>
      </c>
      <c r="AF15" s="278">
        <v>9.7894567467551887</v>
      </c>
      <c r="AG15" s="278">
        <v>9.8116020143670202</v>
      </c>
      <c r="AH15" s="10"/>
    </row>
    <row r="16" spans="1:34" ht="15.75" thickBot="1">
      <c r="A16" s="10"/>
      <c r="B16" s="22" t="s">
        <v>503</v>
      </c>
      <c r="C16" s="22" t="s">
        <v>62</v>
      </c>
      <c r="D16" s="277">
        <v>10.92156756059606</v>
      </c>
      <c r="E16" s="277">
        <v>11.459113627284331</v>
      </c>
      <c r="F16" s="277">
        <v>11.328515675980235</v>
      </c>
      <c r="G16" s="277">
        <v>11.27857759458996</v>
      </c>
      <c r="H16" s="277">
        <v>11.414596685331167</v>
      </c>
      <c r="I16" s="277">
        <v>11.542236460796248</v>
      </c>
      <c r="J16" s="277">
        <v>11.590575682431583</v>
      </c>
      <c r="K16" s="277">
        <v>11.639496177867418</v>
      </c>
      <c r="L16" s="277">
        <v>11.685813987548791</v>
      </c>
      <c r="M16" s="277">
        <v>11.714091184579621</v>
      </c>
      <c r="N16" s="277">
        <v>11.758083290202492</v>
      </c>
      <c r="O16" s="277">
        <v>11.841444938244798</v>
      </c>
      <c r="P16" s="277">
        <v>11.923054359538288</v>
      </c>
      <c r="Q16" s="277">
        <v>11.967884783177194</v>
      </c>
      <c r="R16" s="277">
        <v>12.003485746292011</v>
      </c>
      <c r="S16" s="277">
        <v>12.044673467753626</v>
      </c>
      <c r="T16" s="277">
        <v>12.079073617418361</v>
      </c>
      <c r="U16" s="277">
        <v>12.102770588150662</v>
      </c>
      <c r="V16" s="277">
        <v>12.120682795972098</v>
      </c>
      <c r="W16" s="277">
        <v>12.134838800198617</v>
      </c>
      <c r="X16" s="277">
        <v>12.147325444829136</v>
      </c>
      <c r="Y16" s="277">
        <v>12.159812089459653</v>
      </c>
      <c r="Z16" s="277">
        <v>12.17229873409017</v>
      </c>
      <c r="AA16" s="277">
        <v>12.184785378720688</v>
      </c>
      <c r="AB16" s="277">
        <v>12.197272023351207</v>
      </c>
      <c r="AC16" s="277">
        <v>12.209758667981724</v>
      </c>
      <c r="AD16" s="277">
        <v>12.222245312612241</v>
      </c>
      <c r="AE16" s="277">
        <v>12.234731957242762</v>
      </c>
      <c r="AF16" s="277">
        <v>12.247218601873278</v>
      </c>
      <c r="AG16" s="277">
        <v>12.259705246503795</v>
      </c>
      <c r="AH16" s="10"/>
    </row>
    <row r="17" spans="1:34" ht="15.75" thickBot="1">
      <c r="A17" s="10"/>
      <c r="B17" s="22" t="s">
        <v>476</v>
      </c>
      <c r="C17" s="22" t="s">
        <v>62</v>
      </c>
      <c r="D17" s="278">
        <v>9.1287334374813973</v>
      </c>
      <c r="E17" s="278">
        <v>9.6253472764600936</v>
      </c>
      <c r="F17" s="278">
        <v>9.5780402896957906</v>
      </c>
      <c r="G17" s="278">
        <v>9.4458407367509416</v>
      </c>
      <c r="H17" s="278">
        <v>9.3940945184152724</v>
      </c>
      <c r="I17" s="278">
        <v>9.4512308201944641</v>
      </c>
      <c r="J17" s="278">
        <v>9.5531615655286775</v>
      </c>
      <c r="K17" s="278">
        <v>9.6194252272298968</v>
      </c>
      <c r="L17" s="278">
        <v>9.6099845039127594</v>
      </c>
      <c r="M17" s="278">
        <v>9.5658123612328936</v>
      </c>
      <c r="N17" s="278">
        <v>9.5284291710677866</v>
      </c>
      <c r="O17" s="278">
        <v>9.5096582707748283</v>
      </c>
      <c r="P17" s="278">
        <v>9.5105073369300683</v>
      </c>
      <c r="Q17" s="278">
        <v>9.5240544574287682</v>
      </c>
      <c r="R17" s="278">
        <v>9.530704154650337</v>
      </c>
      <c r="S17" s="278">
        <v>9.5317009467959899</v>
      </c>
      <c r="T17" s="278">
        <v>9.5346816976042987</v>
      </c>
      <c r="U17" s="278">
        <v>9.547053108538563</v>
      </c>
      <c r="V17" s="278">
        <v>9.5683715698433502</v>
      </c>
      <c r="W17" s="278">
        <v>9.590149338248704</v>
      </c>
      <c r="X17" s="278">
        <v>9.6122946058605372</v>
      </c>
      <c r="Y17" s="278">
        <v>9.6344398734723669</v>
      </c>
      <c r="Z17" s="278">
        <v>9.6565851410842001</v>
      </c>
      <c r="AA17" s="278">
        <v>9.6787304086960297</v>
      </c>
      <c r="AB17" s="278">
        <v>9.700875676307863</v>
      </c>
      <c r="AC17" s="278">
        <v>9.7230209439196944</v>
      </c>
      <c r="AD17" s="278">
        <v>9.7451662115315258</v>
      </c>
      <c r="AE17" s="278">
        <v>9.7673114791433573</v>
      </c>
      <c r="AF17" s="278">
        <v>9.7894567467551887</v>
      </c>
      <c r="AG17" s="278">
        <v>9.8116020143670202</v>
      </c>
      <c r="AH17" s="10"/>
    </row>
    <row r="18" spans="1:34" ht="15.75" thickBot="1">
      <c r="A18" s="10"/>
      <c r="B18" s="22" t="s">
        <v>477</v>
      </c>
      <c r="C18" s="22" t="s">
        <v>62</v>
      </c>
      <c r="D18" s="277">
        <v>9.1287334374813973</v>
      </c>
      <c r="E18" s="277">
        <v>9.6253472764600936</v>
      </c>
      <c r="F18" s="277">
        <v>9.5780402896957906</v>
      </c>
      <c r="G18" s="277">
        <v>9.4458407367509416</v>
      </c>
      <c r="H18" s="277">
        <v>9.3940945184152724</v>
      </c>
      <c r="I18" s="277">
        <v>9.4512308201944641</v>
      </c>
      <c r="J18" s="277">
        <v>9.5531615655286775</v>
      </c>
      <c r="K18" s="277">
        <v>9.6194252272298968</v>
      </c>
      <c r="L18" s="277">
        <v>9.6099845039127594</v>
      </c>
      <c r="M18" s="277">
        <v>9.5658123612328936</v>
      </c>
      <c r="N18" s="277">
        <v>9.5284291710677866</v>
      </c>
      <c r="O18" s="277">
        <v>9.5096582707748283</v>
      </c>
      <c r="P18" s="277">
        <v>9.5105073369300683</v>
      </c>
      <c r="Q18" s="277">
        <v>9.5240544574287682</v>
      </c>
      <c r="R18" s="277">
        <v>9.530704154650337</v>
      </c>
      <c r="S18" s="277">
        <v>9.5317009467959899</v>
      </c>
      <c r="T18" s="277">
        <v>9.5346816976042987</v>
      </c>
      <c r="U18" s="277">
        <v>9.547053108538563</v>
      </c>
      <c r="V18" s="277">
        <v>9.5683715698433502</v>
      </c>
      <c r="W18" s="277">
        <v>9.590149338248704</v>
      </c>
      <c r="X18" s="277">
        <v>9.6122946058605372</v>
      </c>
      <c r="Y18" s="277">
        <v>9.6344398734723669</v>
      </c>
      <c r="Z18" s="277">
        <v>9.6565851410842001</v>
      </c>
      <c r="AA18" s="277">
        <v>9.6787304086960297</v>
      </c>
      <c r="AB18" s="277">
        <v>9.700875676307863</v>
      </c>
      <c r="AC18" s="277">
        <v>9.7230209439196944</v>
      </c>
      <c r="AD18" s="277">
        <v>9.7451662115315258</v>
      </c>
      <c r="AE18" s="277">
        <v>9.7673114791433573</v>
      </c>
      <c r="AF18" s="277">
        <v>9.7894567467551887</v>
      </c>
      <c r="AG18" s="277">
        <v>9.8116020143670202</v>
      </c>
      <c r="AH18" s="10"/>
    </row>
    <row r="19" spans="1:34" ht="15.75" thickBot="1">
      <c r="A19" s="10"/>
      <c r="B19" s="22" t="s">
        <v>470</v>
      </c>
      <c r="C19" s="22" t="s">
        <v>62</v>
      </c>
      <c r="D19" s="278">
        <v>10.702732552263022</v>
      </c>
      <c r="E19" s="278">
        <v>11.233445710105649</v>
      </c>
      <c r="F19" s="278">
        <v>11.18808298767733</v>
      </c>
      <c r="G19" s="278">
        <v>11.175151127333127</v>
      </c>
      <c r="H19" s="278">
        <v>11.300683258166057</v>
      </c>
      <c r="I19" s="278">
        <v>11.449495207011003</v>
      </c>
      <c r="J19" s="278">
        <v>11.576252341402823</v>
      </c>
      <c r="K19" s="278">
        <v>11.700164742350713</v>
      </c>
      <c r="L19" s="278">
        <v>11.816567994005887</v>
      </c>
      <c r="M19" s="278">
        <v>11.909292851796156</v>
      </c>
      <c r="N19" s="278">
        <v>11.983417293331634</v>
      </c>
      <c r="O19" s="278">
        <v>12.050125731226554</v>
      </c>
      <c r="P19" s="278">
        <v>12.095351790045061</v>
      </c>
      <c r="Q19" s="278">
        <v>12.110850945703934</v>
      </c>
      <c r="R19" s="278">
        <v>12.12733527281603</v>
      </c>
      <c r="S19" s="278">
        <v>12.154261972012298</v>
      </c>
      <c r="T19" s="278">
        <v>12.176777275356956</v>
      </c>
      <c r="U19" s="278">
        <v>12.193537754541323</v>
      </c>
      <c r="V19" s="278">
        <v>12.207935338742153</v>
      </c>
      <c r="W19" s="278">
        <v>12.220962317984064</v>
      </c>
      <c r="X19" s="278">
        <v>12.233330864632606</v>
      </c>
      <c r="Y19" s="278">
        <v>12.245699411281144</v>
      </c>
      <c r="Z19" s="278">
        <v>12.258067957929686</v>
      </c>
      <c r="AA19" s="278">
        <v>12.270436504578225</v>
      </c>
      <c r="AB19" s="278">
        <v>12.282805051226767</v>
      </c>
      <c r="AC19" s="278">
        <v>12.295173597875305</v>
      </c>
      <c r="AD19" s="278">
        <v>12.307542144523847</v>
      </c>
      <c r="AE19" s="278">
        <v>12.319910691172385</v>
      </c>
      <c r="AF19" s="278">
        <v>12.332279237820927</v>
      </c>
      <c r="AG19" s="278">
        <v>12.344647784469466</v>
      </c>
      <c r="AH19" s="10"/>
    </row>
    <row r="20" spans="1:34" ht="15.75" thickBot="1">
      <c r="A20" s="10"/>
      <c r="B20" s="22" t="s">
        <v>453</v>
      </c>
      <c r="C20" s="22" t="s">
        <v>62</v>
      </c>
      <c r="D20" s="277">
        <v>7.8724654340388849</v>
      </c>
      <c r="E20" s="277">
        <v>8.4023491482541033</v>
      </c>
      <c r="F20" s="277">
        <v>8.3772222845131523</v>
      </c>
      <c r="G20" s="277">
        <v>8.2615506190212926</v>
      </c>
      <c r="H20" s="277">
        <v>8.2156727839479373</v>
      </c>
      <c r="I20" s="277">
        <v>8.2735932209738827</v>
      </c>
      <c r="J20" s="277">
        <v>8.3745820412556764</v>
      </c>
      <c r="K20" s="277">
        <v>8.4396329227408522</v>
      </c>
      <c r="L20" s="277">
        <v>8.4289299124886838</v>
      </c>
      <c r="M20" s="277">
        <v>8.3858625465881147</v>
      </c>
      <c r="N20" s="277">
        <v>8.3507308987378117</v>
      </c>
      <c r="O20" s="277">
        <v>8.3328391122861625</v>
      </c>
      <c r="P20" s="277">
        <v>8.3341967328831927</v>
      </c>
      <c r="Q20" s="277">
        <v>8.3481535962113718</v>
      </c>
      <c r="R20" s="277">
        <v>8.3538913342116423</v>
      </c>
      <c r="S20" s="277">
        <v>8.3529912115653211</v>
      </c>
      <c r="T20" s="277">
        <v>8.3546230451882266</v>
      </c>
      <c r="U20" s="277">
        <v>8.366286274600153</v>
      </c>
      <c r="V20" s="277">
        <v>8.3873619308115668</v>
      </c>
      <c r="W20" s="277">
        <v>8.409099231701358</v>
      </c>
      <c r="X20" s="277">
        <v>8.4312444993131894</v>
      </c>
      <c r="Y20" s="277">
        <v>8.4533897669250209</v>
      </c>
      <c r="Z20" s="277">
        <v>8.4755350345368541</v>
      </c>
      <c r="AA20" s="277">
        <v>8.4976803021486838</v>
      </c>
      <c r="AB20" s="277">
        <v>8.519825569760517</v>
      </c>
      <c r="AC20" s="277">
        <v>8.5419708373723466</v>
      </c>
      <c r="AD20" s="277">
        <v>8.5641161049841799</v>
      </c>
      <c r="AE20" s="277">
        <v>8.5862613725960095</v>
      </c>
      <c r="AF20" s="277">
        <v>8.6084066402078427</v>
      </c>
      <c r="AG20" s="277">
        <v>8.6305519078196724</v>
      </c>
      <c r="AH20" s="10"/>
    </row>
    <row r="21" spans="1:34" ht="15.75" thickBot="1">
      <c r="A21" s="10"/>
      <c r="B21" s="22" t="s">
        <v>145</v>
      </c>
      <c r="C21" s="22" t="s">
        <v>62</v>
      </c>
      <c r="D21" s="278">
        <v>7.8287334374813966</v>
      </c>
      <c r="E21" s="278">
        <v>8.3253472764600929</v>
      </c>
      <c r="F21" s="278">
        <v>8.2780402896957899</v>
      </c>
      <c r="G21" s="278">
        <v>8.1458407367509427</v>
      </c>
      <c r="H21" s="278">
        <v>8.0940945184152735</v>
      </c>
      <c r="I21" s="278">
        <v>8.1512308201944652</v>
      </c>
      <c r="J21" s="278">
        <v>8.9031615655286771</v>
      </c>
      <c r="K21" s="278">
        <v>9.6194252272298968</v>
      </c>
      <c r="L21" s="278">
        <v>9.6099845039127594</v>
      </c>
      <c r="M21" s="278">
        <v>9.5658123612328936</v>
      </c>
      <c r="N21" s="278">
        <v>9.5284291710677866</v>
      </c>
      <c r="O21" s="278">
        <v>9.5096582707748283</v>
      </c>
      <c r="P21" s="278">
        <v>9.5105073369300683</v>
      </c>
      <c r="Q21" s="278">
        <v>9.5240544574287682</v>
      </c>
      <c r="R21" s="278">
        <v>9.530704154650337</v>
      </c>
      <c r="S21" s="278">
        <v>9.5317009467959899</v>
      </c>
      <c r="T21" s="278">
        <v>9.5346816976042987</v>
      </c>
      <c r="U21" s="278">
        <v>9.547053108538563</v>
      </c>
      <c r="V21" s="278">
        <v>9.5683715698433502</v>
      </c>
      <c r="W21" s="278">
        <v>9.590149338248704</v>
      </c>
      <c r="X21" s="278">
        <v>9.6122946058605372</v>
      </c>
      <c r="Y21" s="278">
        <v>9.6344398734723669</v>
      </c>
      <c r="Z21" s="278">
        <v>9.6565851410842001</v>
      </c>
      <c r="AA21" s="278">
        <v>9.6787304086960297</v>
      </c>
      <c r="AB21" s="278">
        <v>9.700875676307863</v>
      </c>
      <c r="AC21" s="278">
        <v>9.7230209439196944</v>
      </c>
      <c r="AD21" s="278">
        <v>9.7451662115315258</v>
      </c>
      <c r="AE21" s="278">
        <v>9.7673114791433573</v>
      </c>
      <c r="AF21" s="278">
        <v>9.7894567467551887</v>
      </c>
      <c r="AG21" s="278">
        <v>9.8116020143670202</v>
      </c>
      <c r="AH21" s="10"/>
    </row>
    <row r="22" spans="1:34" ht="15.75" thickBot="1">
      <c r="A22" s="10"/>
      <c r="B22" s="22" t="s">
        <v>484</v>
      </c>
      <c r="C22" s="22" t="s">
        <v>62</v>
      </c>
      <c r="D22" s="277">
        <v>11.021567560596061</v>
      </c>
      <c r="E22" s="277">
        <v>11.559113627284333</v>
      </c>
      <c r="F22" s="277">
        <v>11.428515675980234</v>
      </c>
      <c r="G22" s="277">
        <v>11.378577594589959</v>
      </c>
      <c r="H22" s="277">
        <v>11.514596685331167</v>
      </c>
      <c r="I22" s="277">
        <v>11.642236460796248</v>
      </c>
      <c r="J22" s="277">
        <v>11.690575682431582</v>
      </c>
      <c r="K22" s="277">
        <v>11.739496177867419</v>
      </c>
      <c r="L22" s="277">
        <v>11.78581398754879</v>
      </c>
      <c r="M22" s="277">
        <v>11.81409118457962</v>
      </c>
      <c r="N22" s="277">
        <v>11.85808329020249</v>
      </c>
      <c r="O22" s="277">
        <v>11.941444938244798</v>
      </c>
      <c r="P22" s="277">
        <v>12.023054359538285</v>
      </c>
      <c r="Q22" s="277">
        <v>12.067884783177192</v>
      </c>
      <c r="R22" s="277">
        <v>12.103485746292009</v>
      </c>
      <c r="S22" s="277">
        <v>12.144673467753623</v>
      </c>
      <c r="T22" s="277">
        <v>12.179073617418361</v>
      </c>
      <c r="U22" s="277">
        <v>12.202770588150662</v>
      </c>
      <c r="V22" s="277">
        <v>12.220682795972099</v>
      </c>
      <c r="W22" s="277">
        <v>12.234838800198617</v>
      </c>
      <c r="X22" s="277">
        <v>12.247325444829134</v>
      </c>
      <c r="Y22" s="277">
        <v>12.259812089459652</v>
      </c>
      <c r="Z22" s="277">
        <v>12.272298734090171</v>
      </c>
      <c r="AA22" s="277">
        <v>12.284785378720688</v>
      </c>
      <c r="AB22" s="277">
        <v>12.297272023351205</v>
      </c>
      <c r="AC22" s="277">
        <v>12.309758667981724</v>
      </c>
      <c r="AD22" s="277">
        <v>12.322245312612242</v>
      </c>
      <c r="AE22" s="277">
        <v>12.334731957242759</v>
      </c>
      <c r="AF22" s="277">
        <v>12.347218601873278</v>
      </c>
      <c r="AG22" s="277">
        <v>12.359705246503797</v>
      </c>
      <c r="AH22" s="10"/>
    </row>
    <row r="23" spans="1:34" ht="15.75" thickBot="1">
      <c r="A23" s="10"/>
      <c r="B23" s="22" t="s">
        <v>485</v>
      </c>
      <c r="C23" s="22" t="s">
        <v>62</v>
      </c>
      <c r="D23" s="278">
        <v>11.021567560596061</v>
      </c>
      <c r="E23" s="278">
        <v>11.559113627284333</v>
      </c>
      <c r="F23" s="278">
        <v>11.428515675980234</v>
      </c>
      <c r="G23" s="278">
        <v>11.378577594589959</v>
      </c>
      <c r="H23" s="278">
        <v>11.514596685331167</v>
      </c>
      <c r="I23" s="278">
        <v>11.642236460796248</v>
      </c>
      <c r="J23" s="278">
        <v>11.690575682431582</v>
      </c>
      <c r="K23" s="278">
        <v>11.739496177867419</v>
      </c>
      <c r="L23" s="278">
        <v>11.78581398754879</v>
      </c>
      <c r="M23" s="278">
        <v>11.81409118457962</v>
      </c>
      <c r="N23" s="278">
        <v>11.85808329020249</v>
      </c>
      <c r="O23" s="278">
        <v>11.941444938244798</v>
      </c>
      <c r="P23" s="278">
        <v>12.023054359538285</v>
      </c>
      <c r="Q23" s="278">
        <v>12.067884783177192</v>
      </c>
      <c r="R23" s="278">
        <v>12.103485746292009</v>
      </c>
      <c r="S23" s="278">
        <v>12.144673467753623</v>
      </c>
      <c r="T23" s="278">
        <v>12.179073617418361</v>
      </c>
      <c r="U23" s="278">
        <v>12.202770588150662</v>
      </c>
      <c r="V23" s="278">
        <v>12.220682795972099</v>
      </c>
      <c r="W23" s="278">
        <v>12.234838800198617</v>
      </c>
      <c r="X23" s="278">
        <v>12.247325444829134</v>
      </c>
      <c r="Y23" s="278">
        <v>12.259812089459652</v>
      </c>
      <c r="Z23" s="278">
        <v>12.272298734090171</v>
      </c>
      <c r="AA23" s="278">
        <v>12.284785378720688</v>
      </c>
      <c r="AB23" s="278">
        <v>12.297272023351205</v>
      </c>
      <c r="AC23" s="278">
        <v>12.309758667981724</v>
      </c>
      <c r="AD23" s="278">
        <v>12.322245312612242</v>
      </c>
      <c r="AE23" s="278">
        <v>12.334731957242759</v>
      </c>
      <c r="AF23" s="278">
        <v>12.347218601873278</v>
      </c>
      <c r="AG23" s="278">
        <v>12.359705246503797</v>
      </c>
      <c r="AH23" s="10"/>
    </row>
    <row r="24" spans="1:34" ht="15.75" thickBot="1">
      <c r="A24" s="10"/>
      <c r="B24" s="22" t="s">
        <v>494</v>
      </c>
      <c r="C24" s="22" t="s">
        <v>62</v>
      </c>
      <c r="D24" s="277">
        <v>9.6121215971052187</v>
      </c>
      <c r="E24" s="277">
        <v>10.472795716296282</v>
      </c>
      <c r="F24" s="277">
        <v>10.894430830348213</v>
      </c>
      <c r="G24" s="277">
        <v>11.331970706188336</v>
      </c>
      <c r="H24" s="277">
        <v>11.592667950798026</v>
      </c>
      <c r="I24" s="277">
        <v>11.600238566940117</v>
      </c>
      <c r="J24" s="277">
        <v>11.554977291435737</v>
      </c>
      <c r="K24" s="277">
        <v>11.553375916463523</v>
      </c>
      <c r="L24" s="277">
        <v>11.658158574576499</v>
      </c>
      <c r="M24" s="277">
        <v>11.875342966248303</v>
      </c>
      <c r="N24" s="277">
        <v>12.115467166824168</v>
      </c>
      <c r="O24" s="277">
        <v>12.33681327506147</v>
      </c>
      <c r="P24" s="277">
        <v>12.526930114438333</v>
      </c>
      <c r="Q24" s="277">
        <v>12.644848995524725</v>
      </c>
      <c r="R24" s="277">
        <v>12.795913807879694</v>
      </c>
      <c r="S24" s="277">
        <v>12.983697486958931</v>
      </c>
      <c r="T24" s="277">
        <v>13.109723696616696</v>
      </c>
      <c r="U24" s="277">
        <v>13.18742708784419</v>
      </c>
      <c r="V24" s="277">
        <v>13.230156647992967</v>
      </c>
      <c r="W24" s="277">
        <v>13.252549074009906</v>
      </c>
      <c r="X24" s="277">
        <v>13.267852152330637</v>
      </c>
      <c r="Y24" s="277">
        <v>13.283155230651365</v>
      </c>
      <c r="Z24" s="277">
        <v>13.298458308972096</v>
      </c>
      <c r="AA24" s="277">
        <v>13.313761387292825</v>
      </c>
      <c r="AB24" s="277">
        <v>13.329064465613556</v>
      </c>
      <c r="AC24" s="277">
        <v>13.344367543934284</v>
      </c>
      <c r="AD24" s="277">
        <v>13.359670622255013</v>
      </c>
      <c r="AE24" s="277">
        <v>13.374973700575744</v>
      </c>
      <c r="AF24" s="277">
        <v>13.390276778896474</v>
      </c>
      <c r="AG24" s="277">
        <v>13.405579857217203</v>
      </c>
      <c r="AH24" s="10"/>
    </row>
    <row r="25" spans="1:34" ht="15.75" thickBot="1">
      <c r="A25" s="10"/>
      <c r="B25" s="22" t="s">
        <v>495</v>
      </c>
      <c r="C25" s="22" t="s">
        <v>62</v>
      </c>
      <c r="D25" s="278">
        <v>9.6121215971052187</v>
      </c>
      <c r="E25" s="278">
        <v>10.472795716296282</v>
      </c>
      <c r="F25" s="278">
        <v>10.894430830348213</v>
      </c>
      <c r="G25" s="278">
        <v>11.331970706188336</v>
      </c>
      <c r="H25" s="278">
        <v>11.592667950798026</v>
      </c>
      <c r="I25" s="278">
        <v>11.600238566940117</v>
      </c>
      <c r="J25" s="278">
        <v>11.554977291435737</v>
      </c>
      <c r="K25" s="278">
        <v>11.553375916463523</v>
      </c>
      <c r="L25" s="278">
        <v>11.658158574576499</v>
      </c>
      <c r="M25" s="278">
        <v>11.875342966248303</v>
      </c>
      <c r="N25" s="278">
        <v>12.115467166824168</v>
      </c>
      <c r="O25" s="278">
        <v>12.33681327506147</v>
      </c>
      <c r="P25" s="278">
        <v>12.526930114438333</v>
      </c>
      <c r="Q25" s="278">
        <v>12.644848995524725</v>
      </c>
      <c r="R25" s="278">
        <v>12.795913807879694</v>
      </c>
      <c r="S25" s="278">
        <v>12.983697486958931</v>
      </c>
      <c r="T25" s="278">
        <v>13.109723696616696</v>
      </c>
      <c r="U25" s="278">
        <v>13.18742708784419</v>
      </c>
      <c r="V25" s="278">
        <v>13.230156647992967</v>
      </c>
      <c r="W25" s="278">
        <v>13.252549074009906</v>
      </c>
      <c r="X25" s="278">
        <v>13.267852152330637</v>
      </c>
      <c r="Y25" s="278">
        <v>13.283155230651365</v>
      </c>
      <c r="Z25" s="278">
        <v>13.298458308972096</v>
      </c>
      <c r="AA25" s="278">
        <v>13.313761387292825</v>
      </c>
      <c r="AB25" s="278">
        <v>13.329064465613556</v>
      </c>
      <c r="AC25" s="278">
        <v>13.344367543934284</v>
      </c>
      <c r="AD25" s="278">
        <v>13.359670622255013</v>
      </c>
      <c r="AE25" s="278">
        <v>13.374973700575744</v>
      </c>
      <c r="AF25" s="278">
        <v>13.390276778896474</v>
      </c>
      <c r="AG25" s="278">
        <v>13.405579857217203</v>
      </c>
      <c r="AH25" s="10"/>
    </row>
    <row r="26" spans="1:34" ht="15.75" thickBot="1">
      <c r="A26" s="10"/>
      <c r="B26" s="22" t="s">
        <v>486</v>
      </c>
      <c r="C26" s="22" t="s">
        <v>62</v>
      </c>
      <c r="D26" s="277">
        <v>11.021567560596061</v>
      </c>
      <c r="E26" s="277">
        <v>11.559113627284333</v>
      </c>
      <c r="F26" s="277">
        <v>11.428515675980234</v>
      </c>
      <c r="G26" s="277">
        <v>11.378577594589959</v>
      </c>
      <c r="H26" s="277">
        <v>11.514596685331167</v>
      </c>
      <c r="I26" s="277">
        <v>11.642236460796248</v>
      </c>
      <c r="J26" s="277">
        <v>11.690575682431582</v>
      </c>
      <c r="K26" s="277">
        <v>11.739496177867419</v>
      </c>
      <c r="L26" s="277">
        <v>11.78581398754879</v>
      </c>
      <c r="M26" s="277">
        <v>11.81409118457962</v>
      </c>
      <c r="N26" s="277">
        <v>11.85808329020249</v>
      </c>
      <c r="O26" s="277">
        <v>11.941444938244798</v>
      </c>
      <c r="P26" s="277">
        <v>12.023054359538285</v>
      </c>
      <c r="Q26" s="277">
        <v>12.067884783177192</v>
      </c>
      <c r="R26" s="277">
        <v>12.103485746292009</v>
      </c>
      <c r="S26" s="277">
        <v>12.144673467753623</v>
      </c>
      <c r="T26" s="277">
        <v>12.179073617418361</v>
      </c>
      <c r="U26" s="277">
        <v>12.202770588150662</v>
      </c>
      <c r="V26" s="277">
        <v>12.220682795972099</v>
      </c>
      <c r="W26" s="277">
        <v>12.234838800198617</v>
      </c>
      <c r="X26" s="277">
        <v>12.247325444829134</v>
      </c>
      <c r="Y26" s="277">
        <v>12.259812089459652</v>
      </c>
      <c r="Z26" s="277">
        <v>12.272298734090171</v>
      </c>
      <c r="AA26" s="277">
        <v>12.284785378720688</v>
      </c>
      <c r="AB26" s="277">
        <v>12.297272023351205</v>
      </c>
      <c r="AC26" s="277">
        <v>12.309758667981724</v>
      </c>
      <c r="AD26" s="277">
        <v>12.322245312612242</v>
      </c>
      <c r="AE26" s="277">
        <v>12.334731957242759</v>
      </c>
      <c r="AF26" s="277">
        <v>12.347218601873278</v>
      </c>
      <c r="AG26" s="277">
        <v>12.359705246503797</v>
      </c>
      <c r="AH26" s="10"/>
    </row>
    <row r="27" spans="1:34" ht="15.75" thickBot="1">
      <c r="A27" s="10"/>
      <c r="B27" s="22" t="s">
        <v>496</v>
      </c>
      <c r="C27" s="22" t="s">
        <v>62</v>
      </c>
      <c r="D27" s="278">
        <v>9.6121215971052187</v>
      </c>
      <c r="E27" s="278">
        <v>10.472795716296282</v>
      </c>
      <c r="F27" s="278">
        <v>10.894430830348213</v>
      </c>
      <c r="G27" s="278">
        <v>11.331970706188336</v>
      </c>
      <c r="H27" s="278">
        <v>11.592667950798026</v>
      </c>
      <c r="I27" s="278">
        <v>11.600238566940117</v>
      </c>
      <c r="J27" s="278">
        <v>11.554977291435737</v>
      </c>
      <c r="K27" s="278">
        <v>11.553375916463523</v>
      </c>
      <c r="L27" s="278">
        <v>11.658158574576499</v>
      </c>
      <c r="M27" s="278">
        <v>11.875342966248303</v>
      </c>
      <c r="N27" s="278">
        <v>12.115467166824168</v>
      </c>
      <c r="O27" s="278">
        <v>12.33681327506147</v>
      </c>
      <c r="P27" s="278">
        <v>12.526930114438333</v>
      </c>
      <c r="Q27" s="278">
        <v>12.644848995524725</v>
      </c>
      <c r="R27" s="278">
        <v>12.795913807879694</v>
      </c>
      <c r="S27" s="278">
        <v>12.983697486958931</v>
      </c>
      <c r="T27" s="278">
        <v>13.109723696616696</v>
      </c>
      <c r="U27" s="278">
        <v>13.18742708784419</v>
      </c>
      <c r="V27" s="278">
        <v>13.230156647992967</v>
      </c>
      <c r="W27" s="278">
        <v>13.252549074009906</v>
      </c>
      <c r="X27" s="278">
        <v>13.267852152330637</v>
      </c>
      <c r="Y27" s="278">
        <v>13.283155230651365</v>
      </c>
      <c r="Z27" s="278">
        <v>13.298458308972096</v>
      </c>
      <c r="AA27" s="278">
        <v>13.313761387292825</v>
      </c>
      <c r="AB27" s="278">
        <v>13.329064465613556</v>
      </c>
      <c r="AC27" s="278">
        <v>13.344367543934284</v>
      </c>
      <c r="AD27" s="278">
        <v>13.359670622255013</v>
      </c>
      <c r="AE27" s="278">
        <v>13.374973700575744</v>
      </c>
      <c r="AF27" s="278">
        <v>13.390276778896474</v>
      </c>
      <c r="AG27" s="278">
        <v>13.405579857217203</v>
      </c>
      <c r="AH27" s="10"/>
    </row>
    <row r="28" spans="1:34" ht="15.75" thickBot="1">
      <c r="A28" s="10"/>
      <c r="B28" s="22" t="s">
        <v>487</v>
      </c>
      <c r="C28" s="22" t="s">
        <v>62</v>
      </c>
      <c r="D28" s="277">
        <v>11.021567560596061</v>
      </c>
      <c r="E28" s="277">
        <v>11.559113627284333</v>
      </c>
      <c r="F28" s="277">
        <v>11.428515675980234</v>
      </c>
      <c r="G28" s="277">
        <v>11.378577594589959</v>
      </c>
      <c r="H28" s="277">
        <v>11.514596685331167</v>
      </c>
      <c r="I28" s="277">
        <v>11.642236460796248</v>
      </c>
      <c r="J28" s="277">
        <v>11.690575682431582</v>
      </c>
      <c r="K28" s="277">
        <v>11.739496177867419</v>
      </c>
      <c r="L28" s="277">
        <v>11.78581398754879</v>
      </c>
      <c r="M28" s="277">
        <v>11.81409118457962</v>
      </c>
      <c r="N28" s="277">
        <v>11.85808329020249</v>
      </c>
      <c r="O28" s="277">
        <v>11.941444938244798</v>
      </c>
      <c r="P28" s="277">
        <v>12.023054359538285</v>
      </c>
      <c r="Q28" s="277">
        <v>12.067884783177192</v>
      </c>
      <c r="R28" s="277">
        <v>12.103485746292009</v>
      </c>
      <c r="S28" s="277">
        <v>12.144673467753623</v>
      </c>
      <c r="T28" s="277">
        <v>12.179073617418361</v>
      </c>
      <c r="U28" s="277">
        <v>12.202770588150662</v>
      </c>
      <c r="V28" s="277">
        <v>12.220682795972099</v>
      </c>
      <c r="W28" s="277">
        <v>12.234838800198617</v>
      </c>
      <c r="X28" s="277">
        <v>12.247325444829134</v>
      </c>
      <c r="Y28" s="277">
        <v>12.259812089459652</v>
      </c>
      <c r="Z28" s="277">
        <v>12.272298734090171</v>
      </c>
      <c r="AA28" s="277">
        <v>12.284785378720688</v>
      </c>
      <c r="AB28" s="277">
        <v>12.297272023351205</v>
      </c>
      <c r="AC28" s="277">
        <v>12.309758667981724</v>
      </c>
      <c r="AD28" s="277">
        <v>12.322245312612242</v>
      </c>
      <c r="AE28" s="277">
        <v>12.334731957242759</v>
      </c>
      <c r="AF28" s="277">
        <v>12.347218601873278</v>
      </c>
      <c r="AG28" s="277">
        <v>12.359705246503797</v>
      </c>
      <c r="AH28" s="10"/>
    </row>
    <row r="29" spans="1:34" ht="15.75" thickBot="1">
      <c r="A29" s="10"/>
      <c r="B29" s="22" t="s">
        <v>497</v>
      </c>
      <c r="C29" s="22" t="s">
        <v>62</v>
      </c>
      <c r="D29" s="278">
        <v>9.312121597105218</v>
      </c>
      <c r="E29" s="278">
        <v>10.172795716296282</v>
      </c>
      <c r="F29" s="278">
        <v>10.594430830348212</v>
      </c>
      <c r="G29" s="278">
        <v>11.031970706188336</v>
      </c>
      <c r="H29" s="278">
        <v>11.292667950798025</v>
      </c>
      <c r="I29" s="278">
        <v>11.300238566940116</v>
      </c>
      <c r="J29" s="278">
        <v>11.254977291435736</v>
      </c>
      <c r="K29" s="278">
        <v>11.253375916463524</v>
      </c>
      <c r="L29" s="278">
        <v>11.358158574576498</v>
      </c>
      <c r="M29" s="278">
        <v>11.575342966248302</v>
      </c>
      <c r="N29" s="278">
        <v>11.815467166824167</v>
      </c>
      <c r="O29" s="278">
        <v>12.036813275061471</v>
      </c>
      <c r="P29" s="278">
        <v>12.226930114438334</v>
      </c>
      <c r="Q29" s="278">
        <v>12.344848995524726</v>
      </c>
      <c r="R29" s="278">
        <v>12.495913807879694</v>
      </c>
      <c r="S29" s="278">
        <v>12.683697486958931</v>
      </c>
      <c r="T29" s="278">
        <v>12.809723696616697</v>
      </c>
      <c r="U29" s="278">
        <v>12.887427087844191</v>
      </c>
      <c r="V29" s="278">
        <v>12.930156647992968</v>
      </c>
      <c r="W29" s="278">
        <v>12.952549074009907</v>
      </c>
      <c r="X29" s="278">
        <v>12.967852152330636</v>
      </c>
      <c r="Y29" s="278">
        <v>12.983155230651365</v>
      </c>
      <c r="Z29" s="278">
        <v>12.998458308972095</v>
      </c>
      <c r="AA29" s="278">
        <v>13.013761387292826</v>
      </c>
      <c r="AB29" s="278">
        <v>13.029064465613555</v>
      </c>
      <c r="AC29" s="278">
        <v>13.044367543934284</v>
      </c>
      <c r="AD29" s="278">
        <v>13.059670622255014</v>
      </c>
      <c r="AE29" s="278">
        <v>13.074973700575745</v>
      </c>
      <c r="AF29" s="278">
        <v>13.090276778896474</v>
      </c>
      <c r="AG29" s="278">
        <v>13.105579857217203</v>
      </c>
      <c r="AH29" s="10"/>
    </row>
    <row r="30" spans="1:34" ht="15.75" thickBot="1">
      <c r="A30" s="10"/>
      <c r="B30" s="22" t="s">
        <v>501</v>
      </c>
      <c r="C30" s="22" t="s">
        <v>62</v>
      </c>
      <c r="D30" s="277">
        <v>9.6121215971052187</v>
      </c>
      <c r="E30" s="277">
        <v>10.472795716296282</v>
      </c>
      <c r="F30" s="277">
        <v>10.894430830348213</v>
      </c>
      <c r="G30" s="277">
        <v>11.331970706188336</v>
      </c>
      <c r="H30" s="277">
        <v>11.592667950798026</v>
      </c>
      <c r="I30" s="277">
        <v>11.600238566940117</v>
      </c>
      <c r="J30" s="277">
        <v>11.554977291435737</v>
      </c>
      <c r="K30" s="277">
        <v>11.553375916463523</v>
      </c>
      <c r="L30" s="277">
        <v>11.658158574576499</v>
      </c>
      <c r="M30" s="277">
        <v>11.875342966248303</v>
      </c>
      <c r="N30" s="277">
        <v>12.115467166824168</v>
      </c>
      <c r="O30" s="277">
        <v>12.33681327506147</v>
      </c>
      <c r="P30" s="277">
        <v>12.526930114438333</v>
      </c>
      <c r="Q30" s="277">
        <v>12.644848995524725</v>
      </c>
      <c r="R30" s="277">
        <v>12.795913807879694</v>
      </c>
      <c r="S30" s="277">
        <v>12.983697486958931</v>
      </c>
      <c r="T30" s="277">
        <v>13.109723696616696</v>
      </c>
      <c r="U30" s="277">
        <v>13.18742708784419</v>
      </c>
      <c r="V30" s="277">
        <v>13.230156647992967</v>
      </c>
      <c r="W30" s="277">
        <v>13.252549074009906</v>
      </c>
      <c r="X30" s="277">
        <v>13.267852152330637</v>
      </c>
      <c r="Y30" s="277">
        <v>13.283155230651365</v>
      </c>
      <c r="Z30" s="277">
        <v>13.298458308972096</v>
      </c>
      <c r="AA30" s="277">
        <v>13.313761387292825</v>
      </c>
      <c r="AB30" s="277">
        <v>13.329064465613556</v>
      </c>
      <c r="AC30" s="277">
        <v>13.344367543934284</v>
      </c>
      <c r="AD30" s="277">
        <v>13.359670622255013</v>
      </c>
      <c r="AE30" s="277">
        <v>13.374973700575744</v>
      </c>
      <c r="AF30" s="277">
        <v>13.390276778896474</v>
      </c>
      <c r="AG30" s="277">
        <v>13.405579857217203</v>
      </c>
      <c r="AH30" s="10"/>
    </row>
    <row r="31" spans="1:34" ht="15.75" thickBot="1">
      <c r="A31" s="10"/>
      <c r="B31" s="22" t="s">
        <v>480</v>
      </c>
      <c r="C31" s="22" t="s">
        <v>62</v>
      </c>
      <c r="D31" s="278">
        <v>9.1287334374813973</v>
      </c>
      <c r="E31" s="278">
        <v>9.6253472764600936</v>
      </c>
      <c r="F31" s="278">
        <v>9.5780402896957906</v>
      </c>
      <c r="G31" s="278">
        <v>9.4458407367509416</v>
      </c>
      <c r="H31" s="278">
        <v>9.3940945184152724</v>
      </c>
      <c r="I31" s="278">
        <v>9.4512308201944641</v>
      </c>
      <c r="J31" s="278">
        <v>9.5531615655286775</v>
      </c>
      <c r="K31" s="278">
        <v>9.6194252272298968</v>
      </c>
      <c r="L31" s="278">
        <v>9.6099845039127594</v>
      </c>
      <c r="M31" s="278">
        <v>9.5658123612328936</v>
      </c>
      <c r="N31" s="278">
        <v>9.5284291710677866</v>
      </c>
      <c r="O31" s="278">
        <v>9.5096582707748283</v>
      </c>
      <c r="P31" s="278">
        <v>9.5105073369300683</v>
      </c>
      <c r="Q31" s="278">
        <v>9.5240544574287682</v>
      </c>
      <c r="R31" s="278">
        <v>9.530704154650337</v>
      </c>
      <c r="S31" s="278">
        <v>9.5317009467959899</v>
      </c>
      <c r="T31" s="278">
        <v>9.5346816976042987</v>
      </c>
      <c r="U31" s="278">
        <v>9.547053108538563</v>
      </c>
      <c r="V31" s="278">
        <v>9.5683715698433502</v>
      </c>
      <c r="W31" s="278">
        <v>9.590149338248704</v>
      </c>
      <c r="X31" s="278">
        <v>9.6122946058605372</v>
      </c>
      <c r="Y31" s="278">
        <v>9.6344398734723669</v>
      </c>
      <c r="Z31" s="278">
        <v>9.6565851410842001</v>
      </c>
      <c r="AA31" s="278">
        <v>9.6787304086960297</v>
      </c>
      <c r="AB31" s="278">
        <v>9.700875676307863</v>
      </c>
      <c r="AC31" s="278">
        <v>9.7230209439196944</v>
      </c>
      <c r="AD31" s="278">
        <v>9.7451662115315258</v>
      </c>
      <c r="AE31" s="278">
        <v>9.7673114791433573</v>
      </c>
      <c r="AF31" s="278">
        <v>9.7894567467551887</v>
      </c>
      <c r="AG31" s="278">
        <v>9.8116020143670202</v>
      </c>
      <c r="AH31" s="10"/>
    </row>
    <row r="32" spans="1:34" ht="15.75" thickBot="1">
      <c r="A32" s="10"/>
      <c r="B32" s="22" t="s">
        <v>464</v>
      </c>
      <c r="C32" s="22" t="s">
        <v>62</v>
      </c>
      <c r="D32" s="277">
        <v>10.821567560596062</v>
      </c>
      <c r="E32" s="277">
        <v>11.359113627284334</v>
      </c>
      <c r="F32" s="277">
        <v>11.228515675980235</v>
      </c>
      <c r="G32" s="277">
        <v>11.17857759458996</v>
      </c>
      <c r="H32" s="277">
        <v>11.314596685331168</v>
      </c>
      <c r="I32" s="277">
        <v>11.442236460796249</v>
      </c>
      <c r="J32" s="277">
        <v>11.490575682431583</v>
      </c>
      <c r="K32" s="277">
        <v>11.53949617786742</v>
      </c>
      <c r="L32" s="277">
        <v>11.585813987548791</v>
      </c>
      <c r="M32" s="277">
        <v>11.614091184579621</v>
      </c>
      <c r="N32" s="277">
        <v>11.658083290202491</v>
      </c>
      <c r="O32" s="277">
        <v>11.741444938244799</v>
      </c>
      <c r="P32" s="277">
        <v>11.823054359538286</v>
      </c>
      <c r="Q32" s="277">
        <v>11.867884783177193</v>
      </c>
      <c r="R32" s="277">
        <v>11.903485746292009</v>
      </c>
      <c r="S32" s="277">
        <v>11.944673467753624</v>
      </c>
      <c r="T32" s="277">
        <v>11.979073617418361</v>
      </c>
      <c r="U32" s="277">
        <v>12.002770588150662</v>
      </c>
      <c r="V32" s="277">
        <v>12.0206827959721</v>
      </c>
      <c r="W32" s="277">
        <v>12.034838800198617</v>
      </c>
      <c r="X32" s="277">
        <v>12.047325444829134</v>
      </c>
      <c r="Y32" s="277">
        <v>12.059812089459653</v>
      </c>
      <c r="Z32" s="277">
        <v>12.072298734090172</v>
      </c>
      <c r="AA32" s="277">
        <v>12.084785378720689</v>
      </c>
      <c r="AB32" s="277">
        <v>12.097272023351206</v>
      </c>
      <c r="AC32" s="277">
        <v>12.109758667981724</v>
      </c>
      <c r="AD32" s="277">
        <v>12.122245312612243</v>
      </c>
      <c r="AE32" s="277">
        <v>12.13473195724276</v>
      </c>
      <c r="AF32" s="277">
        <v>12.147218601873279</v>
      </c>
      <c r="AG32" s="277">
        <v>12.159705246503798</v>
      </c>
      <c r="AH32" s="10"/>
    </row>
    <row r="33" spans="1:34" ht="15.75" thickBot="1">
      <c r="A33" s="10"/>
      <c r="B33" s="22" t="s">
        <v>466</v>
      </c>
      <c r="C33" s="22" t="s">
        <v>62</v>
      </c>
      <c r="D33" s="278">
        <v>11.021567560596061</v>
      </c>
      <c r="E33" s="278">
        <v>11.559113627284333</v>
      </c>
      <c r="F33" s="278">
        <v>11.428515675980234</v>
      </c>
      <c r="G33" s="278">
        <v>11.378577594589959</v>
      </c>
      <c r="H33" s="278">
        <v>11.514596685331167</v>
      </c>
      <c r="I33" s="278">
        <v>11.642236460796248</v>
      </c>
      <c r="J33" s="278">
        <v>11.690575682431582</v>
      </c>
      <c r="K33" s="278">
        <v>11.739496177867419</v>
      </c>
      <c r="L33" s="278">
        <v>11.78581398754879</v>
      </c>
      <c r="M33" s="278">
        <v>11.81409118457962</v>
      </c>
      <c r="N33" s="278">
        <v>11.85808329020249</v>
      </c>
      <c r="O33" s="278">
        <v>11.941444938244798</v>
      </c>
      <c r="P33" s="278">
        <v>12.023054359538285</v>
      </c>
      <c r="Q33" s="278">
        <v>12.067884783177192</v>
      </c>
      <c r="R33" s="278">
        <v>12.103485746292009</v>
      </c>
      <c r="S33" s="278">
        <v>12.144673467753623</v>
      </c>
      <c r="T33" s="278">
        <v>12.179073617418361</v>
      </c>
      <c r="U33" s="278">
        <v>12.202770588150662</v>
      </c>
      <c r="V33" s="278">
        <v>12.220682795972099</v>
      </c>
      <c r="W33" s="278">
        <v>12.234838800198617</v>
      </c>
      <c r="X33" s="278">
        <v>12.247325444829134</v>
      </c>
      <c r="Y33" s="278">
        <v>12.259812089459652</v>
      </c>
      <c r="Z33" s="278">
        <v>12.272298734090171</v>
      </c>
      <c r="AA33" s="278">
        <v>12.284785378720688</v>
      </c>
      <c r="AB33" s="278">
        <v>12.297272023351205</v>
      </c>
      <c r="AC33" s="278">
        <v>12.309758667981724</v>
      </c>
      <c r="AD33" s="278">
        <v>12.322245312612242</v>
      </c>
      <c r="AE33" s="278">
        <v>12.334731957242759</v>
      </c>
      <c r="AF33" s="278">
        <v>12.347218601873278</v>
      </c>
      <c r="AG33" s="278">
        <v>12.359705246503797</v>
      </c>
      <c r="AH33" s="10"/>
    </row>
    <row r="34" spans="1:34" ht="15.75" thickBot="1">
      <c r="A34" s="10"/>
      <c r="B34" s="22" t="s">
        <v>488</v>
      </c>
      <c r="C34" s="22" t="s">
        <v>62</v>
      </c>
      <c r="D34" s="277">
        <v>11.021567560596061</v>
      </c>
      <c r="E34" s="277">
        <v>11.559113627284333</v>
      </c>
      <c r="F34" s="277">
        <v>11.428515675980234</v>
      </c>
      <c r="G34" s="277">
        <v>11.378577594589959</v>
      </c>
      <c r="H34" s="277">
        <v>11.514596685331167</v>
      </c>
      <c r="I34" s="277">
        <v>11.642236460796248</v>
      </c>
      <c r="J34" s="277">
        <v>11.690575682431582</v>
      </c>
      <c r="K34" s="277">
        <v>11.739496177867419</v>
      </c>
      <c r="L34" s="277">
        <v>11.78581398754879</v>
      </c>
      <c r="M34" s="277">
        <v>11.81409118457962</v>
      </c>
      <c r="N34" s="277">
        <v>11.85808329020249</v>
      </c>
      <c r="O34" s="277">
        <v>11.941444938244798</v>
      </c>
      <c r="P34" s="277">
        <v>12.023054359538285</v>
      </c>
      <c r="Q34" s="277">
        <v>12.067884783177192</v>
      </c>
      <c r="R34" s="277">
        <v>12.103485746292009</v>
      </c>
      <c r="S34" s="277">
        <v>12.144673467753623</v>
      </c>
      <c r="T34" s="277">
        <v>12.179073617418361</v>
      </c>
      <c r="U34" s="277">
        <v>12.202770588150662</v>
      </c>
      <c r="V34" s="277">
        <v>12.220682795972099</v>
      </c>
      <c r="W34" s="277">
        <v>12.234838800198617</v>
      </c>
      <c r="X34" s="277">
        <v>12.247325444829134</v>
      </c>
      <c r="Y34" s="277">
        <v>12.259812089459652</v>
      </c>
      <c r="Z34" s="277">
        <v>12.272298734090171</v>
      </c>
      <c r="AA34" s="277">
        <v>12.284785378720688</v>
      </c>
      <c r="AB34" s="277">
        <v>12.297272023351205</v>
      </c>
      <c r="AC34" s="277">
        <v>12.309758667981724</v>
      </c>
      <c r="AD34" s="277">
        <v>12.322245312612242</v>
      </c>
      <c r="AE34" s="277">
        <v>12.334731957242759</v>
      </c>
      <c r="AF34" s="277">
        <v>12.347218601873278</v>
      </c>
      <c r="AG34" s="277">
        <v>12.359705246503797</v>
      </c>
      <c r="AH34" s="10"/>
    </row>
    <row r="35" spans="1:34" ht="15.75" thickBot="1">
      <c r="A35" s="10"/>
      <c r="B35" s="22" t="s">
        <v>481</v>
      </c>
      <c r="C35" s="22" t="s">
        <v>62</v>
      </c>
      <c r="D35" s="278">
        <v>9.1287334374813973</v>
      </c>
      <c r="E35" s="278">
        <v>9.6253472764600936</v>
      </c>
      <c r="F35" s="278">
        <v>9.5780402896957906</v>
      </c>
      <c r="G35" s="278">
        <v>9.4458407367509416</v>
      </c>
      <c r="H35" s="278">
        <v>9.3940945184152724</v>
      </c>
      <c r="I35" s="278">
        <v>9.4512308201944641</v>
      </c>
      <c r="J35" s="278">
        <v>9.5531615655286775</v>
      </c>
      <c r="K35" s="278">
        <v>9.6194252272298968</v>
      </c>
      <c r="L35" s="278">
        <v>9.6099845039127594</v>
      </c>
      <c r="M35" s="278">
        <v>9.5658123612328936</v>
      </c>
      <c r="N35" s="278">
        <v>9.5284291710677866</v>
      </c>
      <c r="O35" s="278">
        <v>9.5096582707748283</v>
      </c>
      <c r="P35" s="278">
        <v>9.5105073369300683</v>
      </c>
      <c r="Q35" s="278">
        <v>9.5240544574287682</v>
      </c>
      <c r="R35" s="278">
        <v>9.530704154650337</v>
      </c>
      <c r="S35" s="278">
        <v>9.5317009467959899</v>
      </c>
      <c r="T35" s="278">
        <v>9.5346816976042987</v>
      </c>
      <c r="U35" s="278">
        <v>9.547053108538563</v>
      </c>
      <c r="V35" s="278">
        <v>9.5683715698433502</v>
      </c>
      <c r="W35" s="278">
        <v>9.590149338248704</v>
      </c>
      <c r="X35" s="278">
        <v>9.6122946058605372</v>
      </c>
      <c r="Y35" s="278">
        <v>9.6344398734723669</v>
      </c>
      <c r="Z35" s="278">
        <v>9.6565851410842001</v>
      </c>
      <c r="AA35" s="278">
        <v>9.6787304086960297</v>
      </c>
      <c r="AB35" s="278">
        <v>9.700875676307863</v>
      </c>
      <c r="AC35" s="278">
        <v>9.7230209439196944</v>
      </c>
      <c r="AD35" s="278">
        <v>9.7451662115315258</v>
      </c>
      <c r="AE35" s="278">
        <v>9.7673114791433573</v>
      </c>
      <c r="AF35" s="278">
        <v>9.7894567467551887</v>
      </c>
      <c r="AG35" s="278">
        <v>9.8116020143670202</v>
      </c>
      <c r="AH35" s="10"/>
    </row>
    <row r="36" spans="1:34" ht="15.75" thickBot="1">
      <c r="A36" s="10"/>
      <c r="B36" s="22" t="s">
        <v>449</v>
      </c>
      <c r="C36" s="22" t="s">
        <v>62</v>
      </c>
      <c r="D36" s="277">
        <v>10.702732552263022</v>
      </c>
      <c r="E36" s="277">
        <v>11.233445710105649</v>
      </c>
      <c r="F36" s="277">
        <v>11.18808298767733</v>
      </c>
      <c r="G36" s="277">
        <v>11.175151127333127</v>
      </c>
      <c r="H36" s="277">
        <v>11.300683258166057</v>
      </c>
      <c r="I36" s="277">
        <v>11.449495207011003</v>
      </c>
      <c r="J36" s="277">
        <v>11.576252341402823</v>
      </c>
      <c r="K36" s="277">
        <v>11.700164742350713</v>
      </c>
      <c r="L36" s="277">
        <v>11.816567994005887</v>
      </c>
      <c r="M36" s="277">
        <v>11.909292851796156</v>
      </c>
      <c r="N36" s="277">
        <v>11.983417293331634</v>
      </c>
      <c r="O36" s="277">
        <v>12.050125731226554</v>
      </c>
      <c r="P36" s="277">
        <v>12.095351790045061</v>
      </c>
      <c r="Q36" s="277">
        <v>12.110850945703934</v>
      </c>
      <c r="R36" s="277">
        <v>12.12733527281603</v>
      </c>
      <c r="S36" s="277">
        <v>12.154261972012298</v>
      </c>
      <c r="T36" s="277">
        <v>12.176777275356956</v>
      </c>
      <c r="U36" s="277">
        <v>12.193537754541323</v>
      </c>
      <c r="V36" s="277">
        <v>12.207935338742153</v>
      </c>
      <c r="W36" s="277">
        <v>12.220962317984064</v>
      </c>
      <c r="X36" s="277">
        <v>12.233330864632606</v>
      </c>
      <c r="Y36" s="277">
        <v>12.245699411281144</v>
      </c>
      <c r="Z36" s="277">
        <v>12.258067957929686</v>
      </c>
      <c r="AA36" s="277">
        <v>12.270436504578225</v>
      </c>
      <c r="AB36" s="277">
        <v>12.282805051226767</v>
      </c>
      <c r="AC36" s="277">
        <v>12.295173597875305</v>
      </c>
      <c r="AD36" s="277">
        <v>12.307542144523847</v>
      </c>
      <c r="AE36" s="277">
        <v>12.319910691172385</v>
      </c>
      <c r="AF36" s="277">
        <v>12.332279237820927</v>
      </c>
      <c r="AG36" s="277">
        <v>12.344647784469466</v>
      </c>
      <c r="AH36" s="10"/>
    </row>
    <row r="37" spans="1:34" ht="15.75" thickBot="1">
      <c r="A37" s="10"/>
      <c r="B37" s="22" t="s">
        <v>492</v>
      </c>
      <c r="C37" s="22" t="s">
        <v>62</v>
      </c>
      <c r="D37" s="278">
        <v>9.6121215971052187</v>
      </c>
      <c r="E37" s="278">
        <v>10.472795716296282</v>
      </c>
      <c r="F37" s="278">
        <v>10.894430830348213</v>
      </c>
      <c r="G37" s="278">
        <v>11.331970706188336</v>
      </c>
      <c r="H37" s="278">
        <v>11.592667950798026</v>
      </c>
      <c r="I37" s="278">
        <v>11.600238566940117</v>
      </c>
      <c r="J37" s="278">
        <v>11.554977291435737</v>
      </c>
      <c r="K37" s="278">
        <v>11.553375916463523</v>
      </c>
      <c r="L37" s="278">
        <v>11.658158574576499</v>
      </c>
      <c r="M37" s="278">
        <v>11.875342966248303</v>
      </c>
      <c r="N37" s="278">
        <v>12.115467166824168</v>
      </c>
      <c r="O37" s="278">
        <v>12.33681327506147</v>
      </c>
      <c r="P37" s="278">
        <v>12.526930114438333</v>
      </c>
      <c r="Q37" s="278">
        <v>12.644848995524725</v>
      </c>
      <c r="R37" s="278">
        <v>12.795913807879694</v>
      </c>
      <c r="S37" s="278">
        <v>12.983697486958931</v>
      </c>
      <c r="T37" s="278">
        <v>13.109723696616696</v>
      </c>
      <c r="U37" s="278">
        <v>13.18742708784419</v>
      </c>
      <c r="V37" s="278">
        <v>13.230156647992967</v>
      </c>
      <c r="W37" s="278">
        <v>13.252549074009906</v>
      </c>
      <c r="X37" s="278">
        <v>13.267852152330637</v>
      </c>
      <c r="Y37" s="278">
        <v>13.283155230651365</v>
      </c>
      <c r="Z37" s="278">
        <v>13.298458308972096</v>
      </c>
      <c r="AA37" s="278">
        <v>13.313761387292825</v>
      </c>
      <c r="AB37" s="278">
        <v>13.329064465613556</v>
      </c>
      <c r="AC37" s="278">
        <v>13.344367543934284</v>
      </c>
      <c r="AD37" s="278">
        <v>13.359670622255013</v>
      </c>
      <c r="AE37" s="278">
        <v>13.374973700575744</v>
      </c>
      <c r="AF37" s="278">
        <v>13.390276778896474</v>
      </c>
      <c r="AG37" s="278">
        <v>13.405579857217203</v>
      </c>
      <c r="AH37" s="10"/>
    </row>
    <row r="38" spans="1:34" ht="15.75" thickBot="1">
      <c r="A38" s="10"/>
      <c r="B38" s="22" t="s">
        <v>456</v>
      </c>
      <c r="C38" s="22" t="s">
        <v>62</v>
      </c>
      <c r="D38" s="277">
        <v>8.7049038527427598</v>
      </c>
      <c r="E38" s="277">
        <v>9.2347875669579764</v>
      </c>
      <c r="F38" s="277">
        <v>9.2096607032170255</v>
      </c>
      <c r="G38" s="277">
        <v>9.0939890377251675</v>
      </c>
      <c r="H38" s="277">
        <v>9.0481112026518122</v>
      </c>
      <c r="I38" s="277">
        <v>9.1060316396777559</v>
      </c>
      <c r="J38" s="277">
        <v>9.2070204599595513</v>
      </c>
      <c r="K38" s="277">
        <v>9.2720713414447289</v>
      </c>
      <c r="L38" s="277">
        <v>9.2613683311925605</v>
      </c>
      <c r="M38" s="277">
        <v>9.2183009652919914</v>
      </c>
      <c r="N38" s="277">
        <v>9.1831693174416866</v>
      </c>
      <c r="O38" s="277">
        <v>9.1652775309900356</v>
      </c>
      <c r="P38" s="277">
        <v>9.1666351515870659</v>
      </c>
      <c r="Q38" s="277">
        <v>9.1805920149152449</v>
      </c>
      <c r="R38" s="277">
        <v>9.186329752915519</v>
      </c>
      <c r="S38" s="277">
        <v>9.185429630269196</v>
      </c>
      <c r="T38" s="277">
        <v>9.1870614638920998</v>
      </c>
      <c r="U38" s="277">
        <v>9.1987246933040261</v>
      </c>
      <c r="V38" s="277">
        <v>9.2198003495154417</v>
      </c>
      <c r="W38" s="277">
        <v>9.2415376504052311</v>
      </c>
      <c r="X38" s="277">
        <v>9.2636829180170643</v>
      </c>
      <c r="Y38" s="277">
        <v>9.2858281856288976</v>
      </c>
      <c r="Z38" s="277">
        <v>9.3079734532407272</v>
      </c>
      <c r="AA38" s="277">
        <v>9.3301187208525604</v>
      </c>
      <c r="AB38" s="277">
        <v>9.3522639884643901</v>
      </c>
      <c r="AC38" s="277">
        <v>9.3744092560762233</v>
      </c>
      <c r="AD38" s="277">
        <v>9.396554523688053</v>
      </c>
      <c r="AE38" s="277">
        <v>9.4186997912998862</v>
      </c>
      <c r="AF38" s="277">
        <v>9.4408450589117159</v>
      </c>
      <c r="AG38" s="277">
        <v>9.4629903265235491</v>
      </c>
      <c r="AH38" s="10"/>
    </row>
    <row r="39" spans="1:34" ht="15.75" thickBot="1">
      <c r="A39" s="10"/>
      <c r="B39" s="22" t="s">
        <v>451</v>
      </c>
      <c r="C39" s="22" t="s">
        <v>62</v>
      </c>
      <c r="D39" s="278">
        <v>10.252732552263023</v>
      </c>
      <c r="E39" s="278">
        <v>10.783445710105649</v>
      </c>
      <c r="F39" s="278">
        <v>10.73808298767733</v>
      </c>
      <c r="G39" s="278">
        <v>10.725151127333127</v>
      </c>
      <c r="H39" s="278">
        <v>10.850683258166057</v>
      </c>
      <c r="I39" s="278">
        <v>10.999495207011003</v>
      </c>
      <c r="J39" s="278">
        <v>11.126252341402823</v>
      </c>
      <c r="K39" s="278">
        <v>11.250164742350714</v>
      </c>
      <c r="L39" s="278">
        <v>11.366567994005887</v>
      </c>
      <c r="M39" s="278">
        <v>11.459292851796157</v>
      </c>
      <c r="N39" s="278">
        <v>11.533417293331635</v>
      </c>
      <c r="O39" s="278">
        <v>11.600125731226555</v>
      </c>
      <c r="P39" s="278">
        <v>11.645351790045062</v>
      </c>
      <c r="Q39" s="278">
        <v>11.660850945703935</v>
      </c>
      <c r="R39" s="278">
        <v>11.67733527281603</v>
      </c>
      <c r="S39" s="278">
        <v>11.704261972012299</v>
      </c>
      <c r="T39" s="278">
        <v>11.726777275356957</v>
      </c>
      <c r="U39" s="278">
        <v>11.743537754541324</v>
      </c>
      <c r="V39" s="278">
        <v>11.757935338742154</v>
      </c>
      <c r="W39" s="278">
        <v>11.770962317984065</v>
      </c>
      <c r="X39" s="278">
        <v>11.783330864632607</v>
      </c>
      <c r="Y39" s="278">
        <v>11.795699411281145</v>
      </c>
      <c r="Z39" s="278">
        <v>11.808067957929687</v>
      </c>
      <c r="AA39" s="278">
        <v>11.820436504578225</v>
      </c>
      <c r="AB39" s="278">
        <v>11.832805051226767</v>
      </c>
      <c r="AC39" s="278">
        <v>11.845173597875306</v>
      </c>
      <c r="AD39" s="278">
        <v>11.857542144523848</v>
      </c>
      <c r="AE39" s="278">
        <v>11.869910691172386</v>
      </c>
      <c r="AF39" s="278">
        <v>11.882279237820928</v>
      </c>
      <c r="AG39" s="278">
        <v>11.894647784469466</v>
      </c>
      <c r="AH39" s="10"/>
    </row>
    <row r="40" spans="1:34" ht="15.75" thickBot="1">
      <c r="A40" s="10"/>
      <c r="B40" s="22" t="s">
        <v>468</v>
      </c>
      <c r="C40" s="22" t="s">
        <v>62</v>
      </c>
      <c r="D40" s="277">
        <v>11.133639186534023</v>
      </c>
      <c r="E40" s="277">
        <v>11.916721121575078</v>
      </c>
      <c r="F40" s="277">
        <v>12.288935254844368</v>
      </c>
      <c r="G40" s="277">
        <v>12.675006078807748</v>
      </c>
      <c r="H40" s="277">
        <v>12.937224553432966</v>
      </c>
      <c r="I40" s="277">
        <v>12.991241945825362</v>
      </c>
      <c r="J40" s="277">
        <v>12.991558851309593</v>
      </c>
      <c r="K40" s="277">
        <v>13.037866337504186</v>
      </c>
      <c r="L40" s="277">
        <v>13.158300390323552</v>
      </c>
      <c r="M40" s="277">
        <v>13.359494957174373</v>
      </c>
      <c r="N40" s="277">
        <v>13.580304586352247</v>
      </c>
      <c r="O40" s="277">
        <v>13.781706893856267</v>
      </c>
      <c r="P40" s="277">
        <v>13.953116988207993</v>
      </c>
      <c r="Q40" s="277">
        <v>14.06636694196694</v>
      </c>
      <c r="R40" s="277">
        <v>14.200310306942658</v>
      </c>
      <c r="S40" s="277">
        <v>14.354917088651419</v>
      </c>
      <c r="T40" s="277">
        <v>14.457350505075306</v>
      </c>
      <c r="U40" s="277">
        <v>14.52266821894035</v>
      </c>
      <c r="V40" s="277">
        <v>14.561152013704337</v>
      </c>
      <c r="W40" s="277">
        <v>14.582837528335272</v>
      </c>
      <c r="X40" s="277">
        <v>14.598141325030657</v>
      </c>
      <c r="Y40" s="277">
        <v>14.613445121726043</v>
      </c>
      <c r="Z40" s="277">
        <v>14.628748918421429</v>
      </c>
      <c r="AA40" s="277">
        <v>14.644052715116814</v>
      </c>
      <c r="AB40" s="277">
        <v>14.659356511812202</v>
      </c>
      <c r="AC40" s="277">
        <v>14.674660308507587</v>
      </c>
      <c r="AD40" s="277">
        <v>14.689964105202971</v>
      </c>
      <c r="AE40" s="277">
        <v>14.70526790189836</v>
      </c>
      <c r="AF40" s="277">
        <v>14.720571698593744</v>
      </c>
      <c r="AG40" s="277">
        <v>14.735875495289129</v>
      </c>
      <c r="AH40" s="10"/>
    </row>
    <row r="41" spans="1:34" ht="15.75" thickBot="1">
      <c r="A41" s="10"/>
      <c r="B41" s="22" t="s">
        <v>491</v>
      </c>
      <c r="C41" s="22" t="s">
        <v>62</v>
      </c>
      <c r="D41" s="278">
        <v>11.133639186534023</v>
      </c>
      <c r="E41" s="278">
        <v>11.916721121575078</v>
      </c>
      <c r="F41" s="278">
        <v>12.288935254844368</v>
      </c>
      <c r="G41" s="278">
        <v>12.675006078807748</v>
      </c>
      <c r="H41" s="278">
        <v>12.937224553432966</v>
      </c>
      <c r="I41" s="278">
        <v>12.991241945825362</v>
      </c>
      <c r="J41" s="278">
        <v>12.991558851309593</v>
      </c>
      <c r="K41" s="278">
        <v>13.037866337504186</v>
      </c>
      <c r="L41" s="278">
        <v>13.158300390323552</v>
      </c>
      <c r="M41" s="278">
        <v>13.359494957174373</v>
      </c>
      <c r="N41" s="278">
        <v>13.580304586352247</v>
      </c>
      <c r="O41" s="278">
        <v>13.781706893856267</v>
      </c>
      <c r="P41" s="278">
        <v>13.953116988207993</v>
      </c>
      <c r="Q41" s="278">
        <v>14.06636694196694</v>
      </c>
      <c r="R41" s="278">
        <v>14.200310306942658</v>
      </c>
      <c r="S41" s="278">
        <v>14.354917088651419</v>
      </c>
      <c r="T41" s="278">
        <v>14.457350505075306</v>
      </c>
      <c r="U41" s="278">
        <v>14.52266821894035</v>
      </c>
      <c r="V41" s="278">
        <v>14.561152013704337</v>
      </c>
      <c r="W41" s="278">
        <v>14.582837528335272</v>
      </c>
      <c r="X41" s="278">
        <v>14.598141325030657</v>
      </c>
      <c r="Y41" s="278">
        <v>14.613445121726043</v>
      </c>
      <c r="Z41" s="278">
        <v>14.628748918421429</v>
      </c>
      <c r="AA41" s="278">
        <v>14.644052715116814</v>
      </c>
      <c r="AB41" s="278">
        <v>14.659356511812202</v>
      </c>
      <c r="AC41" s="278">
        <v>14.674660308507587</v>
      </c>
      <c r="AD41" s="278">
        <v>14.689964105202971</v>
      </c>
      <c r="AE41" s="278">
        <v>14.70526790189836</v>
      </c>
      <c r="AF41" s="278">
        <v>14.720571698593744</v>
      </c>
      <c r="AG41" s="278">
        <v>14.735875495289129</v>
      </c>
      <c r="AH41" s="10"/>
    </row>
    <row r="42" spans="1:34" ht="15.75" thickBot="1">
      <c r="A42" s="10"/>
      <c r="B42" s="22" t="s">
        <v>499</v>
      </c>
      <c r="C42" s="22" t="s">
        <v>62</v>
      </c>
      <c r="D42" s="277">
        <v>10.821567560596062</v>
      </c>
      <c r="E42" s="277">
        <v>11.359113627284334</v>
      </c>
      <c r="F42" s="277">
        <v>11.228515675980235</v>
      </c>
      <c r="G42" s="277">
        <v>11.17857759458996</v>
      </c>
      <c r="H42" s="277">
        <v>11.314596685331168</v>
      </c>
      <c r="I42" s="277">
        <v>11.442236460796249</v>
      </c>
      <c r="J42" s="277">
        <v>11.490575682431583</v>
      </c>
      <c r="K42" s="277">
        <v>11.53949617786742</v>
      </c>
      <c r="L42" s="277">
        <v>11.585813987548791</v>
      </c>
      <c r="M42" s="277">
        <v>11.614091184579621</v>
      </c>
      <c r="N42" s="277">
        <v>11.658083290202491</v>
      </c>
      <c r="O42" s="277">
        <v>11.741444938244799</v>
      </c>
      <c r="P42" s="277">
        <v>11.823054359538286</v>
      </c>
      <c r="Q42" s="277">
        <v>11.867884783177193</v>
      </c>
      <c r="R42" s="277">
        <v>11.903485746292009</v>
      </c>
      <c r="S42" s="277">
        <v>11.944673467753624</v>
      </c>
      <c r="T42" s="277">
        <v>11.979073617418361</v>
      </c>
      <c r="U42" s="277">
        <v>12.002770588150662</v>
      </c>
      <c r="V42" s="277">
        <v>12.0206827959721</v>
      </c>
      <c r="W42" s="277">
        <v>12.034838800198617</v>
      </c>
      <c r="X42" s="277">
        <v>12.047325444829134</v>
      </c>
      <c r="Y42" s="277">
        <v>12.059812089459653</v>
      </c>
      <c r="Z42" s="277">
        <v>12.072298734090172</v>
      </c>
      <c r="AA42" s="277">
        <v>12.084785378720689</v>
      </c>
      <c r="AB42" s="277">
        <v>12.097272023351206</v>
      </c>
      <c r="AC42" s="277">
        <v>12.109758667981724</v>
      </c>
      <c r="AD42" s="277">
        <v>12.122245312612243</v>
      </c>
      <c r="AE42" s="277">
        <v>12.13473195724276</v>
      </c>
      <c r="AF42" s="277">
        <v>12.147218601873279</v>
      </c>
      <c r="AG42" s="277">
        <v>12.159705246503798</v>
      </c>
      <c r="AH42" s="10"/>
    </row>
    <row r="43" spans="1:34" ht="15.75" thickBot="1">
      <c r="A43" s="10"/>
      <c r="B43" s="22" t="s">
        <v>500</v>
      </c>
      <c r="C43" s="22" t="s">
        <v>62</v>
      </c>
      <c r="D43" s="278">
        <v>10.821567560596062</v>
      </c>
      <c r="E43" s="278">
        <v>11.359113627284334</v>
      </c>
      <c r="F43" s="278">
        <v>11.228515675980235</v>
      </c>
      <c r="G43" s="278">
        <v>11.17857759458996</v>
      </c>
      <c r="H43" s="278">
        <v>11.314596685331168</v>
      </c>
      <c r="I43" s="278">
        <v>11.442236460796249</v>
      </c>
      <c r="J43" s="278">
        <v>11.490575682431583</v>
      </c>
      <c r="K43" s="278">
        <v>11.53949617786742</v>
      </c>
      <c r="L43" s="278">
        <v>11.585813987548791</v>
      </c>
      <c r="M43" s="278">
        <v>11.614091184579621</v>
      </c>
      <c r="N43" s="278">
        <v>11.658083290202491</v>
      </c>
      <c r="O43" s="278">
        <v>11.741444938244799</v>
      </c>
      <c r="P43" s="278">
        <v>11.823054359538286</v>
      </c>
      <c r="Q43" s="278">
        <v>11.867884783177193</v>
      </c>
      <c r="R43" s="278">
        <v>11.903485746292009</v>
      </c>
      <c r="S43" s="278">
        <v>11.944673467753624</v>
      </c>
      <c r="T43" s="278">
        <v>11.979073617418361</v>
      </c>
      <c r="U43" s="278">
        <v>12.002770588150662</v>
      </c>
      <c r="V43" s="278">
        <v>12.0206827959721</v>
      </c>
      <c r="W43" s="278">
        <v>12.034838800198617</v>
      </c>
      <c r="X43" s="278">
        <v>12.047325444829134</v>
      </c>
      <c r="Y43" s="278">
        <v>12.059812089459653</v>
      </c>
      <c r="Z43" s="278">
        <v>12.072298734090172</v>
      </c>
      <c r="AA43" s="278">
        <v>12.084785378720689</v>
      </c>
      <c r="AB43" s="278">
        <v>12.097272023351206</v>
      </c>
      <c r="AC43" s="278">
        <v>12.109758667981724</v>
      </c>
      <c r="AD43" s="278">
        <v>12.122245312612243</v>
      </c>
      <c r="AE43" s="278">
        <v>12.13473195724276</v>
      </c>
      <c r="AF43" s="278">
        <v>12.147218601873279</v>
      </c>
      <c r="AG43" s="278">
        <v>12.159705246503798</v>
      </c>
      <c r="AH43" s="10"/>
    </row>
    <row r="44" spans="1:34" ht="15.75" thickBot="1">
      <c r="A44" s="10"/>
      <c r="B44" s="22" t="s">
        <v>1032</v>
      </c>
      <c r="C44" s="22" t="s">
        <v>62</v>
      </c>
      <c r="D44" s="277">
        <v>7.6038534355958349</v>
      </c>
      <c r="E44" s="277">
        <v>8.7726055045135567</v>
      </c>
      <c r="F44" s="277">
        <v>8.9425966979089395</v>
      </c>
      <c r="G44" s="277">
        <v>9.1138011734891666</v>
      </c>
      <c r="H44" s="277">
        <v>9.6798774972739494</v>
      </c>
      <c r="I44" s="277">
        <v>10.22135808895001</v>
      </c>
      <c r="J44" s="277">
        <v>10.251752530018191</v>
      </c>
      <c r="K44" s="277">
        <v>9.8803838048796457</v>
      </c>
      <c r="L44" s="277">
        <v>9.5580870199060861</v>
      </c>
      <c r="M44" s="277">
        <v>9.7075971766497098</v>
      </c>
      <c r="N44" s="277">
        <v>10.265151108606164</v>
      </c>
      <c r="O44" s="277">
        <v>10.78456077528263</v>
      </c>
      <c r="P44" s="277">
        <v>10.899580467627363</v>
      </c>
      <c r="Q44" s="277">
        <v>10.647641259711826</v>
      </c>
      <c r="R44" s="277">
        <v>10.37524288373357</v>
      </c>
      <c r="S44" s="277">
        <v>10.274127086448242</v>
      </c>
      <c r="T44" s="277">
        <v>10.234617791369264</v>
      </c>
      <c r="U44" s="277">
        <v>10.205176326635184</v>
      </c>
      <c r="V44" s="277">
        <v>10.224215381071172</v>
      </c>
      <c r="W44" s="277">
        <v>10.279756482971733</v>
      </c>
      <c r="X44" s="277">
        <v>10.346214012396894</v>
      </c>
      <c r="Y44" s="277">
        <v>10.412671541822055</v>
      </c>
      <c r="Z44" s="277">
        <v>10.479129071247216</v>
      </c>
      <c r="AA44" s="277">
        <v>10.545586600672378</v>
      </c>
      <c r="AB44" s="277">
        <v>10.612044130097539</v>
      </c>
      <c r="AC44" s="277">
        <v>10.6785016595227</v>
      </c>
      <c r="AD44" s="277">
        <v>10.744959188947862</v>
      </c>
      <c r="AE44" s="277">
        <v>10.811416718373023</v>
      </c>
      <c r="AF44" s="277">
        <v>10.877874247798184</v>
      </c>
      <c r="AG44" s="277">
        <v>10.944331777223345</v>
      </c>
      <c r="AH44" s="10"/>
    </row>
    <row r="45" spans="1:34" ht="15.75" thickBot="1">
      <c r="A45" s="10"/>
      <c r="B45" s="22" t="s">
        <v>474</v>
      </c>
      <c r="C45" s="22" t="s">
        <v>62</v>
      </c>
      <c r="D45" s="278">
        <v>10.302732552263024</v>
      </c>
      <c r="E45" s="278">
        <v>10.833445710105646</v>
      </c>
      <c r="F45" s="278">
        <v>10.788082987677329</v>
      </c>
      <c r="G45" s="278">
        <v>10.775151127333125</v>
      </c>
      <c r="H45" s="278">
        <v>10.900683258166055</v>
      </c>
      <c r="I45" s="278">
        <v>11.049495207011002</v>
      </c>
      <c r="J45" s="278">
        <v>11.176252341402822</v>
      </c>
      <c r="K45" s="278">
        <v>11.300164742350713</v>
      </c>
      <c r="L45" s="278">
        <v>11.416567994005886</v>
      </c>
      <c r="M45" s="278">
        <v>11.509292851796157</v>
      </c>
      <c r="N45" s="278">
        <v>11.583417293331634</v>
      </c>
      <c r="O45" s="278">
        <v>11.650125731226554</v>
      </c>
      <c r="P45" s="278">
        <v>11.695351790045059</v>
      </c>
      <c r="Q45" s="278">
        <v>11.710850945703935</v>
      </c>
      <c r="R45" s="278">
        <v>11.727335272816028</v>
      </c>
      <c r="S45" s="278">
        <v>11.754261972012298</v>
      </c>
      <c r="T45" s="278">
        <v>11.776777275356956</v>
      </c>
      <c r="U45" s="278">
        <v>11.793537754541322</v>
      </c>
      <c r="V45" s="278">
        <v>11.807935338742153</v>
      </c>
      <c r="W45" s="278">
        <v>11.820962317984065</v>
      </c>
      <c r="X45" s="278">
        <v>11.833330864632604</v>
      </c>
      <c r="Y45" s="278">
        <v>11.845699411281146</v>
      </c>
      <c r="Z45" s="278">
        <v>11.858067957929684</v>
      </c>
      <c r="AA45" s="278">
        <v>11.870436504578226</v>
      </c>
      <c r="AB45" s="278">
        <v>11.882805051226764</v>
      </c>
      <c r="AC45" s="278">
        <v>11.895173597875306</v>
      </c>
      <c r="AD45" s="278">
        <v>11.907542144523845</v>
      </c>
      <c r="AE45" s="278">
        <v>11.919910691172387</v>
      </c>
      <c r="AF45" s="278">
        <v>11.932279237820925</v>
      </c>
      <c r="AG45" s="278">
        <v>11.944647784469467</v>
      </c>
      <c r="AH45" s="10"/>
    </row>
    <row r="46" spans="1:34" ht="15.75" thickBot="1">
      <c r="A46" s="10"/>
      <c r="B46" s="22" t="s">
        <v>498</v>
      </c>
      <c r="C46" s="22" t="s">
        <v>62</v>
      </c>
      <c r="D46" s="277">
        <v>9.6121215971052187</v>
      </c>
      <c r="E46" s="277">
        <v>10.472795716296282</v>
      </c>
      <c r="F46" s="277">
        <v>10.894430830348213</v>
      </c>
      <c r="G46" s="277">
        <v>11.331970706188336</v>
      </c>
      <c r="H46" s="277">
        <v>11.592667950798026</v>
      </c>
      <c r="I46" s="277">
        <v>11.600238566940117</v>
      </c>
      <c r="J46" s="277">
        <v>11.554977291435737</v>
      </c>
      <c r="K46" s="277">
        <v>11.553375916463523</v>
      </c>
      <c r="L46" s="277">
        <v>11.658158574576499</v>
      </c>
      <c r="M46" s="277">
        <v>11.875342966248303</v>
      </c>
      <c r="N46" s="277">
        <v>12.115467166824168</v>
      </c>
      <c r="O46" s="277">
        <v>12.33681327506147</v>
      </c>
      <c r="P46" s="277">
        <v>12.526930114438333</v>
      </c>
      <c r="Q46" s="277">
        <v>12.644848995524725</v>
      </c>
      <c r="R46" s="277">
        <v>12.795913807879694</v>
      </c>
      <c r="S46" s="277">
        <v>12.983697486958931</v>
      </c>
      <c r="T46" s="277">
        <v>13.109723696616696</v>
      </c>
      <c r="U46" s="277">
        <v>13.18742708784419</v>
      </c>
      <c r="V46" s="277">
        <v>13.230156647992967</v>
      </c>
      <c r="W46" s="277">
        <v>13.252549074009906</v>
      </c>
      <c r="X46" s="277">
        <v>13.267852152330637</v>
      </c>
      <c r="Y46" s="277">
        <v>13.283155230651365</v>
      </c>
      <c r="Z46" s="277">
        <v>13.298458308972096</v>
      </c>
      <c r="AA46" s="277">
        <v>13.313761387292825</v>
      </c>
      <c r="AB46" s="277">
        <v>13.329064465613556</v>
      </c>
      <c r="AC46" s="277">
        <v>13.344367543934284</v>
      </c>
      <c r="AD46" s="277">
        <v>13.359670622255013</v>
      </c>
      <c r="AE46" s="277">
        <v>13.374973700575744</v>
      </c>
      <c r="AF46" s="277">
        <v>13.390276778896474</v>
      </c>
      <c r="AG46" s="277">
        <v>13.405579857217203</v>
      </c>
      <c r="AH46" s="10"/>
    </row>
    <row r="47" spans="1:34" ht="15.75" thickBot="1">
      <c r="A47" s="10"/>
      <c r="B47" s="22" t="s">
        <v>462</v>
      </c>
      <c r="C47" s="22" t="s">
        <v>62</v>
      </c>
      <c r="D47" s="278">
        <v>7.6038534355958349</v>
      </c>
      <c r="E47" s="278">
        <v>8.7726055045135567</v>
      </c>
      <c r="F47" s="278">
        <v>8.9425966979089395</v>
      </c>
      <c r="G47" s="278">
        <v>9.1138011734891666</v>
      </c>
      <c r="H47" s="278">
        <v>9.6798774972739494</v>
      </c>
      <c r="I47" s="278">
        <v>10.22135808895001</v>
      </c>
      <c r="J47" s="278">
        <v>10.251752530018191</v>
      </c>
      <c r="K47" s="278">
        <v>9.8803838048796457</v>
      </c>
      <c r="L47" s="278">
        <v>9.5580870199060861</v>
      </c>
      <c r="M47" s="278">
        <v>9.7075971766497098</v>
      </c>
      <c r="N47" s="278">
        <v>10.265151108606164</v>
      </c>
      <c r="O47" s="278">
        <v>10.78456077528263</v>
      </c>
      <c r="P47" s="278">
        <v>10.899580467627363</v>
      </c>
      <c r="Q47" s="278">
        <v>10.647641259711826</v>
      </c>
      <c r="R47" s="278">
        <v>10.37524288373357</v>
      </c>
      <c r="S47" s="278">
        <v>10.274127086448242</v>
      </c>
      <c r="T47" s="278">
        <v>10.234617791369264</v>
      </c>
      <c r="U47" s="278">
        <v>10.205176326635184</v>
      </c>
      <c r="V47" s="278">
        <v>10.224215381071172</v>
      </c>
      <c r="W47" s="278">
        <v>10.279756482971733</v>
      </c>
      <c r="X47" s="278">
        <v>10.346214012396894</v>
      </c>
      <c r="Y47" s="278">
        <v>10.412671541822055</v>
      </c>
      <c r="Z47" s="278">
        <v>10.479129071247216</v>
      </c>
      <c r="AA47" s="278">
        <v>10.545586600672378</v>
      </c>
      <c r="AB47" s="278">
        <v>10.612044130097539</v>
      </c>
      <c r="AC47" s="278">
        <v>10.6785016595227</v>
      </c>
      <c r="AD47" s="278">
        <v>10.744959188947862</v>
      </c>
      <c r="AE47" s="278">
        <v>10.811416718373023</v>
      </c>
      <c r="AF47" s="278">
        <v>10.877874247798184</v>
      </c>
      <c r="AG47" s="278">
        <v>10.944331777223345</v>
      </c>
      <c r="AH47" s="10"/>
    </row>
    <row r="48" spans="1:34" ht="15.75" thickBot="1">
      <c r="A48" s="10"/>
      <c r="B48" s="3" t="s">
        <v>1027</v>
      </c>
      <c r="C48" s="281"/>
      <c r="D48" s="281"/>
      <c r="E48" s="281"/>
      <c r="F48" s="281"/>
      <c r="G48" s="281"/>
      <c r="H48" s="281"/>
      <c r="I48" s="281"/>
      <c r="J48" s="281"/>
      <c r="K48" s="281"/>
      <c r="L48" s="281"/>
      <c r="M48" s="281"/>
      <c r="N48" s="281"/>
      <c r="O48" s="281"/>
      <c r="P48" s="281"/>
      <c r="Q48" s="281"/>
      <c r="R48" s="281"/>
      <c r="S48" s="281"/>
      <c r="T48" s="281"/>
      <c r="U48" s="281"/>
      <c r="V48" s="281"/>
      <c r="W48" s="281"/>
      <c r="X48" s="281"/>
      <c r="Y48" s="281"/>
      <c r="Z48" s="281"/>
      <c r="AA48" s="281"/>
      <c r="AB48" s="281"/>
      <c r="AC48" s="281"/>
      <c r="AD48" s="281"/>
      <c r="AE48" s="281"/>
      <c r="AF48" s="281"/>
      <c r="AG48" s="281"/>
      <c r="AH48" s="10"/>
    </row>
    <row r="49" spans="1:34" ht="15.75" thickBot="1">
      <c r="A49" s="10"/>
      <c r="B49" s="22" t="s">
        <v>1033</v>
      </c>
      <c r="C49" s="22" t="s">
        <v>62</v>
      </c>
      <c r="D49" s="277">
        <v>10.952732552263022</v>
      </c>
      <c r="E49" s="277">
        <v>11.483445710105649</v>
      </c>
      <c r="F49" s="277">
        <v>11.43808298767733</v>
      </c>
      <c r="G49" s="277">
        <v>11.425151127333127</v>
      </c>
      <c r="H49" s="277">
        <v>11.550683258166057</v>
      </c>
      <c r="I49" s="277">
        <v>11.699495207011003</v>
      </c>
      <c r="J49" s="277">
        <v>11.826252341402823</v>
      </c>
      <c r="K49" s="277">
        <v>11.950164742350713</v>
      </c>
      <c r="L49" s="277">
        <v>12.066567994005887</v>
      </c>
      <c r="M49" s="277">
        <v>12.159292851796156</v>
      </c>
      <c r="N49" s="277">
        <v>12.233417293331634</v>
      </c>
      <c r="O49" s="277">
        <v>12.300125731226554</v>
      </c>
      <c r="P49" s="277">
        <v>12.345351790045061</v>
      </c>
      <c r="Q49" s="277">
        <v>12.360850945703934</v>
      </c>
      <c r="R49" s="277">
        <v>12.37733527281603</v>
      </c>
      <c r="S49" s="277">
        <v>12.404261972012298</v>
      </c>
      <c r="T49" s="277">
        <v>12.426777275356956</v>
      </c>
      <c r="U49" s="277">
        <v>12.443537754541323</v>
      </c>
      <c r="V49" s="277">
        <v>12.457935338742153</v>
      </c>
      <c r="W49" s="277">
        <v>12.470962317984064</v>
      </c>
      <c r="X49" s="277">
        <v>12.483330864632606</v>
      </c>
      <c r="Y49" s="277">
        <v>12.495699411281144</v>
      </c>
      <c r="Z49" s="277">
        <v>12.508067957929686</v>
      </c>
      <c r="AA49" s="277">
        <v>12.520436504578225</v>
      </c>
      <c r="AB49" s="277">
        <v>12.532805051226767</v>
      </c>
      <c r="AC49" s="277">
        <v>12.545173597875305</v>
      </c>
      <c r="AD49" s="277">
        <v>12.557542144523847</v>
      </c>
      <c r="AE49" s="277">
        <v>12.569910691172385</v>
      </c>
      <c r="AF49" s="277">
        <v>12.582279237820927</v>
      </c>
      <c r="AG49" s="277">
        <v>12.594647784469466</v>
      </c>
      <c r="AH49" s="10"/>
    </row>
    <row r="50" spans="1:34" ht="15.75" thickBot="1">
      <c r="A50" s="10"/>
      <c r="B50" s="22" t="s">
        <v>1034</v>
      </c>
      <c r="C50" s="22" t="s">
        <v>62</v>
      </c>
      <c r="D50" s="278">
        <v>11.452732552263022</v>
      </c>
      <c r="E50" s="278">
        <v>11.983445710105649</v>
      </c>
      <c r="F50" s="278">
        <v>11.93808298767733</v>
      </c>
      <c r="G50" s="278">
        <v>11.925151127333127</v>
      </c>
      <c r="H50" s="278">
        <v>12.050683258166057</v>
      </c>
      <c r="I50" s="278">
        <v>12.199495207011003</v>
      </c>
      <c r="J50" s="278">
        <v>12.326252341402823</v>
      </c>
      <c r="K50" s="278">
        <v>12.450164742350713</v>
      </c>
      <c r="L50" s="278">
        <v>12.566567994005887</v>
      </c>
      <c r="M50" s="278">
        <v>12.659292851796156</v>
      </c>
      <c r="N50" s="278">
        <v>12.733417293331634</v>
      </c>
      <c r="O50" s="278">
        <v>12.800125731226554</v>
      </c>
      <c r="P50" s="278">
        <v>12.845351790045061</v>
      </c>
      <c r="Q50" s="278">
        <v>12.860850945703934</v>
      </c>
      <c r="R50" s="278">
        <v>12.87733527281603</v>
      </c>
      <c r="S50" s="278">
        <v>12.904261972012298</v>
      </c>
      <c r="T50" s="278">
        <v>12.926777275356956</v>
      </c>
      <c r="U50" s="278">
        <v>12.943537754541323</v>
      </c>
      <c r="V50" s="278">
        <v>12.957935338742153</v>
      </c>
      <c r="W50" s="278">
        <v>12.970962317984064</v>
      </c>
      <c r="X50" s="278">
        <v>12.983330864632606</v>
      </c>
      <c r="Y50" s="278">
        <v>12.995699411281144</v>
      </c>
      <c r="Z50" s="278">
        <v>13.008067957929686</v>
      </c>
      <c r="AA50" s="278">
        <v>13.020436504578225</v>
      </c>
      <c r="AB50" s="278">
        <v>13.032805051226767</v>
      </c>
      <c r="AC50" s="278">
        <v>13.045173597875305</v>
      </c>
      <c r="AD50" s="278">
        <v>13.057542144523847</v>
      </c>
      <c r="AE50" s="278">
        <v>13.069910691172385</v>
      </c>
      <c r="AF50" s="278">
        <v>13.082279237820927</v>
      </c>
      <c r="AG50" s="278">
        <v>13.094647784469466</v>
      </c>
      <c r="AH50" s="10"/>
    </row>
    <row r="51" spans="1:34" ht="15.75" thickBot="1">
      <c r="A51" s="10"/>
      <c r="B51" s="22" t="s">
        <v>1035</v>
      </c>
      <c r="C51" s="22" t="s">
        <v>62</v>
      </c>
      <c r="D51" s="277">
        <v>9.5287334374813977</v>
      </c>
      <c r="E51" s="277">
        <v>10.025347276460094</v>
      </c>
      <c r="F51" s="277">
        <v>9.9780402896957909</v>
      </c>
      <c r="G51" s="277">
        <v>9.8458407367509437</v>
      </c>
      <c r="H51" s="277">
        <v>9.7940945184152728</v>
      </c>
      <c r="I51" s="277">
        <v>9.8512308201944663</v>
      </c>
      <c r="J51" s="277">
        <v>9.9531615655286778</v>
      </c>
      <c r="K51" s="277">
        <v>10.019425227229895</v>
      </c>
      <c r="L51" s="277">
        <v>10.009984503912762</v>
      </c>
      <c r="M51" s="277">
        <v>9.9658123612328957</v>
      </c>
      <c r="N51" s="277">
        <v>9.928429171067787</v>
      </c>
      <c r="O51" s="277">
        <v>9.9096582707748269</v>
      </c>
      <c r="P51" s="277">
        <v>9.9105073369300705</v>
      </c>
      <c r="Q51" s="277">
        <v>9.9240544574287686</v>
      </c>
      <c r="R51" s="277">
        <v>9.9307041546503374</v>
      </c>
      <c r="S51" s="277">
        <v>9.9317009467959902</v>
      </c>
      <c r="T51" s="277">
        <v>9.9346816976043009</v>
      </c>
      <c r="U51" s="277">
        <v>9.9470531085385652</v>
      </c>
      <c r="V51" s="277">
        <v>9.9683715698433524</v>
      </c>
      <c r="W51" s="277">
        <v>9.9901493382487043</v>
      </c>
      <c r="X51" s="277">
        <v>10.012294605860536</v>
      </c>
      <c r="Y51" s="277">
        <v>10.034439873472369</v>
      </c>
      <c r="Z51" s="277">
        <v>10.056585141084199</v>
      </c>
      <c r="AA51" s="277">
        <v>10.078730408696032</v>
      </c>
      <c r="AB51" s="277">
        <v>10.100875676307863</v>
      </c>
      <c r="AC51" s="277">
        <v>10.123020943919695</v>
      </c>
      <c r="AD51" s="277">
        <v>10.145166211531526</v>
      </c>
      <c r="AE51" s="277">
        <v>10.167311479143358</v>
      </c>
      <c r="AF51" s="277">
        <v>10.189456746755189</v>
      </c>
      <c r="AG51" s="277">
        <v>10.211602014367021</v>
      </c>
      <c r="AH51" s="10"/>
    </row>
    <row r="52" spans="1:34" ht="15.75" thickBot="1">
      <c r="A52" s="10"/>
      <c r="B52" s="22" t="s">
        <v>1036</v>
      </c>
      <c r="C52" s="22" t="s">
        <v>62</v>
      </c>
      <c r="D52" s="278">
        <v>9.8787334374813973</v>
      </c>
      <c r="E52" s="278">
        <v>10.375347276460094</v>
      </c>
      <c r="F52" s="278">
        <v>10.328040289695791</v>
      </c>
      <c r="G52" s="278">
        <v>10.195840736750943</v>
      </c>
      <c r="H52" s="278">
        <v>10.144094518415274</v>
      </c>
      <c r="I52" s="278">
        <v>10.201230820194466</v>
      </c>
      <c r="J52" s="278">
        <v>10.303161565528677</v>
      </c>
      <c r="K52" s="278">
        <v>10.369425227229897</v>
      </c>
      <c r="L52" s="278">
        <v>10.359984503912761</v>
      </c>
      <c r="M52" s="278">
        <v>10.315812361232895</v>
      </c>
      <c r="N52" s="278">
        <v>10.278429171067788</v>
      </c>
      <c r="O52" s="278">
        <v>10.259658270774828</v>
      </c>
      <c r="P52" s="278">
        <v>10.26050733693007</v>
      </c>
      <c r="Q52" s="278">
        <v>10.27405445742877</v>
      </c>
      <c r="R52" s="278">
        <v>10.280704154650339</v>
      </c>
      <c r="S52" s="278">
        <v>10.281700946795992</v>
      </c>
      <c r="T52" s="278">
        <v>10.284681697604301</v>
      </c>
      <c r="U52" s="278">
        <v>10.297053108538565</v>
      </c>
      <c r="V52" s="278">
        <v>10.318371569843352</v>
      </c>
      <c r="W52" s="278">
        <v>10.340149338248704</v>
      </c>
      <c r="X52" s="278">
        <v>10.362294605860537</v>
      </c>
      <c r="Y52" s="278">
        <v>10.384439873472369</v>
      </c>
      <c r="Z52" s="278">
        <v>10.4065851410842</v>
      </c>
      <c r="AA52" s="278">
        <v>10.428730408696032</v>
      </c>
      <c r="AB52" s="278">
        <v>10.450875676307863</v>
      </c>
      <c r="AC52" s="278">
        <v>10.473020943919694</v>
      </c>
      <c r="AD52" s="278">
        <v>10.495166211531526</v>
      </c>
      <c r="AE52" s="278">
        <v>10.517311479143357</v>
      </c>
      <c r="AF52" s="278">
        <v>10.539456746755189</v>
      </c>
      <c r="AG52" s="278">
        <v>10.56160201436702</v>
      </c>
      <c r="AH52" s="10"/>
    </row>
    <row r="53" spans="1:34" ht="15.75" thickBot="1">
      <c r="A53" s="10"/>
      <c r="B53" s="22" t="s">
        <v>1037</v>
      </c>
      <c r="C53" s="22" t="s">
        <v>62</v>
      </c>
      <c r="D53" s="277">
        <v>11.521567560596061</v>
      </c>
      <c r="E53" s="277">
        <v>12.059113627284333</v>
      </c>
      <c r="F53" s="277">
        <v>11.928515675980234</v>
      </c>
      <c r="G53" s="277">
        <v>11.878577594589959</v>
      </c>
      <c r="H53" s="277">
        <v>12.014596685331167</v>
      </c>
      <c r="I53" s="277">
        <v>12.142236460796248</v>
      </c>
      <c r="J53" s="277">
        <v>12.190575682431582</v>
      </c>
      <c r="K53" s="277">
        <v>12.239496177867419</v>
      </c>
      <c r="L53" s="277">
        <v>12.28581398754879</v>
      </c>
      <c r="M53" s="277">
        <v>12.31409118457962</v>
      </c>
      <c r="N53" s="277">
        <v>12.35808329020249</v>
      </c>
      <c r="O53" s="277">
        <v>12.441444938244798</v>
      </c>
      <c r="P53" s="277">
        <v>12.523054359538285</v>
      </c>
      <c r="Q53" s="277">
        <v>12.567884783177192</v>
      </c>
      <c r="R53" s="277">
        <v>12.603485746292009</v>
      </c>
      <c r="S53" s="277">
        <v>12.644673467753623</v>
      </c>
      <c r="T53" s="277">
        <v>12.679073617418361</v>
      </c>
      <c r="U53" s="277">
        <v>12.702770588150662</v>
      </c>
      <c r="V53" s="277">
        <v>12.720682795972099</v>
      </c>
      <c r="W53" s="277">
        <v>12.734838800198617</v>
      </c>
      <c r="X53" s="277">
        <v>12.747325444829134</v>
      </c>
      <c r="Y53" s="277">
        <v>12.759812089459652</v>
      </c>
      <c r="Z53" s="277">
        <v>12.772298734090171</v>
      </c>
      <c r="AA53" s="277">
        <v>12.784785378720688</v>
      </c>
      <c r="AB53" s="277">
        <v>12.797272023351205</v>
      </c>
      <c r="AC53" s="277">
        <v>12.809758667981724</v>
      </c>
      <c r="AD53" s="277">
        <v>12.822245312612242</v>
      </c>
      <c r="AE53" s="277">
        <v>12.834731957242759</v>
      </c>
      <c r="AF53" s="277">
        <v>12.847218601873278</v>
      </c>
      <c r="AG53" s="277">
        <v>12.859705246503797</v>
      </c>
      <c r="AH53" s="10"/>
    </row>
    <row r="54" spans="1:34" ht="15.75" thickBot="1">
      <c r="A54" s="10"/>
      <c r="B54" s="22" t="s">
        <v>1038</v>
      </c>
      <c r="C54" s="22" t="s">
        <v>62</v>
      </c>
      <c r="D54" s="278">
        <v>12.021567560596061</v>
      </c>
      <c r="E54" s="278">
        <v>12.559113627284333</v>
      </c>
      <c r="F54" s="278">
        <v>12.428515675980234</v>
      </c>
      <c r="G54" s="278">
        <v>12.378577594589959</v>
      </c>
      <c r="H54" s="278">
        <v>12.514596685331167</v>
      </c>
      <c r="I54" s="278">
        <v>12.642236460796248</v>
      </c>
      <c r="J54" s="278">
        <v>12.690575682431582</v>
      </c>
      <c r="K54" s="278">
        <v>12.739496177867419</v>
      </c>
      <c r="L54" s="278">
        <v>12.78581398754879</v>
      </c>
      <c r="M54" s="278">
        <v>12.81409118457962</v>
      </c>
      <c r="N54" s="278">
        <v>12.85808329020249</v>
      </c>
      <c r="O54" s="278">
        <v>12.941444938244798</v>
      </c>
      <c r="P54" s="278">
        <v>13.023054359538285</v>
      </c>
      <c r="Q54" s="278">
        <v>13.067884783177192</v>
      </c>
      <c r="R54" s="278">
        <v>13.103485746292009</v>
      </c>
      <c r="S54" s="278">
        <v>13.144673467753623</v>
      </c>
      <c r="T54" s="278">
        <v>13.179073617418361</v>
      </c>
      <c r="U54" s="278">
        <v>13.202770588150662</v>
      </c>
      <c r="V54" s="278">
        <v>13.220682795972099</v>
      </c>
      <c r="W54" s="278">
        <v>13.234838800198617</v>
      </c>
      <c r="X54" s="278">
        <v>13.247325444829134</v>
      </c>
      <c r="Y54" s="278">
        <v>13.259812089459652</v>
      </c>
      <c r="Z54" s="278">
        <v>13.272298734090171</v>
      </c>
      <c r="AA54" s="278">
        <v>13.284785378720688</v>
      </c>
      <c r="AB54" s="278">
        <v>13.297272023351205</v>
      </c>
      <c r="AC54" s="278">
        <v>13.309758667981724</v>
      </c>
      <c r="AD54" s="278">
        <v>13.322245312612242</v>
      </c>
      <c r="AE54" s="278">
        <v>13.334731957242759</v>
      </c>
      <c r="AF54" s="278">
        <v>13.347218601873278</v>
      </c>
      <c r="AG54" s="278">
        <v>13.359705246503797</v>
      </c>
      <c r="AH54" s="10"/>
    </row>
    <row r="55" spans="1:34" ht="15.75" thickBot="1">
      <c r="A55" s="10"/>
      <c r="B55" s="22" t="s">
        <v>1039</v>
      </c>
      <c r="C55" s="22" t="s">
        <v>62</v>
      </c>
      <c r="D55" s="277">
        <v>12.301874480651669</v>
      </c>
      <c r="E55" s="277">
        <v>13.084956415692725</v>
      </c>
      <c r="F55" s="277">
        <v>13.457170548962015</v>
      </c>
      <c r="G55" s="277">
        <v>13.843241372925394</v>
      </c>
      <c r="H55" s="277">
        <v>14.105459847550613</v>
      </c>
      <c r="I55" s="277">
        <v>14.159477239943008</v>
      </c>
      <c r="J55" s="277">
        <v>14.15979414542724</v>
      </c>
      <c r="K55" s="277">
        <v>14.206101631621832</v>
      </c>
      <c r="L55" s="277">
        <v>14.326535684441199</v>
      </c>
      <c r="M55" s="277">
        <v>14.52773025129202</v>
      </c>
      <c r="N55" s="277">
        <v>14.748539880469894</v>
      </c>
      <c r="O55" s="277">
        <v>14.949942187973914</v>
      </c>
      <c r="P55" s="277">
        <v>15.12135228232564</v>
      </c>
      <c r="Q55" s="277">
        <v>15.234602236084587</v>
      </c>
      <c r="R55" s="277">
        <v>15.368545601060305</v>
      </c>
      <c r="S55" s="277">
        <v>15.523152382769066</v>
      </c>
      <c r="T55" s="277">
        <v>15.625585799192953</v>
      </c>
      <c r="U55" s="277">
        <v>15.690903513057997</v>
      </c>
      <c r="V55" s="277">
        <v>15.729387307821984</v>
      </c>
      <c r="W55" s="277">
        <v>15.751072822452919</v>
      </c>
      <c r="X55" s="277">
        <v>15.766376619148303</v>
      </c>
      <c r="Y55" s="277">
        <v>15.78168041584369</v>
      </c>
      <c r="Z55" s="277">
        <v>15.796984212539076</v>
      </c>
      <c r="AA55" s="277">
        <v>15.812288009234461</v>
      </c>
      <c r="AB55" s="277">
        <v>15.827591805929849</v>
      </c>
      <c r="AC55" s="277">
        <v>15.842895602625234</v>
      </c>
      <c r="AD55" s="277">
        <v>15.858199399320618</v>
      </c>
      <c r="AE55" s="277">
        <v>15.873503196016006</v>
      </c>
      <c r="AF55" s="277">
        <v>15.888806992711391</v>
      </c>
      <c r="AG55" s="277">
        <v>15.904110789406776</v>
      </c>
      <c r="AH55" s="10"/>
    </row>
    <row r="56" spans="1:34" ht="15.75" thickBot="1">
      <c r="A56" s="10"/>
      <c r="B56" s="22" t="s">
        <v>1040</v>
      </c>
      <c r="C56" s="22" t="s">
        <v>62</v>
      </c>
      <c r="D56" s="278">
        <v>12.301874480651669</v>
      </c>
      <c r="E56" s="278">
        <v>13.084956415692725</v>
      </c>
      <c r="F56" s="278">
        <v>13.457170548962015</v>
      </c>
      <c r="G56" s="278">
        <v>13.843241372925394</v>
      </c>
      <c r="H56" s="278">
        <v>14.105459847550613</v>
      </c>
      <c r="I56" s="278">
        <v>14.159477239943008</v>
      </c>
      <c r="J56" s="278">
        <v>14.15979414542724</v>
      </c>
      <c r="K56" s="278">
        <v>14.206101631621832</v>
      </c>
      <c r="L56" s="278">
        <v>14.326535684441199</v>
      </c>
      <c r="M56" s="278">
        <v>14.52773025129202</v>
      </c>
      <c r="N56" s="278">
        <v>14.748539880469894</v>
      </c>
      <c r="O56" s="278">
        <v>14.949942187973914</v>
      </c>
      <c r="P56" s="278">
        <v>15.12135228232564</v>
      </c>
      <c r="Q56" s="278">
        <v>15.234602236084587</v>
      </c>
      <c r="R56" s="278">
        <v>15.368545601060305</v>
      </c>
      <c r="S56" s="278">
        <v>15.523152382769066</v>
      </c>
      <c r="T56" s="278">
        <v>15.625585799192953</v>
      </c>
      <c r="U56" s="278">
        <v>15.690903513057997</v>
      </c>
      <c r="V56" s="278">
        <v>15.729387307821984</v>
      </c>
      <c r="W56" s="278">
        <v>15.751072822452919</v>
      </c>
      <c r="X56" s="278">
        <v>15.766376619148303</v>
      </c>
      <c r="Y56" s="278">
        <v>15.78168041584369</v>
      </c>
      <c r="Z56" s="278">
        <v>15.796984212539076</v>
      </c>
      <c r="AA56" s="278">
        <v>15.812288009234461</v>
      </c>
      <c r="AB56" s="278">
        <v>15.827591805929849</v>
      </c>
      <c r="AC56" s="278">
        <v>15.842895602625234</v>
      </c>
      <c r="AD56" s="278">
        <v>15.858199399320618</v>
      </c>
      <c r="AE56" s="278">
        <v>15.873503196016006</v>
      </c>
      <c r="AF56" s="278">
        <v>15.888806992711391</v>
      </c>
      <c r="AG56" s="278">
        <v>15.904110789406776</v>
      </c>
      <c r="AH56" s="10"/>
    </row>
    <row r="57" spans="1:34" ht="15.75" thickBot="1">
      <c r="A57" s="10"/>
      <c r="B57" s="22" t="s">
        <v>1041</v>
      </c>
      <c r="C57" s="22" t="s">
        <v>62</v>
      </c>
      <c r="D57" s="277">
        <v>10.112121597105219</v>
      </c>
      <c r="E57" s="277">
        <v>10.972795716296282</v>
      </c>
      <c r="F57" s="277">
        <v>11.394430830348213</v>
      </c>
      <c r="G57" s="277">
        <v>11.831970706188336</v>
      </c>
      <c r="H57" s="277">
        <v>12.092667950798026</v>
      </c>
      <c r="I57" s="277">
        <v>12.100238566940117</v>
      </c>
      <c r="J57" s="277">
        <v>12.054977291435737</v>
      </c>
      <c r="K57" s="277">
        <v>12.053375916463523</v>
      </c>
      <c r="L57" s="277">
        <v>12.158158574576499</v>
      </c>
      <c r="M57" s="277">
        <v>12.375342966248303</v>
      </c>
      <c r="N57" s="277">
        <v>12.615467166824168</v>
      </c>
      <c r="O57" s="277">
        <v>12.83681327506147</v>
      </c>
      <c r="P57" s="277">
        <v>13.026930114438333</v>
      </c>
      <c r="Q57" s="277">
        <v>13.144848995524725</v>
      </c>
      <c r="R57" s="277">
        <v>13.295913807879694</v>
      </c>
      <c r="S57" s="277">
        <v>13.483697486958931</v>
      </c>
      <c r="T57" s="277">
        <v>13.609723696616696</v>
      </c>
      <c r="U57" s="277">
        <v>13.68742708784419</v>
      </c>
      <c r="V57" s="277">
        <v>13.730156647992967</v>
      </c>
      <c r="W57" s="277">
        <v>13.752549074009906</v>
      </c>
      <c r="X57" s="277">
        <v>13.767852152330637</v>
      </c>
      <c r="Y57" s="277">
        <v>13.783155230651365</v>
      </c>
      <c r="Z57" s="277">
        <v>13.798458308972096</v>
      </c>
      <c r="AA57" s="277">
        <v>13.813761387292825</v>
      </c>
      <c r="AB57" s="277">
        <v>13.829064465613556</v>
      </c>
      <c r="AC57" s="277">
        <v>13.844367543934284</v>
      </c>
      <c r="AD57" s="277">
        <v>13.859670622255013</v>
      </c>
      <c r="AE57" s="277">
        <v>13.874973700575744</v>
      </c>
      <c r="AF57" s="277">
        <v>13.890276778896474</v>
      </c>
      <c r="AG57" s="277">
        <v>13.905579857217203</v>
      </c>
      <c r="AH57" s="10"/>
    </row>
    <row r="58" spans="1:34" ht="15.75" thickBot="1">
      <c r="A58" s="10"/>
      <c r="B58" s="22" t="s">
        <v>1042</v>
      </c>
      <c r="C58" s="22" t="s">
        <v>62</v>
      </c>
      <c r="D58" s="278">
        <v>10.612121597105219</v>
      </c>
      <c r="E58" s="278">
        <v>11.472795716296282</v>
      </c>
      <c r="F58" s="278">
        <v>11.894430830348213</v>
      </c>
      <c r="G58" s="278">
        <v>12.331970706188336</v>
      </c>
      <c r="H58" s="278">
        <v>12.592667950798026</v>
      </c>
      <c r="I58" s="278">
        <v>12.600238566940117</v>
      </c>
      <c r="J58" s="278">
        <v>12.554977291435737</v>
      </c>
      <c r="K58" s="278">
        <v>12.553375916463523</v>
      </c>
      <c r="L58" s="278">
        <v>12.658158574576499</v>
      </c>
      <c r="M58" s="278">
        <v>12.875342966248303</v>
      </c>
      <c r="N58" s="278">
        <v>13.115467166824168</v>
      </c>
      <c r="O58" s="278">
        <v>13.33681327506147</v>
      </c>
      <c r="P58" s="278">
        <v>13.526930114438333</v>
      </c>
      <c r="Q58" s="278">
        <v>13.644848995524725</v>
      </c>
      <c r="R58" s="278">
        <v>13.795913807879694</v>
      </c>
      <c r="S58" s="278">
        <v>13.983697486958931</v>
      </c>
      <c r="T58" s="278">
        <v>14.109723696616696</v>
      </c>
      <c r="U58" s="278">
        <v>14.18742708784419</v>
      </c>
      <c r="V58" s="278">
        <v>14.230156647992967</v>
      </c>
      <c r="W58" s="278">
        <v>14.252549074009906</v>
      </c>
      <c r="X58" s="278">
        <v>14.267852152330637</v>
      </c>
      <c r="Y58" s="278">
        <v>14.283155230651365</v>
      </c>
      <c r="Z58" s="278">
        <v>14.298458308972096</v>
      </c>
      <c r="AA58" s="278">
        <v>14.313761387292825</v>
      </c>
      <c r="AB58" s="278">
        <v>14.329064465613556</v>
      </c>
      <c r="AC58" s="278">
        <v>14.344367543934284</v>
      </c>
      <c r="AD58" s="278">
        <v>14.359670622255013</v>
      </c>
      <c r="AE58" s="278">
        <v>14.374973700575744</v>
      </c>
      <c r="AF58" s="278">
        <v>14.390276778896474</v>
      </c>
      <c r="AG58" s="278">
        <v>14.405579857217203</v>
      </c>
      <c r="AH58" s="10"/>
    </row>
    <row r="59" spans="1:34">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row>
    <row r="60" spans="1:34" ht="17.25">
      <c r="A60" s="10"/>
      <c r="B60" s="276" t="s">
        <v>65</v>
      </c>
      <c r="C60" s="276" t="s">
        <v>65</v>
      </c>
      <c r="D60" s="284"/>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row>
    <row r="61" spans="1:34" ht="18" thickBot="1">
      <c r="A61" s="10"/>
      <c r="B61" s="276"/>
      <c r="C61" s="276"/>
      <c r="D61" s="284"/>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row>
    <row r="62" spans="1:34" ht="33" customHeight="1" thickBot="1">
      <c r="A62" s="10"/>
      <c r="B62" s="3" t="s">
        <v>405</v>
      </c>
      <c r="C62" s="3" t="s">
        <v>1031</v>
      </c>
      <c r="D62" s="3" t="s">
        <v>220</v>
      </c>
      <c r="E62" s="3" t="s">
        <v>221</v>
      </c>
      <c r="F62" s="3" t="s">
        <v>222</v>
      </c>
      <c r="G62" s="3" t="s">
        <v>223</v>
      </c>
      <c r="H62" s="3" t="s">
        <v>224</v>
      </c>
      <c r="I62" s="3" t="s">
        <v>225</v>
      </c>
      <c r="J62" s="3" t="s">
        <v>226</v>
      </c>
      <c r="K62" s="3" t="s">
        <v>227</v>
      </c>
      <c r="L62" s="3" t="s">
        <v>228</v>
      </c>
      <c r="M62" s="3" t="s">
        <v>229</v>
      </c>
      <c r="N62" s="3" t="s">
        <v>262</v>
      </c>
      <c r="O62" s="3" t="s">
        <v>263</v>
      </c>
      <c r="P62" s="3" t="s">
        <v>264</v>
      </c>
      <c r="Q62" s="3" t="s">
        <v>265</v>
      </c>
      <c r="R62" s="3" t="s">
        <v>266</v>
      </c>
      <c r="S62" s="3" t="s">
        <v>267</v>
      </c>
      <c r="T62" s="3" t="s">
        <v>268</v>
      </c>
      <c r="U62" s="3" t="s">
        <v>269</v>
      </c>
      <c r="V62" s="3" t="s">
        <v>270</v>
      </c>
      <c r="W62" s="3" t="s">
        <v>271</v>
      </c>
      <c r="X62" s="3" t="s">
        <v>272</v>
      </c>
      <c r="Y62" s="3" t="s">
        <v>273</v>
      </c>
      <c r="Z62" s="3" t="s">
        <v>274</v>
      </c>
      <c r="AA62" s="3" t="s">
        <v>275</v>
      </c>
      <c r="AB62" s="3" t="s">
        <v>276</v>
      </c>
      <c r="AC62" s="3" t="s">
        <v>277</v>
      </c>
      <c r="AD62" s="3" t="s">
        <v>278</v>
      </c>
      <c r="AE62" s="3" t="s">
        <v>279</v>
      </c>
      <c r="AF62" s="3" t="s">
        <v>280</v>
      </c>
      <c r="AG62" s="3" t="s">
        <v>281</v>
      </c>
      <c r="AH62" s="10"/>
    </row>
    <row r="63" spans="1:34" ht="15.75" thickBot="1">
      <c r="A63" s="10"/>
      <c r="B63" s="22" t="s">
        <v>493</v>
      </c>
      <c r="C63" s="22" t="s">
        <v>65</v>
      </c>
      <c r="D63" s="277">
        <v>9.5242837907180427</v>
      </c>
      <c r="E63" s="277">
        <v>10.253394176621686</v>
      </c>
      <c r="F63" s="277">
        <v>10.557811102424285</v>
      </c>
      <c r="G63" s="277">
        <v>10.896264900236927</v>
      </c>
      <c r="H63" s="277">
        <v>11.076805760610991</v>
      </c>
      <c r="I63" s="277">
        <v>11.109385984460738</v>
      </c>
      <c r="J63" s="277">
        <v>11.140040767490683</v>
      </c>
      <c r="K63" s="277">
        <v>11.156059516019987</v>
      </c>
      <c r="L63" s="277">
        <v>11.197417177938821</v>
      </c>
      <c r="M63" s="277">
        <v>11.251889913785924</v>
      </c>
      <c r="N63" s="277">
        <v>11.279320511601775</v>
      </c>
      <c r="O63" s="277">
        <v>11.286459626880943</v>
      </c>
      <c r="P63" s="277">
        <v>11.348931669353973</v>
      </c>
      <c r="Q63" s="277">
        <v>11.482471983789946</v>
      </c>
      <c r="R63" s="277">
        <v>11.657057178901319</v>
      </c>
      <c r="S63" s="277">
        <v>11.820622821796718</v>
      </c>
      <c r="T63" s="277">
        <v>11.926653288377477</v>
      </c>
      <c r="U63" s="277">
        <v>11.992715654909123</v>
      </c>
      <c r="V63" s="277">
        <v>12.022401444459643</v>
      </c>
      <c r="W63" s="277">
        <v>12.028519655497234</v>
      </c>
      <c r="X63" s="277">
        <v>12.026962594583189</v>
      </c>
      <c r="Y63" s="277">
        <v>12.025405533669144</v>
      </c>
      <c r="Z63" s="277">
        <v>12.023848472755102</v>
      </c>
      <c r="AA63" s="277">
        <v>12.022291411841056</v>
      </c>
      <c r="AB63" s="277">
        <v>12.020734350927011</v>
      </c>
      <c r="AC63" s="277">
        <v>12.019177290012967</v>
      </c>
      <c r="AD63" s="277">
        <v>12.017620229098924</v>
      </c>
      <c r="AE63" s="277">
        <v>12.016063168184878</v>
      </c>
      <c r="AF63" s="277">
        <v>12.014506107270833</v>
      </c>
      <c r="AG63" s="277">
        <v>12.012949046356791</v>
      </c>
      <c r="AH63" s="10"/>
    </row>
    <row r="64" spans="1:34" ht="15.75" thickBot="1">
      <c r="A64" s="10"/>
      <c r="B64" s="22" t="s">
        <v>475</v>
      </c>
      <c r="C64" s="22" t="s">
        <v>65</v>
      </c>
      <c r="D64" s="278">
        <v>8.9677494692798216</v>
      </c>
      <c r="E64" s="278">
        <v>9.1440774829654696</v>
      </c>
      <c r="F64" s="278">
        <v>8.8994202019839914</v>
      </c>
      <c r="G64" s="278">
        <v>8.7206120132708964</v>
      </c>
      <c r="H64" s="278">
        <v>8.653758827899054</v>
      </c>
      <c r="I64" s="278">
        <v>8.6813128250561657</v>
      </c>
      <c r="J64" s="278">
        <v>8.7441778099389715</v>
      </c>
      <c r="K64" s="278">
        <v>8.7679581654345178</v>
      </c>
      <c r="L64" s="278">
        <v>8.7247850112040268</v>
      </c>
      <c r="M64" s="278">
        <v>8.6445415880341478</v>
      </c>
      <c r="N64" s="278">
        <v>8.585203782235526</v>
      </c>
      <c r="O64" s="278">
        <v>8.5583910512605144</v>
      </c>
      <c r="P64" s="278">
        <v>8.5459906271033788</v>
      </c>
      <c r="Q64" s="278">
        <v>8.5602176959571814</v>
      </c>
      <c r="R64" s="278">
        <v>8.6171926247309898</v>
      </c>
      <c r="S64" s="278">
        <v>8.6631110673659197</v>
      </c>
      <c r="T64" s="278">
        <v>8.6771593708355113</v>
      </c>
      <c r="U64" s="278">
        <v>8.6892755754798063</v>
      </c>
      <c r="V64" s="278">
        <v>8.6962966219444553</v>
      </c>
      <c r="W64" s="278">
        <v>8.6974798480476831</v>
      </c>
      <c r="X64" s="278">
        <v>8.6962647691444204</v>
      </c>
      <c r="Y64" s="278">
        <v>8.6950496902411594</v>
      </c>
      <c r="Z64" s="278">
        <v>8.6938346113378966</v>
      </c>
      <c r="AA64" s="278">
        <v>8.6926195324346338</v>
      </c>
      <c r="AB64" s="278">
        <v>8.6914044535313728</v>
      </c>
      <c r="AC64" s="278">
        <v>8.6901893746281083</v>
      </c>
      <c r="AD64" s="278">
        <v>8.6889742957248473</v>
      </c>
      <c r="AE64" s="278">
        <v>8.6877592168215845</v>
      </c>
      <c r="AF64" s="278">
        <v>8.6865441379183217</v>
      </c>
      <c r="AG64" s="278">
        <v>8.6853290590150607</v>
      </c>
      <c r="AH64" s="10"/>
    </row>
    <row r="65" spans="1:34" ht="15.75" thickBot="1">
      <c r="A65" s="10"/>
      <c r="B65" s="22" t="s">
        <v>503</v>
      </c>
      <c r="C65" s="22" t="s">
        <v>65</v>
      </c>
      <c r="D65" s="277">
        <v>10.798466448685364</v>
      </c>
      <c r="E65" s="277">
        <v>11.020612114556419</v>
      </c>
      <c r="F65" s="277">
        <v>10.6823686365817</v>
      </c>
      <c r="G65" s="277">
        <v>10.586749483392442</v>
      </c>
      <c r="H65" s="277">
        <v>10.747463660013413</v>
      </c>
      <c r="I65" s="277">
        <v>10.959019207119749</v>
      </c>
      <c r="J65" s="277">
        <v>11.094307320522313</v>
      </c>
      <c r="K65" s="277">
        <v>11.185043877345347</v>
      </c>
      <c r="L65" s="277">
        <v>11.279604085707421</v>
      </c>
      <c r="M65" s="277">
        <v>11.353762333600033</v>
      </c>
      <c r="N65" s="277">
        <v>11.398645168232758</v>
      </c>
      <c r="O65" s="277">
        <v>11.41076046400177</v>
      </c>
      <c r="P65" s="277">
        <v>11.376262089885708</v>
      </c>
      <c r="Q65" s="277">
        <v>11.350599621114142</v>
      </c>
      <c r="R65" s="277">
        <v>11.370918160256011</v>
      </c>
      <c r="S65" s="277">
        <v>11.379058378587823</v>
      </c>
      <c r="T65" s="277">
        <v>11.365834880888325</v>
      </c>
      <c r="U65" s="277">
        <v>11.361348934393813</v>
      </c>
      <c r="V65" s="277">
        <v>11.362514615672872</v>
      </c>
      <c r="W65" s="277">
        <v>11.362615443080275</v>
      </c>
      <c r="X65" s="277">
        <v>11.361324104880936</v>
      </c>
      <c r="Y65" s="277">
        <v>11.360032766681595</v>
      </c>
      <c r="Z65" s="277">
        <v>11.358741428482254</v>
      </c>
      <c r="AA65" s="277">
        <v>11.357450090282914</v>
      </c>
      <c r="AB65" s="277">
        <v>11.356158752083573</v>
      </c>
      <c r="AC65" s="277">
        <v>11.354867413884234</v>
      </c>
      <c r="AD65" s="277">
        <v>11.353576075684893</v>
      </c>
      <c r="AE65" s="277">
        <v>11.352284737485554</v>
      </c>
      <c r="AF65" s="277">
        <v>11.350993399286214</v>
      </c>
      <c r="AG65" s="277">
        <v>11.349702061086873</v>
      </c>
      <c r="AH65" s="10"/>
    </row>
    <row r="66" spans="1:34" ht="15.75" thickBot="1">
      <c r="A66" s="10"/>
      <c r="B66" s="22" t="s">
        <v>476</v>
      </c>
      <c r="C66" s="22" t="s">
        <v>65</v>
      </c>
      <c r="D66" s="278">
        <v>8.9677494692798216</v>
      </c>
      <c r="E66" s="278">
        <v>9.1440774829654696</v>
      </c>
      <c r="F66" s="278">
        <v>8.8994202019839914</v>
      </c>
      <c r="G66" s="278">
        <v>8.7206120132708964</v>
      </c>
      <c r="H66" s="278">
        <v>8.653758827899054</v>
      </c>
      <c r="I66" s="278">
        <v>8.6813128250561657</v>
      </c>
      <c r="J66" s="278">
        <v>8.7441778099389715</v>
      </c>
      <c r="K66" s="278">
        <v>8.7679581654345178</v>
      </c>
      <c r="L66" s="278">
        <v>8.7247850112040268</v>
      </c>
      <c r="M66" s="278">
        <v>8.6445415880341478</v>
      </c>
      <c r="N66" s="278">
        <v>8.585203782235526</v>
      </c>
      <c r="O66" s="278">
        <v>8.5583910512605144</v>
      </c>
      <c r="P66" s="278">
        <v>8.5459906271033788</v>
      </c>
      <c r="Q66" s="278">
        <v>8.5602176959571814</v>
      </c>
      <c r="R66" s="278">
        <v>8.6171926247309898</v>
      </c>
      <c r="S66" s="278">
        <v>8.6631110673659197</v>
      </c>
      <c r="T66" s="278">
        <v>8.6771593708355113</v>
      </c>
      <c r="U66" s="278">
        <v>8.6892755754798063</v>
      </c>
      <c r="V66" s="278">
        <v>8.6962966219444553</v>
      </c>
      <c r="W66" s="278">
        <v>8.6974798480476831</v>
      </c>
      <c r="X66" s="278">
        <v>8.6962647691444204</v>
      </c>
      <c r="Y66" s="278">
        <v>8.6950496902411594</v>
      </c>
      <c r="Z66" s="278">
        <v>8.6938346113378966</v>
      </c>
      <c r="AA66" s="278">
        <v>8.6926195324346338</v>
      </c>
      <c r="AB66" s="278">
        <v>8.6914044535313728</v>
      </c>
      <c r="AC66" s="278">
        <v>8.6901893746281083</v>
      </c>
      <c r="AD66" s="278">
        <v>8.6889742957248473</v>
      </c>
      <c r="AE66" s="278">
        <v>8.6877592168215845</v>
      </c>
      <c r="AF66" s="278">
        <v>8.6865441379183217</v>
      </c>
      <c r="AG66" s="278">
        <v>8.6853290590150607</v>
      </c>
      <c r="AH66" s="10"/>
    </row>
    <row r="67" spans="1:34" ht="15.75" thickBot="1">
      <c r="A67" s="10"/>
      <c r="B67" s="22" t="s">
        <v>477</v>
      </c>
      <c r="C67" s="22" t="s">
        <v>65</v>
      </c>
      <c r="D67" s="277">
        <v>8.9677494692798216</v>
      </c>
      <c r="E67" s="277">
        <v>9.1440774829654696</v>
      </c>
      <c r="F67" s="277">
        <v>8.8994202019839914</v>
      </c>
      <c r="G67" s="277">
        <v>8.7206120132708964</v>
      </c>
      <c r="H67" s="277">
        <v>8.653758827899054</v>
      </c>
      <c r="I67" s="277">
        <v>8.6813128250561657</v>
      </c>
      <c r="J67" s="277">
        <v>8.7441778099389715</v>
      </c>
      <c r="K67" s="277">
        <v>8.7679581654345178</v>
      </c>
      <c r="L67" s="277">
        <v>8.7247850112040268</v>
      </c>
      <c r="M67" s="277">
        <v>8.6445415880341478</v>
      </c>
      <c r="N67" s="277">
        <v>8.585203782235526</v>
      </c>
      <c r="O67" s="277">
        <v>8.5583910512605144</v>
      </c>
      <c r="P67" s="277">
        <v>8.5459906271033788</v>
      </c>
      <c r="Q67" s="277">
        <v>8.5602176959571814</v>
      </c>
      <c r="R67" s="277">
        <v>8.6171926247309898</v>
      </c>
      <c r="S67" s="277">
        <v>8.6631110673659197</v>
      </c>
      <c r="T67" s="277">
        <v>8.6771593708355113</v>
      </c>
      <c r="U67" s="277">
        <v>8.6892755754798063</v>
      </c>
      <c r="V67" s="277">
        <v>8.6962966219444553</v>
      </c>
      <c r="W67" s="277">
        <v>8.6974798480476831</v>
      </c>
      <c r="X67" s="277">
        <v>8.6962647691444204</v>
      </c>
      <c r="Y67" s="277">
        <v>8.6950496902411594</v>
      </c>
      <c r="Z67" s="277">
        <v>8.6938346113378966</v>
      </c>
      <c r="AA67" s="277">
        <v>8.6926195324346338</v>
      </c>
      <c r="AB67" s="277">
        <v>8.6914044535313728</v>
      </c>
      <c r="AC67" s="277">
        <v>8.6901893746281083</v>
      </c>
      <c r="AD67" s="277">
        <v>8.6889742957248473</v>
      </c>
      <c r="AE67" s="277">
        <v>8.6877592168215845</v>
      </c>
      <c r="AF67" s="277">
        <v>8.6865441379183217</v>
      </c>
      <c r="AG67" s="277">
        <v>8.6853290590150607</v>
      </c>
      <c r="AH67" s="10"/>
    </row>
    <row r="68" spans="1:34" ht="15.75" thickBot="1">
      <c r="A68" s="10"/>
      <c r="B68" s="22" t="s">
        <v>470</v>
      </c>
      <c r="C68" s="22" t="s">
        <v>65</v>
      </c>
      <c r="D68" s="278">
        <v>10.62158071999928</v>
      </c>
      <c r="E68" s="278">
        <v>10.92844862547279</v>
      </c>
      <c r="F68" s="278">
        <v>10.714467064517226</v>
      </c>
      <c r="G68" s="278">
        <v>10.635817287862135</v>
      </c>
      <c r="H68" s="278">
        <v>10.711811095035674</v>
      </c>
      <c r="I68" s="278">
        <v>10.827777893248882</v>
      </c>
      <c r="J68" s="278">
        <v>10.932023936260439</v>
      </c>
      <c r="K68" s="278">
        <v>11.02656617211206</v>
      </c>
      <c r="L68" s="278">
        <v>11.123135196265675</v>
      </c>
      <c r="M68" s="278">
        <v>11.201806321819735</v>
      </c>
      <c r="N68" s="278">
        <v>11.276003360847721</v>
      </c>
      <c r="O68" s="278">
        <v>11.338956944725634</v>
      </c>
      <c r="P68" s="278">
        <v>11.37189544539134</v>
      </c>
      <c r="Q68" s="278">
        <v>11.388852840926358</v>
      </c>
      <c r="R68" s="278">
        <v>11.409033315639642</v>
      </c>
      <c r="S68" s="278">
        <v>11.426714185235724</v>
      </c>
      <c r="T68" s="278">
        <v>11.435561357342586</v>
      </c>
      <c r="U68" s="278">
        <v>11.440181261425957</v>
      </c>
      <c r="V68" s="278">
        <v>11.442984114094802</v>
      </c>
      <c r="W68" s="278">
        <v>11.443203433901528</v>
      </c>
      <c r="X68" s="278">
        <v>11.441930847665317</v>
      </c>
      <c r="Y68" s="278">
        <v>11.440658261429105</v>
      </c>
      <c r="Z68" s="278">
        <v>11.439385675192895</v>
      </c>
      <c r="AA68" s="278">
        <v>11.438113088956683</v>
      </c>
      <c r="AB68" s="278">
        <v>11.436840502720472</v>
      </c>
      <c r="AC68" s="278">
        <v>11.43556791648426</v>
      </c>
      <c r="AD68" s="278">
        <v>11.434295330248048</v>
      </c>
      <c r="AE68" s="278">
        <v>11.433022744011836</v>
      </c>
      <c r="AF68" s="278">
        <v>11.431750157775625</v>
      </c>
      <c r="AG68" s="278">
        <v>11.430477571539413</v>
      </c>
      <c r="AH68" s="10"/>
    </row>
    <row r="69" spans="1:34" ht="15.75" thickBot="1">
      <c r="A69" s="10"/>
      <c r="B69" s="22" t="s">
        <v>453</v>
      </c>
      <c r="C69" s="22" t="s">
        <v>65</v>
      </c>
      <c r="D69" s="277">
        <v>7.6929910740980532</v>
      </c>
      <c r="E69" s="277">
        <v>7.9052062550038258</v>
      </c>
      <c r="F69" s="277">
        <v>7.6879674414639263</v>
      </c>
      <c r="G69" s="277">
        <v>7.5319608258582349</v>
      </c>
      <c r="H69" s="277">
        <v>7.475604010241387</v>
      </c>
      <c r="I69" s="277">
        <v>7.506316816671367</v>
      </c>
      <c r="J69" s="277">
        <v>7.5700701219744353</v>
      </c>
      <c r="K69" s="277">
        <v>7.5925661273063083</v>
      </c>
      <c r="L69" s="277">
        <v>7.5474897832582748</v>
      </c>
      <c r="M69" s="277">
        <v>7.4666398595335188</v>
      </c>
      <c r="N69" s="277">
        <v>7.4077832749537338</v>
      </c>
      <c r="O69" s="277">
        <v>7.3826976182830268</v>
      </c>
      <c r="P69" s="277">
        <v>7.3711908909910271</v>
      </c>
      <c r="Q69" s="277">
        <v>7.384744751345675</v>
      </c>
      <c r="R69" s="277">
        <v>7.4409993645407315</v>
      </c>
      <c r="S69" s="277">
        <v>7.4863909430415632</v>
      </c>
      <c r="T69" s="277">
        <v>7.5000645875713534</v>
      </c>
      <c r="U69" s="277">
        <v>7.5119840962722515</v>
      </c>
      <c r="V69" s="277">
        <v>7.518937704127735</v>
      </c>
      <c r="W69" s="277">
        <v>7.5201096904627693</v>
      </c>
      <c r="X69" s="277">
        <v>7.5188946115595074</v>
      </c>
      <c r="Y69" s="277">
        <v>7.5176795326562447</v>
      </c>
      <c r="Z69" s="277">
        <v>7.5164644537529828</v>
      </c>
      <c r="AA69" s="277">
        <v>7.51524937484972</v>
      </c>
      <c r="AB69" s="277">
        <v>7.5140342959464581</v>
      </c>
      <c r="AC69" s="277">
        <v>7.5128192170431953</v>
      </c>
      <c r="AD69" s="277">
        <v>7.5116041381399334</v>
      </c>
      <c r="AE69" s="277">
        <v>7.5103890592366707</v>
      </c>
      <c r="AF69" s="277">
        <v>7.5091739803334088</v>
      </c>
      <c r="AG69" s="277">
        <v>7.5079589014301469</v>
      </c>
      <c r="AH69" s="10"/>
    </row>
    <row r="70" spans="1:34" ht="15.75" thickBot="1">
      <c r="A70" s="10"/>
      <c r="B70" s="22" t="s">
        <v>145</v>
      </c>
      <c r="C70" s="22" t="s">
        <v>65</v>
      </c>
      <c r="D70" s="278">
        <v>7.6677494692798218</v>
      </c>
      <c r="E70" s="278">
        <v>7.8440774829654698</v>
      </c>
      <c r="F70" s="278">
        <v>7.5994202019839916</v>
      </c>
      <c r="G70" s="278">
        <v>7.4206120132708966</v>
      </c>
      <c r="H70" s="278">
        <v>7.3537588278990533</v>
      </c>
      <c r="I70" s="278">
        <v>7.3813128250561659</v>
      </c>
      <c r="J70" s="278">
        <v>8.0941778099389712</v>
      </c>
      <c r="K70" s="278">
        <v>8.7679581654345178</v>
      </c>
      <c r="L70" s="278">
        <v>8.7247850112040268</v>
      </c>
      <c r="M70" s="278">
        <v>8.6445415880341478</v>
      </c>
      <c r="N70" s="278">
        <v>8.585203782235526</v>
      </c>
      <c r="O70" s="278">
        <v>8.5583910512605144</v>
      </c>
      <c r="P70" s="278">
        <v>8.5459906271033788</v>
      </c>
      <c r="Q70" s="278">
        <v>8.5602176959571814</v>
      </c>
      <c r="R70" s="278">
        <v>8.6171926247309898</v>
      </c>
      <c r="S70" s="278">
        <v>8.6631110673659197</v>
      </c>
      <c r="T70" s="278">
        <v>8.6771593708355113</v>
      </c>
      <c r="U70" s="278">
        <v>8.6892755754798063</v>
      </c>
      <c r="V70" s="278">
        <v>8.6962966219444553</v>
      </c>
      <c r="W70" s="278">
        <v>8.6974798480476831</v>
      </c>
      <c r="X70" s="278">
        <v>8.6962647691444204</v>
      </c>
      <c r="Y70" s="278">
        <v>8.6950496902411594</v>
      </c>
      <c r="Z70" s="278">
        <v>8.6938346113378966</v>
      </c>
      <c r="AA70" s="278">
        <v>8.6926195324346338</v>
      </c>
      <c r="AB70" s="278">
        <v>8.6914044535313728</v>
      </c>
      <c r="AC70" s="278">
        <v>8.6901893746281083</v>
      </c>
      <c r="AD70" s="278">
        <v>8.6889742957248473</v>
      </c>
      <c r="AE70" s="278">
        <v>8.6877592168215845</v>
      </c>
      <c r="AF70" s="278">
        <v>8.6865441379183217</v>
      </c>
      <c r="AG70" s="278">
        <v>8.6853290590150607</v>
      </c>
      <c r="AH70" s="10"/>
    </row>
    <row r="71" spans="1:34" ht="15.75" thickBot="1">
      <c r="A71" s="10"/>
      <c r="B71" s="22" t="s">
        <v>484</v>
      </c>
      <c r="C71" s="22" t="s">
        <v>65</v>
      </c>
      <c r="D71" s="277">
        <v>10.898466448685362</v>
      </c>
      <c r="E71" s="277">
        <v>11.120612114556419</v>
      </c>
      <c r="F71" s="277">
        <v>10.782368636581698</v>
      </c>
      <c r="G71" s="277">
        <v>10.686749483392441</v>
      </c>
      <c r="H71" s="277">
        <v>10.84746366001341</v>
      </c>
      <c r="I71" s="277">
        <v>11.05901920711975</v>
      </c>
      <c r="J71" s="277">
        <v>11.194307320522313</v>
      </c>
      <c r="K71" s="277">
        <v>11.285043877345347</v>
      </c>
      <c r="L71" s="277">
        <v>11.37960408570742</v>
      </c>
      <c r="M71" s="277">
        <v>11.453762333600032</v>
      </c>
      <c r="N71" s="277">
        <v>11.498645168232757</v>
      </c>
      <c r="O71" s="277">
        <v>11.51076046400177</v>
      </c>
      <c r="P71" s="277">
        <v>11.476262089885708</v>
      </c>
      <c r="Q71" s="277">
        <v>11.450599621114142</v>
      </c>
      <c r="R71" s="277">
        <v>11.47091816025601</v>
      </c>
      <c r="S71" s="277">
        <v>11.479058378587823</v>
      </c>
      <c r="T71" s="277">
        <v>11.465834880888327</v>
      </c>
      <c r="U71" s="277">
        <v>11.461348934393815</v>
      </c>
      <c r="V71" s="277">
        <v>11.46251461567287</v>
      </c>
      <c r="W71" s="277">
        <v>11.462615443080274</v>
      </c>
      <c r="X71" s="277">
        <v>11.461324104880934</v>
      </c>
      <c r="Y71" s="277">
        <v>11.460032766681595</v>
      </c>
      <c r="Z71" s="277">
        <v>11.458741428482254</v>
      </c>
      <c r="AA71" s="277">
        <v>11.457450090282913</v>
      </c>
      <c r="AB71" s="277">
        <v>11.456158752083574</v>
      </c>
      <c r="AC71" s="277">
        <v>11.454867413884234</v>
      </c>
      <c r="AD71" s="277">
        <v>11.453576075684893</v>
      </c>
      <c r="AE71" s="277">
        <v>11.452284737485552</v>
      </c>
      <c r="AF71" s="277">
        <v>11.450993399286213</v>
      </c>
      <c r="AG71" s="277">
        <v>11.449702061086873</v>
      </c>
      <c r="AH71" s="10"/>
    </row>
    <row r="72" spans="1:34" ht="15.75" thickBot="1">
      <c r="A72" s="10"/>
      <c r="B72" s="22" t="s">
        <v>485</v>
      </c>
      <c r="C72" s="22" t="s">
        <v>65</v>
      </c>
      <c r="D72" s="278">
        <v>10.898466448685362</v>
      </c>
      <c r="E72" s="278">
        <v>11.120612114556419</v>
      </c>
      <c r="F72" s="278">
        <v>10.782368636581698</v>
      </c>
      <c r="G72" s="278">
        <v>10.686749483392441</v>
      </c>
      <c r="H72" s="278">
        <v>10.84746366001341</v>
      </c>
      <c r="I72" s="278">
        <v>11.05901920711975</v>
      </c>
      <c r="J72" s="278">
        <v>11.194307320522313</v>
      </c>
      <c r="K72" s="278">
        <v>11.285043877345347</v>
      </c>
      <c r="L72" s="278">
        <v>11.37960408570742</v>
      </c>
      <c r="M72" s="278">
        <v>11.453762333600032</v>
      </c>
      <c r="N72" s="278">
        <v>11.498645168232757</v>
      </c>
      <c r="O72" s="278">
        <v>11.51076046400177</v>
      </c>
      <c r="P72" s="278">
        <v>11.476262089885708</v>
      </c>
      <c r="Q72" s="278">
        <v>11.450599621114142</v>
      </c>
      <c r="R72" s="278">
        <v>11.47091816025601</v>
      </c>
      <c r="S72" s="278">
        <v>11.479058378587823</v>
      </c>
      <c r="T72" s="278">
        <v>11.465834880888327</v>
      </c>
      <c r="U72" s="278">
        <v>11.461348934393815</v>
      </c>
      <c r="V72" s="278">
        <v>11.46251461567287</v>
      </c>
      <c r="W72" s="278">
        <v>11.462615443080274</v>
      </c>
      <c r="X72" s="278">
        <v>11.461324104880934</v>
      </c>
      <c r="Y72" s="278">
        <v>11.460032766681595</v>
      </c>
      <c r="Z72" s="278">
        <v>11.458741428482254</v>
      </c>
      <c r="AA72" s="278">
        <v>11.457450090282913</v>
      </c>
      <c r="AB72" s="278">
        <v>11.456158752083574</v>
      </c>
      <c r="AC72" s="278">
        <v>11.454867413884234</v>
      </c>
      <c r="AD72" s="278">
        <v>11.453576075684893</v>
      </c>
      <c r="AE72" s="278">
        <v>11.452284737485552</v>
      </c>
      <c r="AF72" s="278">
        <v>11.450993399286213</v>
      </c>
      <c r="AG72" s="278">
        <v>11.449702061086873</v>
      </c>
      <c r="AH72" s="10"/>
    </row>
    <row r="73" spans="1:34" ht="15.75" thickBot="1">
      <c r="A73" s="10"/>
      <c r="B73" s="22" t="s">
        <v>494</v>
      </c>
      <c r="C73" s="22" t="s">
        <v>65</v>
      </c>
      <c r="D73" s="277">
        <v>9.5242837907180427</v>
      </c>
      <c r="E73" s="277">
        <v>10.253394176621686</v>
      </c>
      <c r="F73" s="277">
        <v>10.557811102424285</v>
      </c>
      <c r="G73" s="277">
        <v>10.896264900236927</v>
      </c>
      <c r="H73" s="277">
        <v>11.076805760610991</v>
      </c>
      <c r="I73" s="277">
        <v>11.109385984460738</v>
      </c>
      <c r="J73" s="277">
        <v>11.140040767490683</v>
      </c>
      <c r="K73" s="277">
        <v>11.156059516019987</v>
      </c>
      <c r="L73" s="277">
        <v>11.197417177938821</v>
      </c>
      <c r="M73" s="277">
        <v>11.251889913785924</v>
      </c>
      <c r="N73" s="277">
        <v>11.279320511601775</v>
      </c>
      <c r="O73" s="277">
        <v>11.286459626880943</v>
      </c>
      <c r="P73" s="277">
        <v>11.348931669353973</v>
      </c>
      <c r="Q73" s="277">
        <v>11.482471983789946</v>
      </c>
      <c r="R73" s="277">
        <v>11.657057178901319</v>
      </c>
      <c r="S73" s="277">
        <v>11.820622821796718</v>
      </c>
      <c r="T73" s="277">
        <v>11.926653288377477</v>
      </c>
      <c r="U73" s="277">
        <v>11.992715654909123</v>
      </c>
      <c r="V73" s="277">
        <v>12.022401444459643</v>
      </c>
      <c r="W73" s="277">
        <v>12.028519655497234</v>
      </c>
      <c r="X73" s="277">
        <v>12.026962594583189</v>
      </c>
      <c r="Y73" s="277">
        <v>12.025405533669144</v>
      </c>
      <c r="Z73" s="277">
        <v>12.023848472755102</v>
      </c>
      <c r="AA73" s="277">
        <v>12.022291411841056</v>
      </c>
      <c r="AB73" s="277">
        <v>12.020734350927011</v>
      </c>
      <c r="AC73" s="277">
        <v>12.019177290012967</v>
      </c>
      <c r="AD73" s="277">
        <v>12.017620229098924</v>
      </c>
      <c r="AE73" s="277">
        <v>12.016063168184878</v>
      </c>
      <c r="AF73" s="277">
        <v>12.014506107270833</v>
      </c>
      <c r="AG73" s="277">
        <v>12.012949046356791</v>
      </c>
      <c r="AH73" s="10"/>
    </row>
    <row r="74" spans="1:34" ht="15.75" thickBot="1">
      <c r="A74" s="10"/>
      <c r="B74" s="22" t="s">
        <v>495</v>
      </c>
      <c r="C74" s="22" t="s">
        <v>65</v>
      </c>
      <c r="D74" s="278">
        <v>9.5242837907180427</v>
      </c>
      <c r="E74" s="278">
        <v>10.253394176621686</v>
      </c>
      <c r="F74" s="278">
        <v>10.557811102424285</v>
      </c>
      <c r="G74" s="278">
        <v>10.896264900236927</v>
      </c>
      <c r="H74" s="278">
        <v>11.076805760610991</v>
      </c>
      <c r="I74" s="278">
        <v>11.109385984460738</v>
      </c>
      <c r="J74" s="278">
        <v>11.140040767490683</v>
      </c>
      <c r="K74" s="278">
        <v>11.156059516019987</v>
      </c>
      <c r="L74" s="278">
        <v>11.197417177938821</v>
      </c>
      <c r="M74" s="278">
        <v>11.251889913785924</v>
      </c>
      <c r="N74" s="278">
        <v>11.279320511601775</v>
      </c>
      <c r="O74" s="278">
        <v>11.286459626880943</v>
      </c>
      <c r="P74" s="278">
        <v>11.348931669353973</v>
      </c>
      <c r="Q74" s="278">
        <v>11.482471983789946</v>
      </c>
      <c r="R74" s="278">
        <v>11.657057178901319</v>
      </c>
      <c r="S74" s="278">
        <v>11.820622821796718</v>
      </c>
      <c r="T74" s="278">
        <v>11.926653288377477</v>
      </c>
      <c r="U74" s="278">
        <v>11.992715654909123</v>
      </c>
      <c r="V74" s="278">
        <v>12.022401444459643</v>
      </c>
      <c r="W74" s="278">
        <v>12.028519655497234</v>
      </c>
      <c r="X74" s="278">
        <v>12.026962594583189</v>
      </c>
      <c r="Y74" s="278">
        <v>12.025405533669144</v>
      </c>
      <c r="Z74" s="278">
        <v>12.023848472755102</v>
      </c>
      <c r="AA74" s="278">
        <v>12.022291411841056</v>
      </c>
      <c r="AB74" s="278">
        <v>12.020734350927011</v>
      </c>
      <c r="AC74" s="278">
        <v>12.019177290012967</v>
      </c>
      <c r="AD74" s="278">
        <v>12.017620229098924</v>
      </c>
      <c r="AE74" s="278">
        <v>12.016063168184878</v>
      </c>
      <c r="AF74" s="278">
        <v>12.014506107270833</v>
      </c>
      <c r="AG74" s="278">
        <v>12.012949046356791</v>
      </c>
      <c r="AH74" s="10"/>
    </row>
    <row r="75" spans="1:34" ht="15.75" thickBot="1">
      <c r="A75" s="10"/>
      <c r="B75" s="22" t="s">
        <v>486</v>
      </c>
      <c r="C75" s="22" t="s">
        <v>65</v>
      </c>
      <c r="D75" s="277">
        <v>10.898466448685362</v>
      </c>
      <c r="E75" s="277">
        <v>11.120612114556419</v>
      </c>
      <c r="F75" s="277">
        <v>10.782368636581698</v>
      </c>
      <c r="G75" s="277">
        <v>10.686749483392441</v>
      </c>
      <c r="H75" s="277">
        <v>10.84746366001341</v>
      </c>
      <c r="I75" s="277">
        <v>11.05901920711975</v>
      </c>
      <c r="J75" s="277">
        <v>11.194307320522313</v>
      </c>
      <c r="K75" s="277">
        <v>11.285043877345347</v>
      </c>
      <c r="L75" s="277">
        <v>11.37960408570742</v>
      </c>
      <c r="M75" s="277">
        <v>11.453762333600032</v>
      </c>
      <c r="N75" s="277">
        <v>11.498645168232757</v>
      </c>
      <c r="O75" s="277">
        <v>11.51076046400177</v>
      </c>
      <c r="P75" s="277">
        <v>11.476262089885708</v>
      </c>
      <c r="Q75" s="277">
        <v>11.450599621114142</v>
      </c>
      <c r="R75" s="277">
        <v>11.47091816025601</v>
      </c>
      <c r="S75" s="277">
        <v>11.479058378587823</v>
      </c>
      <c r="T75" s="277">
        <v>11.465834880888327</v>
      </c>
      <c r="U75" s="277">
        <v>11.461348934393815</v>
      </c>
      <c r="V75" s="277">
        <v>11.46251461567287</v>
      </c>
      <c r="W75" s="277">
        <v>11.462615443080274</v>
      </c>
      <c r="X75" s="277">
        <v>11.461324104880934</v>
      </c>
      <c r="Y75" s="277">
        <v>11.460032766681595</v>
      </c>
      <c r="Z75" s="277">
        <v>11.458741428482254</v>
      </c>
      <c r="AA75" s="277">
        <v>11.457450090282913</v>
      </c>
      <c r="AB75" s="277">
        <v>11.456158752083574</v>
      </c>
      <c r="AC75" s="277">
        <v>11.454867413884234</v>
      </c>
      <c r="AD75" s="277">
        <v>11.453576075684893</v>
      </c>
      <c r="AE75" s="277">
        <v>11.452284737485552</v>
      </c>
      <c r="AF75" s="277">
        <v>11.450993399286213</v>
      </c>
      <c r="AG75" s="277">
        <v>11.449702061086873</v>
      </c>
      <c r="AH75" s="10"/>
    </row>
    <row r="76" spans="1:34" ht="15.75" thickBot="1">
      <c r="A76" s="10"/>
      <c r="B76" s="22" t="s">
        <v>496</v>
      </c>
      <c r="C76" s="22" t="s">
        <v>65</v>
      </c>
      <c r="D76" s="278">
        <v>9.5242837907180427</v>
      </c>
      <c r="E76" s="278">
        <v>10.253394176621686</v>
      </c>
      <c r="F76" s="278">
        <v>10.557811102424285</v>
      </c>
      <c r="G76" s="278">
        <v>10.896264900236927</v>
      </c>
      <c r="H76" s="278">
        <v>11.076805760610991</v>
      </c>
      <c r="I76" s="278">
        <v>11.109385984460738</v>
      </c>
      <c r="J76" s="278">
        <v>11.140040767490683</v>
      </c>
      <c r="K76" s="278">
        <v>11.156059516019987</v>
      </c>
      <c r="L76" s="278">
        <v>11.197417177938821</v>
      </c>
      <c r="M76" s="278">
        <v>11.251889913785924</v>
      </c>
      <c r="N76" s="278">
        <v>11.279320511601775</v>
      </c>
      <c r="O76" s="278">
        <v>11.286459626880943</v>
      </c>
      <c r="P76" s="278">
        <v>11.348931669353973</v>
      </c>
      <c r="Q76" s="278">
        <v>11.482471983789946</v>
      </c>
      <c r="R76" s="278">
        <v>11.657057178901319</v>
      </c>
      <c r="S76" s="278">
        <v>11.820622821796718</v>
      </c>
      <c r="T76" s="278">
        <v>11.926653288377477</v>
      </c>
      <c r="U76" s="278">
        <v>11.992715654909123</v>
      </c>
      <c r="V76" s="278">
        <v>12.022401444459643</v>
      </c>
      <c r="W76" s="278">
        <v>12.028519655497234</v>
      </c>
      <c r="X76" s="278">
        <v>12.026962594583189</v>
      </c>
      <c r="Y76" s="278">
        <v>12.025405533669144</v>
      </c>
      <c r="Z76" s="278">
        <v>12.023848472755102</v>
      </c>
      <c r="AA76" s="278">
        <v>12.022291411841056</v>
      </c>
      <c r="AB76" s="278">
        <v>12.020734350927011</v>
      </c>
      <c r="AC76" s="278">
        <v>12.019177290012967</v>
      </c>
      <c r="AD76" s="278">
        <v>12.017620229098924</v>
      </c>
      <c r="AE76" s="278">
        <v>12.016063168184878</v>
      </c>
      <c r="AF76" s="278">
        <v>12.014506107270833</v>
      </c>
      <c r="AG76" s="278">
        <v>12.012949046356791</v>
      </c>
      <c r="AH76" s="10"/>
    </row>
    <row r="77" spans="1:34" ht="15.75" thickBot="1">
      <c r="A77" s="10"/>
      <c r="B77" s="22" t="s">
        <v>487</v>
      </c>
      <c r="C77" s="22" t="s">
        <v>65</v>
      </c>
      <c r="D77" s="277">
        <v>10.898466448685362</v>
      </c>
      <c r="E77" s="277">
        <v>11.120612114556419</v>
      </c>
      <c r="F77" s="277">
        <v>10.782368636581698</v>
      </c>
      <c r="G77" s="277">
        <v>10.686749483392441</v>
      </c>
      <c r="H77" s="277">
        <v>10.84746366001341</v>
      </c>
      <c r="I77" s="277">
        <v>11.05901920711975</v>
      </c>
      <c r="J77" s="277">
        <v>11.194307320522313</v>
      </c>
      <c r="K77" s="277">
        <v>11.285043877345347</v>
      </c>
      <c r="L77" s="277">
        <v>11.37960408570742</v>
      </c>
      <c r="M77" s="277">
        <v>11.453762333600032</v>
      </c>
      <c r="N77" s="277">
        <v>11.498645168232757</v>
      </c>
      <c r="O77" s="277">
        <v>11.51076046400177</v>
      </c>
      <c r="P77" s="277">
        <v>11.476262089885708</v>
      </c>
      <c r="Q77" s="277">
        <v>11.450599621114142</v>
      </c>
      <c r="R77" s="277">
        <v>11.47091816025601</v>
      </c>
      <c r="S77" s="277">
        <v>11.479058378587823</v>
      </c>
      <c r="T77" s="277">
        <v>11.465834880888327</v>
      </c>
      <c r="U77" s="277">
        <v>11.461348934393815</v>
      </c>
      <c r="V77" s="277">
        <v>11.46251461567287</v>
      </c>
      <c r="W77" s="277">
        <v>11.462615443080274</v>
      </c>
      <c r="X77" s="277">
        <v>11.461324104880934</v>
      </c>
      <c r="Y77" s="277">
        <v>11.460032766681595</v>
      </c>
      <c r="Z77" s="277">
        <v>11.458741428482254</v>
      </c>
      <c r="AA77" s="277">
        <v>11.457450090282913</v>
      </c>
      <c r="AB77" s="277">
        <v>11.456158752083574</v>
      </c>
      <c r="AC77" s="277">
        <v>11.454867413884234</v>
      </c>
      <c r="AD77" s="277">
        <v>11.453576075684893</v>
      </c>
      <c r="AE77" s="277">
        <v>11.452284737485552</v>
      </c>
      <c r="AF77" s="277">
        <v>11.450993399286213</v>
      </c>
      <c r="AG77" s="277">
        <v>11.449702061086873</v>
      </c>
      <c r="AH77" s="10"/>
    </row>
    <row r="78" spans="1:34" ht="15.75" thickBot="1">
      <c r="A78" s="10"/>
      <c r="B78" s="22" t="s">
        <v>497</v>
      </c>
      <c r="C78" s="22" t="s">
        <v>65</v>
      </c>
      <c r="D78" s="278">
        <v>9.2242837907180419</v>
      </c>
      <c r="E78" s="278">
        <v>9.9533941766216856</v>
      </c>
      <c r="F78" s="278">
        <v>10.257811102424286</v>
      </c>
      <c r="G78" s="278">
        <v>10.596264900236928</v>
      </c>
      <c r="H78" s="278">
        <v>10.776805760610991</v>
      </c>
      <c r="I78" s="278">
        <v>10.809385984460738</v>
      </c>
      <c r="J78" s="278">
        <v>10.840040767490683</v>
      </c>
      <c r="K78" s="278">
        <v>10.856059516019986</v>
      </c>
      <c r="L78" s="278">
        <v>10.897417177938822</v>
      </c>
      <c r="M78" s="278">
        <v>10.951889913785923</v>
      </c>
      <c r="N78" s="278">
        <v>10.979320511601774</v>
      </c>
      <c r="O78" s="278">
        <v>10.986459626880942</v>
      </c>
      <c r="P78" s="278">
        <v>11.048931669353973</v>
      </c>
      <c r="Q78" s="278">
        <v>11.182471983789947</v>
      </c>
      <c r="R78" s="278">
        <v>11.35705717890132</v>
      </c>
      <c r="S78" s="278">
        <v>11.520622821796717</v>
      </c>
      <c r="T78" s="278">
        <v>11.626653288377478</v>
      </c>
      <c r="U78" s="278">
        <v>11.692715654909124</v>
      </c>
      <c r="V78" s="278">
        <v>11.722401444459644</v>
      </c>
      <c r="W78" s="278">
        <v>11.728519655497234</v>
      </c>
      <c r="X78" s="278">
        <v>11.726962594583188</v>
      </c>
      <c r="Y78" s="278">
        <v>11.725405533669145</v>
      </c>
      <c r="Z78" s="278">
        <v>11.723848472755101</v>
      </c>
      <c r="AA78" s="278">
        <v>11.722291411841056</v>
      </c>
      <c r="AB78" s="278">
        <v>11.720734350927012</v>
      </c>
      <c r="AC78" s="278">
        <v>11.719177290012968</v>
      </c>
      <c r="AD78" s="278">
        <v>11.717620229098923</v>
      </c>
      <c r="AE78" s="278">
        <v>11.716063168184878</v>
      </c>
      <c r="AF78" s="278">
        <v>11.714506107270834</v>
      </c>
      <c r="AG78" s="278">
        <v>11.71294904635679</v>
      </c>
      <c r="AH78" s="10"/>
    </row>
    <row r="79" spans="1:34" ht="15.75" thickBot="1">
      <c r="A79" s="10"/>
      <c r="B79" s="22" t="s">
        <v>501</v>
      </c>
      <c r="C79" s="22" t="s">
        <v>65</v>
      </c>
      <c r="D79" s="277">
        <v>9.5242837907180427</v>
      </c>
      <c r="E79" s="277">
        <v>10.253394176621686</v>
      </c>
      <c r="F79" s="277">
        <v>10.557811102424285</v>
      </c>
      <c r="G79" s="277">
        <v>10.896264900236927</v>
      </c>
      <c r="H79" s="277">
        <v>11.076805760610991</v>
      </c>
      <c r="I79" s="277">
        <v>11.109385984460738</v>
      </c>
      <c r="J79" s="277">
        <v>11.140040767490683</v>
      </c>
      <c r="K79" s="277">
        <v>11.156059516019987</v>
      </c>
      <c r="L79" s="277">
        <v>11.197417177938821</v>
      </c>
      <c r="M79" s="277">
        <v>11.251889913785924</v>
      </c>
      <c r="N79" s="277">
        <v>11.279320511601775</v>
      </c>
      <c r="O79" s="277">
        <v>11.286459626880943</v>
      </c>
      <c r="P79" s="277">
        <v>11.348931669353973</v>
      </c>
      <c r="Q79" s="277">
        <v>11.482471983789946</v>
      </c>
      <c r="R79" s="277">
        <v>11.657057178901319</v>
      </c>
      <c r="S79" s="277">
        <v>11.820622821796718</v>
      </c>
      <c r="T79" s="277">
        <v>11.926653288377477</v>
      </c>
      <c r="U79" s="277">
        <v>11.992715654909123</v>
      </c>
      <c r="V79" s="277">
        <v>12.022401444459643</v>
      </c>
      <c r="W79" s="277">
        <v>12.028519655497234</v>
      </c>
      <c r="X79" s="277">
        <v>12.026962594583189</v>
      </c>
      <c r="Y79" s="277">
        <v>12.025405533669144</v>
      </c>
      <c r="Z79" s="277">
        <v>12.023848472755102</v>
      </c>
      <c r="AA79" s="277">
        <v>12.022291411841056</v>
      </c>
      <c r="AB79" s="277">
        <v>12.020734350927011</v>
      </c>
      <c r="AC79" s="277">
        <v>12.019177290012967</v>
      </c>
      <c r="AD79" s="277">
        <v>12.017620229098924</v>
      </c>
      <c r="AE79" s="277">
        <v>12.016063168184878</v>
      </c>
      <c r="AF79" s="277">
        <v>12.014506107270833</v>
      </c>
      <c r="AG79" s="277">
        <v>12.012949046356791</v>
      </c>
      <c r="AH79" s="10"/>
    </row>
    <row r="80" spans="1:34" ht="15.75" thickBot="1">
      <c r="A80" s="10"/>
      <c r="B80" s="22" t="s">
        <v>480</v>
      </c>
      <c r="C80" s="22" t="s">
        <v>65</v>
      </c>
      <c r="D80" s="278">
        <v>8.9677494692798216</v>
      </c>
      <c r="E80" s="278">
        <v>9.1440774829654696</v>
      </c>
      <c r="F80" s="278">
        <v>8.8994202019839914</v>
      </c>
      <c r="G80" s="278">
        <v>8.7206120132708964</v>
      </c>
      <c r="H80" s="278">
        <v>8.653758827899054</v>
      </c>
      <c r="I80" s="278">
        <v>8.6813128250561657</v>
      </c>
      <c r="J80" s="278">
        <v>8.7441778099389715</v>
      </c>
      <c r="K80" s="278">
        <v>8.7679581654345178</v>
      </c>
      <c r="L80" s="278">
        <v>8.7247850112040268</v>
      </c>
      <c r="M80" s="278">
        <v>8.6445415880341478</v>
      </c>
      <c r="N80" s="278">
        <v>8.585203782235526</v>
      </c>
      <c r="O80" s="278">
        <v>8.5583910512605144</v>
      </c>
      <c r="P80" s="278">
        <v>8.5459906271033788</v>
      </c>
      <c r="Q80" s="278">
        <v>8.5602176959571814</v>
      </c>
      <c r="R80" s="278">
        <v>8.6171926247309898</v>
      </c>
      <c r="S80" s="278">
        <v>8.6631110673659197</v>
      </c>
      <c r="T80" s="278">
        <v>8.6771593708355113</v>
      </c>
      <c r="U80" s="278">
        <v>8.6892755754798063</v>
      </c>
      <c r="V80" s="278">
        <v>8.6962966219444553</v>
      </c>
      <c r="W80" s="278">
        <v>8.6974798480476831</v>
      </c>
      <c r="X80" s="278">
        <v>8.6962647691444204</v>
      </c>
      <c r="Y80" s="278">
        <v>8.6950496902411594</v>
      </c>
      <c r="Z80" s="278">
        <v>8.6938346113378966</v>
      </c>
      <c r="AA80" s="278">
        <v>8.6926195324346338</v>
      </c>
      <c r="AB80" s="278">
        <v>8.6914044535313728</v>
      </c>
      <c r="AC80" s="278">
        <v>8.6901893746281083</v>
      </c>
      <c r="AD80" s="278">
        <v>8.6889742957248473</v>
      </c>
      <c r="AE80" s="278">
        <v>8.6877592168215845</v>
      </c>
      <c r="AF80" s="278">
        <v>8.6865441379183217</v>
      </c>
      <c r="AG80" s="278">
        <v>8.6853290590150607</v>
      </c>
      <c r="AH80" s="10"/>
    </row>
    <row r="81" spans="1:34" ht="15.75" thickBot="1">
      <c r="A81" s="10"/>
      <c r="B81" s="22" t="s">
        <v>464</v>
      </c>
      <c r="C81" s="22" t="s">
        <v>65</v>
      </c>
      <c r="D81" s="277">
        <v>10.698466448685362</v>
      </c>
      <c r="E81" s="277">
        <v>10.92061211455642</v>
      </c>
      <c r="F81" s="277">
        <v>10.582368636581698</v>
      </c>
      <c r="G81" s="277">
        <v>10.486749483392442</v>
      </c>
      <c r="H81" s="277">
        <v>10.647463660013411</v>
      </c>
      <c r="I81" s="277">
        <v>10.859019207119751</v>
      </c>
      <c r="J81" s="277">
        <v>10.994307320522314</v>
      </c>
      <c r="K81" s="277">
        <v>11.085043877345347</v>
      </c>
      <c r="L81" s="277">
        <v>11.179604085707421</v>
      </c>
      <c r="M81" s="277">
        <v>11.253762333600033</v>
      </c>
      <c r="N81" s="277">
        <v>11.298645168232758</v>
      </c>
      <c r="O81" s="277">
        <v>11.31076046400177</v>
      </c>
      <c r="P81" s="277">
        <v>11.276262089885709</v>
      </c>
      <c r="Q81" s="277">
        <v>11.250599621114143</v>
      </c>
      <c r="R81" s="277">
        <v>11.270918160256011</v>
      </c>
      <c r="S81" s="277">
        <v>11.279058378587823</v>
      </c>
      <c r="T81" s="277">
        <v>11.265834880888328</v>
      </c>
      <c r="U81" s="277">
        <v>11.261348934393816</v>
      </c>
      <c r="V81" s="277">
        <v>11.26251461567287</v>
      </c>
      <c r="W81" s="277">
        <v>11.262615443080275</v>
      </c>
      <c r="X81" s="277">
        <v>11.261324104880934</v>
      </c>
      <c r="Y81" s="277">
        <v>11.260032766681595</v>
      </c>
      <c r="Z81" s="277">
        <v>11.258741428482255</v>
      </c>
      <c r="AA81" s="277">
        <v>11.257450090282914</v>
      </c>
      <c r="AB81" s="277">
        <v>11.256158752083575</v>
      </c>
      <c r="AC81" s="277">
        <v>11.254867413884234</v>
      </c>
      <c r="AD81" s="277">
        <v>11.253576075684894</v>
      </c>
      <c r="AE81" s="277">
        <v>11.252284737485553</v>
      </c>
      <c r="AF81" s="277">
        <v>11.250993399286214</v>
      </c>
      <c r="AG81" s="277">
        <v>11.249702061086873</v>
      </c>
      <c r="AH81" s="10"/>
    </row>
    <row r="82" spans="1:34" ht="15.75" thickBot="1">
      <c r="A82" s="10"/>
      <c r="B82" s="22" t="s">
        <v>466</v>
      </c>
      <c r="C82" s="22" t="s">
        <v>65</v>
      </c>
      <c r="D82" s="278">
        <v>10.898466448685362</v>
      </c>
      <c r="E82" s="278">
        <v>11.120612114556419</v>
      </c>
      <c r="F82" s="278">
        <v>10.782368636581698</v>
      </c>
      <c r="G82" s="278">
        <v>10.686749483392441</v>
      </c>
      <c r="H82" s="278">
        <v>10.84746366001341</v>
      </c>
      <c r="I82" s="278">
        <v>11.05901920711975</v>
      </c>
      <c r="J82" s="278">
        <v>11.194307320522313</v>
      </c>
      <c r="K82" s="278">
        <v>11.285043877345347</v>
      </c>
      <c r="L82" s="278">
        <v>11.37960408570742</v>
      </c>
      <c r="M82" s="278">
        <v>11.453762333600032</v>
      </c>
      <c r="N82" s="278">
        <v>11.498645168232757</v>
      </c>
      <c r="O82" s="278">
        <v>11.51076046400177</v>
      </c>
      <c r="P82" s="278">
        <v>11.476262089885708</v>
      </c>
      <c r="Q82" s="278">
        <v>11.450599621114142</v>
      </c>
      <c r="R82" s="278">
        <v>11.47091816025601</v>
      </c>
      <c r="S82" s="278">
        <v>11.479058378587823</v>
      </c>
      <c r="T82" s="278">
        <v>11.465834880888327</v>
      </c>
      <c r="U82" s="278">
        <v>11.461348934393815</v>
      </c>
      <c r="V82" s="278">
        <v>11.46251461567287</v>
      </c>
      <c r="W82" s="278">
        <v>11.462615443080274</v>
      </c>
      <c r="X82" s="278">
        <v>11.461324104880934</v>
      </c>
      <c r="Y82" s="278">
        <v>11.460032766681595</v>
      </c>
      <c r="Z82" s="278">
        <v>11.458741428482254</v>
      </c>
      <c r="AA82" s="278">
        <v>11.457450090282913</v>
      </c>
      <c r="AB82" s="278">
        <v>11.456158752083574</v>
      </c>
      <c r="AC82" s="278">
        <v>11.454867413884234</v>
      </c>
      <c r="AD82" s="278">
        <v>11.453576075684893</v>
      </c>
      <c r="AE82" s="278">
        <v>11.452284737485552</v>
      </c>
      <c r="AF82" s="278">
        <v>11.450993399286213</v>
      </c>
      <c r="AG82" s="278">
        <v>11.449702061086873</v>
      </c>
      <c r="AH82" s="10"/>
    </row>
    <row r="83" spans="1:34" ht="15.75" thickBot="1">
      <c r="A83" s="10"/>
      <c r="B83" s="22" t="s">
        <v>488</v>
      </c>
      <c r="C83" s="22" t="s">
        <v>65</v>
      </c>
      <c r="D83" s="277">
        <v>10.898466448685362</v>
      </c>
      <c r="E83" s="277">
        <v>11.120612114556419</v>
      </c>
      <c r="F83" s="277">
        <v>10.782368636581698</v>
      </c>
      <c r="G83" s="277">
        <v>10.686749483392441</v>
      </c>
      <c r="H83" s="277">
        <v>10.84746366001341</v>
      </c>
      <c r="I83" s="277">
        <v>11.05901920711975</v>
      </c>
      <c r="J83" s="277">
        <v>11.194307320522313</v>
      </c>
      <c r="K83" s="277">
        <v>11.285043877345347</v>
      </c>
      <c r="L83" s="277">
        <v>11.37960408570742</v>
      </c>
      <c r="M83" s="277">
        <v>11.453762333600032</v>
      </c>
      <c r="N83" s="277">
        <v>11.498645168232757</v>
      </c>
      <c r="O83" s="277">
        <v>11.51076046400177</v>
      </c>
      <c r="P83" s="277">
        <v>11.476262089885708</v>
      </c>
      <c r="Q83" s="277">
        <v>11.450599621114142</v>
      </c>
      <c r="R83" s="277">
        <v>11.47091816025601</v>
      </c>
      <c r="S83" s="277">
        <v>11.479058378587823</v>
      </c>
      <c r="T83" s="277">
        <v>11.465834880888327</v>
      </c>
      <c r="U83" s="277">
        <v>11.461348934393815</v>
      </c>
      <c r="V83" s="277">
        <v>11.46251461567287</v>
      </c>
      <c r="W83" s="277">
        <v>11.462615443080274</v>
      </c>
      <c r="X83" s="277">
        <v>11.461324104880934</v>
      </c>
      <c r="Y83" s="277">
        <v>11.460032766681595</v>
      </c>
      <c r="Z83" s="277">
        <v>11.458741428482254</v>
      </c>
      <c r="AA83" s="277">
        <v>11.457450090282913</v>
      </c>
      <c r="AB83" s="277">
        <v>11.456158752083574</v>
      </c>
      <c r="AC83" s="277">
        <v>11.454867413884234</v>
      </c>
      <c r="AD83" s="277">
        <v>11.453576075684893</v>
      </c>
      <c r="AE83" s="277">
        <v>11.452284737485552</v>
      </c>
      <c r="AF83" s="277">
        <v>11.450993399286213</v>
      </c>
      <c r="AG83" s="277">
        <v>11.449702061086873</v>
      </c>
      <c r="AH83" s="10"/>
    </row>
    <row r="84" spans="1:34" ht="15.75" thickBot="1">
      <c r="A84" s="10"/>
      <c r="B84" s="22" t="s">
        <v>481</v>
      </c>
      <c r="C84" s="22" t="s">
        <v>65</v>
      </c>
      <c r="D84" s="278">
        <v>8.9677494692798216</v>
      </c>
      <c r="E84" s="278">
        <v>9.1440774829654696</v>
      </c>
      <c r="F84" s="278">
        <v>8.8994202019839914</v>
      </c>
      <c r="G84" s="278">
        <v>8.7206120132708964</v>
      </c>
      <c r="H84" s="278">
        <v>8.653758827899054</v>
      </c>
      <c r="I84" s="278">
        <v>8.6813128250561657</v>
      </c>
      <c r="J84" s="278">
        <v>8.7441778099389715</v>
      </c>
      <c r="K84" s="278">
        <v>8.7679581654345178</v>
      </c>
      <c r="L84" s="278">
        <v>8.7247850112040268</v>
      </c>
      <c r="M84" s="278">
        <v>8.6445415880341478</v>
      </c>
      <c r="N84" s="278">
        <v>8.585203782235526</v>
      </c>
      <c r="O84" s="278">
        <v>8.5583910512605144</v>
      </c>
      <c r="P84" s="278">
        <v>8.5459906271033788</v>
      </c>
      <c r="Q84" s="278">
        <v>8.5602176959571814</v>
      </c>
      <c r="R84" s="278">
        <v>8.6171926247309898</v>
      </c>
      <c r="S84" s="278">
        <v>8.6631110673659197</v>
      </c>
      <c r="T84" s="278">
        <v>8.6771593708355113</v>
      </c>
      <c r="U84" s="278">
        <v>8.6892755754798063</v>
      </c>
      <c r="V84" s="278">
        <v>8.6962966219444553</v>
      </c>
      <c r="W84" s="278">
        <v>8.6974798480476831</v>
      </c>
      <c r="X84" s="278">
        <v>8.6962647691444204</v>
      </c>
      <c r="Y84" s="278">
        <v>8.6950496902411594</v>
      </c>
      <c r="Z84" s="278">
        <v>8.6938346113378966</v>
      </c>
      <c r="AA84" s="278">
        <v>8.6926195324346338</v>
      </c>
      <c r="AB84" s="278">
        <v>8.6914044535313728</v>
      </c>
      <c r="AC84" s="278">
        <v>8.6901893746281083</v>
      </c>
      <c r="AD84" s="278">
        <v>8.6889742957248473</v>
      </c>
      <c r="AE84" s="278">
        <v>8.6877592168215845</v>
      </c>
      <c r="AF84" s="278">
        <v>8.6865441379183217</v>
      </c>
      <c r="AG84" s="278">
        <v>8.6853290590150607</v>
      </c>
      <c r="AH84" s="10"/>
    </row>
    <row r="85" spans="1:34" ht="15.75" thickBot="1">
      <c r="A85" s="10"/>
      <c r="B85" s="22" t="s">
        <v>449</v>
      </c>
      <c r="C85" s="22" t="s">
        <v>65</v>
      </c>
      <c r="D85" s="277">
        <v>10.62158071999928</v>
      </c>
      <c r="E85" s="277">
        <v>10.92844862547279</v>
      </c>
      <c r="F85" s="277">
        <v>10.714467064517226</v>
      </c>
      <c r="G85" s="277">
        <v>10.635817287862135</v>
      </c>
      <c r="H85" s="277">
        <v>10.711811095035674</v>
      </c>
      <c r="I85" s="277">
        <v>10.827777893248882</v>
      </c>
      <c r="J85" s="277">
        <v>10.932023936260439</v>
      </c>
      <c r="K85" s="277">
        <v>11.02656617211206</v>
      </c>
      <c r="L85" s="277">
        <v>11.123135196265675</v>
      </c>
      <c r="M85" s="277">
        <v>11.201806321819735</v>
      </c>
      <c r="N85" s="277">
        <v>11.276003360847721</v>
      </c>
      <c r="O85" s="277">
        <v>11.338956944725634</v>
      </c>
      <c r="P85" s="277">
        <v>11.37189544539134</v>
      </c>
      <c r="Q85" s="277">
        <v>11.388852840926358</v>
      </c>
      <c r="R85" s="277">
        <v>11.409033315639642</v>
      </c>
      <c r="S85" s="277">
        <v>11.426714185235724</v>
      </c>
      <c r="T85" s="277">
        <v>11.435561357342586</v>
      </c>
      <c r="U85" s="277">
        <v>11.440181261425957</v>
      </c>
      <c r="V85" s="277">
        <v>11.442984114094802</v>
      </c>
      <c r="W85" s="277">
        <v>11.443203433901528</v>
      </c>
      <c r="X85" s="277">
        <v>11.441930847665317</v>
      </c>
      <c r="Y85" s="277">
        <v>11.440658261429105</v>
      </c>
      <c r="Z85" s="277">
        <v>11.439385675192895</v>
      </c>
      <c r="AA85" s="277">
        <v>11.438113088956683</v>
      </c>
      <c r="AB85" s="277">
        <v>11.436840502720472</v>
      </c>
      <c r="AC85" s="277">
        <v>11.43556791648426</v>
      </c>
      <c r="AD85" s="277">
        <v>11.434295330248048</v>
      </c>
      <c r="AE85" s="277">
        <v>11.433022744011836</v>
      </c>
      <c r="AF85" s="277">
        <v>11.431750157775625</v>
      </c>
      <c r="AG85" s="277">
        <v>11.430477571539413</v>
      </c>
      <c r="AH85" s="10"/>
    </row>
    <row r="86" spans="1:34" ht="15.75" thickBot="1">
      <c r="A86" s="10"/>
      <c r="B86" s="22" t="s">
        <v>492</v>
      </c>
      <c r="C86" s="22" t="s">
        <v>65</v>
      </c>
      <c r="D86" s="278">
        <v>9.5242837907180427</v>
      </c>
      <c r="E86" s="278">
        <v>10.253394176621686</v>
      </c>
      <c r="F86" s="278">
        <v>10.557811102424285</v>
      </c>
      <c r="G86" s="278">
        <v>10.896264900236927</v>
      </c>
      <c r="H86" s="278">
        <v>11.076805760610991</v>
      </c>
      <c r="I86" s="278">
        <v>11.109385984460738</v>
      </c>
      <c r="J86" s="278">
        <v>11.140040767490683</v>
      </c>
      <c r="K86" s="278">
        <v>11.156059516019987</v>
      </c>
      <c r="L86" s="278">
        <v>11.197417177938821</v>
      </c>
      <c r="M86" s="278">
        <v>11.251889913785924</v>
      </c>
      <c r="N86" s="278">
        <v>11.279320511601775</v>
      </c>
      <c r="O86" s="278">
        <v>11.286459626880943</v>
      </c>
      <c r="P86" s="278">
        <v>11.348931669353973</v>
      </c>
      <c r="Q86" s="278">
        <v>11.482471983789946</v>
      </c>
      <c r="R86" s="278">
        <v>11.657057178901319</v>
      </c>
      <c r="S86" s="278">
        <v>11.820622821796718</v>
      </c>
      <c r="T86" s="278">
        <v>11.926653288377477</v>
      </c>
      <c r="U86" s="278">
        <v>11.992715654909123</v>
      </c>
      <c r="V86" s="278">
        <v>12.022401444459643</v>
      </c>
      <c r="W86" s="278">
        <v>12.028519655497234</v>
      </c>
      <c r="X86" s="278">
        <v>12.026962594583189</v>
      </c>
      <c r="Y86" s="278">
        <v>12.025405533669144</v>
      </c>
      <c r="Z86" s="278">
        <v>12.023848472755102</v>
      </c>
      <c r="AA86" s="278">
        <v>12.022291411841056</v>
      </c>
      <c r="AB86" s="278">
        <v>12.020734350927011</v>
      </c>
      <c r="AC86" s="278">
        <v>12.019177290012967</v>
      </c>
      <c r="AD86" s="278">
        <v>12.017620229098924</v>
      </c>
      <c r="AE86" s="278">
        <v>12.016063168184878</v>
      </c>
      <c r="AF86" s="278">
        <v>12.014506107270833</v>
      </c>
      <c r="AG86" s="278">
        <v>12.012949046356791</v>
      </c>
      <c r="AH86" s="10"/>
    </row>
    <row r="87" spans="1:34" ht="15.75" thickBot="1">
      <c r="A87" s="10"/>
      <c r="B87" s="22" t="s">
        <v>456</v>
      </c>
      <c r="C87" s="22" t="s">
        <v>65</v>
      </c>
      <c r="D87" s="277">
        <v>8.5254294928019263</v>
      </c>
      <c r="E87" s="277">
        <v>8.7376446737077007</v>
      </c>
      <c r="F87" s="277">
        <v>8.5204058601678021</v>
      </c>
      <c r="G87" s="277">
        <v>8.3643992445621098</v>
      </c>
      <c r="H87" s="277">
        <v>8.3080424289452619</v>
      </c>
      <c r="I87" s="277">
        <v>8.3387552353752419</v>
      </c>
      <c r="J87" s="277">
        <v>8.4025085406783084</v>
      </c>
      <c r="K87" s="277">
        <v>8.4250045460101823</v>
      </c>
      <c r="L87" s="277">
        <v>8.3799282019621497</v>
      </c>
      <c r="M87" s="277">
        <v>8.299078278237392</v>
      </c>
      <c r="N87" s="277">
        <v>8.2402216936576078</v>
      </c>
      <c r="O87" s="277">
        <v>8.2151360369869018</v>
      </c>
      <c r="P87" s="277">
        <v>8.203629309694902</v>
      </c>
      <c r="Q87" s="277">
        <v>8.2171831700495499</v>
      </c>
      <c r="R87" s="277">
        <v>8.2734377832446064</v>
      </c>
      <c r="S87" s="277">
        <v>8.3188293617454381</v>
      </c>
      <c r="T87" s="277">
        <v>8.3325030062752283</v>
      </c>
      <c r="U87" s="277">
        <v>8.3444225149761273</v>
      </c>
      <c r="V87" s="277">
        <v>8.3513761228316099</v>
      </c>
      <c r="W87" s="277">
        <v>8.3525481091666443</v>
      </c>
      <c r="X87" s="277">
        <v>8.3513330302633833</v>
      </c>
      <c r="Y87" s="277">
        <v>8.3501179513601187</v>
      </c>
      <c r="Z87" s="277">
        <v>8.3489028724568577</v>
      </c>
      <c r="AA87" s="277">
        <v>8.3476877935535949</v>
      </c>
      <c r="AB87" s="277">
        <v>8.3464727146503321</v>
      </c>
      <c r="AC87" s="277">
        <v>8.3452576357470711</v>
      </c>
      <c r="AD87" s="277">
        <v>8.3440425568438066</v>
      </c>
      <c r="AE87" s="277">
        <v>8.3428274779405456</v>
      </c>
      <c r="AF87" s="277">
        <v>8.3416123990372846</v>
      </c>
      <c r="AG87" s="277">
        <v>8.34039732013402</v>
      </c>
      <c r="AH87" s="10"/>
    </row>
    <row r="88" spans="1:34" ht="15.75" thickBot="1">
      <c r="A88" s="10"/>
      <c r="B88" s="22" t="s">
        <v>451</v>
      </c>
      <c r="C88" s="22" t="s">
        <v>65</v>
      </c>
      <c r="D88" s="278">
        <v>10.17158071999928</v>
      </c>
      <c r="E88" s="278">
        <v>10.47844862547279</v>
      </c>
      <c r="F88" s="278">
        <v>10.264467064517227</v>
      </c>
      <c r="G88" s="278">
        <v>10.185817287862136</v>
      </c>
      <c r="H88" s="278">
        <v>10.261811095035675</v>
      </c>
      <c r="I88" s="278">
        <v>10.377777893248883</v>
      </c>
      <c r="J88" s="278">
        <v>10.48202393626044</v>
      </c>
      <c r="K88" s="278">
        <v>10.576566172112061</v>
      </c>
      <c r="L88" s="278">
        <v>10.673135196265676</v>
      </c>
      <c r="M88" s="278">
        <v>10.751806321819736</v>
      </c>
      <c r="N88" s="278">
        <v>10.826003360847722</v>
      </c>
      <c r="O88" s="278">
        <v>10.888956944725635</v>
      </c>
      <c r="P88" s="278">
        <v>10.921895445391341</v>
      </c>
      <c r="Q88" s="278">
        <v>10.938852840926359</v>
      </c>
      <c r="R88" s="278">
        <v>10.959033315639642</v>
      </c>
      <c r="S88" s="278">
        <v>10.976714185235725</v>
      </c>
      <c r="T88" s="278">
        <v>10.985561357342586</v>
      </c>
      <c r="U88" s="278">
        <v>10.990181261425958</v>
      </c>
      <c r="V88" s="278">
        <v>10.992984114094803</v>
      </c>
      <c r="W88" s="278">
        <v>10.993203433901529</v>
      </c>
      <c r="X88" s="278">
        <v>10.991930847665317</v>
      </c>
      <c r="Y88" s="278">
        <v>10.990658261429106</v>
      </c>
      <c r="Z88" s="278">
        <v>10.989385675192896</v>
      </c>
      <c r="AA88" s="278">
        <v>10.988113088956684</v>
      </c>
      <c r="AB88" s="278">
        <v>10.986840502720472</v>
      </c>
      <c r="AC88" s="278">
        <v>10.985567916484261</v>
      </c>
      <c r="AD88" s="278">
        <v>10.984295330248049</v>
      </c>
      <c r="AE88" s="278">
        <v>10.983022744011837</v>
      </c>
      <c r="AF88" s="278">
        <v>10.981750157775625</v>
      </c>
      <c r="AG88" s="278">
        <v>10.980477571539414</v>
      </c>
      <c r="AH88" s="10"/>
    </row>
    <row r="89" spans="1:34" ht="15.75" thickBot="1">
      <c r="A89" s="10"/>
      <c r="B89" s="22" t="s">
        <v>468</v>
      </c>
      <c r="C89" s="22" t="s">
        <v>65</v>
      </c>
      <c r="D89" s="277">
        <v>11.054223475188152</v>
      </c>
      <c r="E89" s="277">
        <v>11.698640667617866</v>
      </c>
      <c r="F89" s="277">
        <v>11.92858120185981</v>
      </c>
      <c r="G89" s="277">
        <v>12.174224801721067</v>
      </c>
      <c r="H89" s="277">
        <v>12.307460821876468</v>
      </c>
      <c r="I89" s="277">
        <v>12.345540268667586</v>
      </c>
      <c r="J89" s="277">
        <v>12.398998279789055</v>
      </c>
      <c r="K89" s="277">
        <v>12.455251130335771</v>
      </c>
      <c r="L89" s="277">
        <v>12.525141012966994</v>
      </c>
      <c r="M89" s="277">
        <v>12.608125177118932</v>
      </c>
      <c r="N89" s="277">
        <v>12.677318546218324</v>
      </c>
      <c r="O89" s="277">
        <v>12.725876511678317</v>
      </c>
      <c r="P89" s="277">
        <v>12.807096996786722</v>
      </c>
      <c r="Q89" s="277">
        <v>12.944141912840255</v>
      </c>
      <c r="R89" s="277">
        <v>13.110097900050928</v>
      </c>
      <c r="S89" s="277">
        <v>13.251826842841659</v>
      </c>
      <c r="T89" s="277">
        <v>13.34232851591349</v>
      </c>
      <c r="U89" s="277">
        <v>13.400238747398078</v>
      </c>
      <c r="V89" s="277">
        <v>13.42712984762302</v>
      </c>
      <c r="W89" s="277">
        <v>13.432782337224001</v>
      </c>
      <c r="X89" s="277">
        <v>13.43122521235197</v>
      </c>
      <c r="Y89" s="277">
        <v>13.429668087479937</v>
      </c>
      <c r="Z89" s="277">
        <v>13.428110962607906</v>
      </c>
      <c r="AA89" s="277">
        <v>13.426553837735874</v>
      </c>
      <c r="AB89" s="277">
        <v>13.424996712863843</v>
      </c>
      <c r="AC89" s="277">
        <v>13.42343958799181</v>
      </c>
      <c r="AD89" s="277">
        <v>13.421882463119779</v>
      </c>
      <c r="AE89" s="277">
        <v>13.420325338247746</v>
      </c>
      <c r="AF89" s="277">
        <v>13.418768213375715</v>
      </c>
      <c r="AG89" s="277">
        <v>13.417211088503684</v>
      </c>
      <c r="AH89" s="10"/>
    </row>
    <row r="90" spans="1:34" ht="15.75" thickBot="1">
      <c r="A90" s="10"/>
      <c r="B90" s="22" t="s">
        <v>491</v>
      </c>
      <c r="C90" s="22" t="s">
        <v>65</v>
      </c>
      <c r="D90" s="278">
        <v>11.054223475188152</v>
      </c>
      <c r="E90" s="278">
        <v>11.698640667617866</v>
      </c>
      <c r="F90" s="278">
        <v>11.92858120185981</v>
      </c>
      <c r="G90" s="278">
        <v>12.174224801721067</v>
      </c>
      <c r="H90" s="278">
        <v>12.307460821876468</v>
      </c>
      <c r="I90" s="278">
        <v>12.345540268667586</v>
      </c>
      <c r="J90" s="278">
        <v>12.398998279789055</v>
      </c>
      <c r="K90" s="278">
        <v>12.455251130335771</v>
      </c>
      <c r="L90" s="278">
        <v>12.525141012966994</v>
      </c>
      <c r="M90" s="278">
        <v>12.608125177118932</v>
      </c>
      <c r="N90" s="278">
        <v>12.677318546218324</v>
      </c>
      <c r="O90" s="278">
        <v>12.725876511678317</v>
      </c>
      <c r="P90" s="278">
        <v>12.807096996786722</v>
      </c>
      <c r="Q90" s="278">
        <v>12.944141912840255</v>
      </c>
      <c r="R90" s="278">
        <v>13.110097900050928</v>
      </c>
      <c r="S90" s="278">
        <v>13.251826842841659</v>
      </c>
      <c r="T90" s="278">
        <v>13.34232851591349</v>
      </c>
      <c r="U90" s="278">
        <v>13.400238747398078</v>
      </c>
      <c r="V90" s="278">
        <v>13.42712984762302</v>
      </c>
      <c r="W90" s="278">
        <v>13.432782337224001</v>
      </c>
      <c r="X90" s="278">
        <v>13.43122521235197</v>
      </c>
      <c r="Y90" s="278">
        <v>13.429668087479937</v>
      </c>
      <c r="Z90" s="278">
        <v>13.428110962607906</v>
      </c>
      <c r="AA90" s="278">
        <v>13.426553837735874</v>
      </c>
      <c r="AB90" s="278">
        <v>13.424996712863843</v>
      </c>
      <c r="AC90" s="278">
        <v>13.42343958799181</v>
      </c>
      <c r="AD90" s="278">
        <v>13.421882463119779</v>
      </c>
      <c r="AE90" s="278">
        <v>13.420325338247746</v>
      </c>
      <c r="AF90" s="278">
        <v>13.418768213375715</v>
      </c>
      <c r="AG90" s="278">
        <v>13.417211088503684</v>
      </c>
      <c r="AH90" s="10"/>
    </row>
    <row r="91" spans="1:34" ht="15.75" thickBot="1">
      <c r="A91" s="10"/>
      <c r="B91" s="22" t="s">
        <v>499</v>
      </c>
      <c r="C91" s="22" t="s">
        <v>65</v>
      </c>
      <c r="D91" s="277">
        <v>10.698466448685362</v>
      </c>
      <c r="E91" s="277">
        <v>10.92061211455642</v>
      </c>
      <c r="F91" s="277">
        <v>10.582368636581698</v>
      </c>
      <c r="G91" s="277">
        <v>10.486749483392442</v>
      </c>
      <c r="H91" s="277">
        <v>10.647463660013411</v>
      </c>
      <c r="I91" s="277">
        <v>10.859019207119751</v>
      </c>
      <c r="J91" s="277">
        <v>10.994307320522314</v>
      </c>
      <c r="K91" s="277">
        <v>11.085043877345347</v>
      </c>
      <c r="L91" s="277">
        <v>11.179604085707421</v>
      </c>
      <c r="M91" s="277">
        <v>11.253762333600033</v>
      </c>
      <c r="N91" s="277">
        <v>11.298645168232758</v>
      </c>
      <c r="O91" s="277">
        <v>11.31076046400177</v>
      </c>
      <c r="P91" s="277">
        <v>11.276262089885709</v>
      </c>
      <c r="Q91" s="277">
        <v>11.250599621114143</v>
      </c>
      <c r="R91" s="277">
        <v>11.270918160256011</v>
      </c>
      <c r="S91" s="277">
        <v>11.279058378587823</v>
      </c>
      <c r="T91" s="277">
        <v>11.265834880888328</v>
      </c>
      <c r="U91" s="277">
        <v>11.261348934393816</v>
      </c>
      <c r="V91" s="277">
        <v>11.26251461567287</v>
      </c>
      <c r="W91" s="277">
        <v>11.262615443080275</v>
      </c>
      <c r="X91" s="277">
        <v>11.261324104880934</v>
      </c>
      <c r="Y91" s="277">
        <v>11.260032766681595</v>
      </c>
      <c r="Z91" s="277">
        <v>11.258741428482255</v>
      </c>
      <c r="AA91" s="277">
        <v>11.257450090282914</v>
      </c>
      <c r="AB91" s="277">
        <v>11.256158752083575</v>
      </c>
      <c r="AC91" s="277">
        <v>11.254867413884234</v>
      </c>
      <c r="AD91" s="277">
        <v>11.253576075684894</v>
      </c>
      <c r="AE91" s="277">
        <v>11.252284737485553</v>
      </c>
      <c r="AF91" s="277">
        <v>11.250993399286214</v>
      </c>
      <c r="AG91" s="277">
        <v>11.249702061086873</v>
      </c>
      <c r="AH91" s="10"/>
    </row>
    <row r="92" spans="1:34" ht="15.75" thickBot="1">
      <c r="A92" s="10"/>
      <c r="B92" s="22" t="s">
        <v>500</v>
      </c>
      <c r="C92" s="22" t="s">
        <v>65</v>
      </c>
      <c r="D92" s="278">
        <v>10.698466448685362</v>
      </c>
      <c r="E92" s="278">
        <v>10.92061211455642</v>
      </c>
      <c r="F92" s="278">
        <v>10.582368636581698</v>
      </c>
      <c r="G92" s="278">
        <v>10.486749483392442</v>
      </c>
      <c r="H92" s="278">
        <v>10.647463660013411</v>
      </c>
      <c r="I92" s="278">
        <v>10.859019207119751</v>
      </c>
      <c r="J92" s="278">
        <v>10.994307320522314</v>
      </c>
      <c r="K92" s="278">
        <v>11.085043877345347</v>
      </c>
      <c r="L92" s="278">
        <v>11.179604085707421</v>
      </c>
      <c r="M92" s="278">
        <v>11.253762333600033</v>
      </c>
      <c r="N92" s="278">
        <v>11.298645168232758</v>
      </c>
      <c r="O92" s="278">
        <v>11.31076046400177</v>
      </c>
      <c r="P92" s="278">
        <v>11.276262089885709</v>
      </c>
      <c r="Q92" s="278">
        <v>11.250599621114143</v>
      </c>
      <c r="R92" s="278">
        <v>11.270918160256011</v>
      </c>
      <c r="S92" s="278">
        <v>11.279058378587823</v>
      </c>
      <c r="T92" s="278">
        <v>11.265834880888328</v>
      </c>
      <c r="U92" s="278">
        <v>11.261348934393816</v>
      </c>
      <c r="V92" s="278">
        <v>11.26251461567287</v>
      </c>
      <c r="W92" s="278">
        <v>11.262615443080275</v>
      </c>
      <c r="X92" s="278">
        <v>11.261324104880934</v>
      </c>
      <c r="Y92" s="278">
        <v>11.260032766681595</v>
      </c>
      <c r="Z92" s="278">
        <v>11.258741428482255</v>
      </c>
      <c r="AA92" s="278">
        <v>11.257450090282914</v>
      </c>
      <c r="AB92" s="278">
        <v>11.256158752083575</v>
      </c>
      <c r="AC92" s="278">
        <v>11.254867413884234</v>
      </c>
      <c r="AD92" s="278">
        <v>11.253576075684894</v>
      </c>
      <c r="AE92" s="278">
        <v>11.252284737485553</v>
      </c>
      <c r="AF92" s="278">
        <v>11.250993399286214</v>
      </c>
      <c r="AG92" s="278">
        <v>11.249702061086873</v>
      </c>
      <c r="AH92" s="10"/>
    </row>
    <row r="93" spans="1:34" ht="15.75" thickBot="1">
      <c r="A93" s="10"/>
      <c r="B93" s="22" t="s">
        <v>1032</v>
      </c>
      <c r="C93" s="22" t="s">
        <v>65</v>
      </c>
      <c r="D93" s="277">
        <v>7.2670302374507223</v>
      </c>
      <c r="E93" s="277">
        <v>7.9825757915458135</v>
      </c>
      <c r="F93" s="277">
        <v>7.9848978514026463</v>
      </c>
      <c r="G93" s="277">
        <v>7.9557905207854738</v>
      </c>
      <c r="H93" s="277">
        <v>8.1231065657352239</v>
      </c>
      <c r="I93" s="277">
        <v>8.3560804433221811</v>
      </c>
      <c r="J93" s="277">
        <v>8.2947569306512676</v>
      </c>
      <c r="K93" s="277">
        <v>7.8438587254605387</v>
      </c>
      <c r="L93" s="277">
        <v>7.4288023824493301</v>
      </c>
      <c r="M93" s="277">
        <v>7.4680054944759844</v>
      </c>
      <c r="N93" s="277">
        <v>7.8974239840262292</v>
      </c>
      <c r="O93" s="277">
        <v>8.2951292434178328</v>
      </c>
      <c r="P93" s="277">
        <v>8.3238787084225141</v>
      </c>
      <c r="Q93" s="277">
        <v>8.0573061595162159</v>
      </c>
      <c r="R93" s="277">
        <v>7.8021869400302037</v>
      </c>
      <c r="S93" s="277">
        <v>7.6777491220408232</v>
      </c>
      <c r="T93" s="277">
        <v>7.5900597298463754</v>
      </c>
      <c r="U93" s="277">
        <v>7.5121856384017285</v>
      </c>
      <c r="V93" s="277">
        <v>7.4729923537277951</v>
      </c>
      <c r="W93" s="277">
        <v>7.4602875718448409</v>
      </c>
      <c r="X93" s="277">
        <v>7.4550466650597551</v>
      </c>
      <c r="Y93" s="277">
        <v>7.4498057582746693</v>
      </c>
      <c r="Z93" s="277">
        <v>7.4445648514895844</v>
      </c>
      <c r="AA93" s="277">
        <v>7.4393239447044976</v>
      </c>
      <c r="AB93" s="277">
        <v>7.4340830379194127</v>
      </c>
      <c r="AC93" s="277">
        <v>7.4288421311343278</v>
      </c>
      <c r="AD93" s="277">
        <v>7.4236012243492411</v>
      </c>
      <c r="AE93" s="277">
        <v>7.4183603175641544</v>
      </c>
      <c r="AF93" s="277">
        <v>7.4131194107790694</v>
      </c>
      <c r="AG93" s="277">
        <v>7.4078785039939836</v>
      </c>
      <c r="AH93" s="10"/>
    </row>
    <row r="94" spans="1:34" ht="15.75" thickBot="1">
      <c r="A94" s="10"/>
      <c r="B94" s="22" t="s">
        <v>474</v>
      </c>
      <c r="C94" s="22" t="s">
        <v>65</v>
      </c>
      <c r="D94" s="278">
        <v>10.221580719999277</v>
      </c>
      <c r="E94" s="278">
        <v>10.528448625472787</v>
      </c>
      <c r="F94" s="278">
        <v>10.314467064517226</v>
      </c>
      <c r="G94" s="278">
        <v>10.235817287862133</v>
      </c>
      <c r="H94" s="278">
        <v>10.311811095035672</v>
      </c>
      <c r="I94" s="278">
        <v>10.42777789324888</v>
      </c>
      <c r="J94" s="278">
        <v>10.53202393626044</v>
      </c>
      <c r="K94" s="278">
        <v>10.62656617211206</v>
      </c>
      <c r="L94" s="278">
        <v>10.723135196265673</v>
      </c>
      <c r="M94" s="278">
        <v>10.801806321819733</v>
      </c>
      <c r="N94" s="278">
        <v>10.87600336084772</v>
      </c>
      <c r="O94" s="278">
        <v>10.938956944725636</v>
      </c>
      <c r="P94" s="278">
        <v>10.97189544539134</v>
      </c>
      <c r="Q94" s="278">
        <v>10.988852840926356</v>
      </c>
      <c r="R94" s="278">
        <v>11.009033315639641</v>
      </c>
      <c r="S94" s="278">
        <v>11.026714185235724</v>
      </c>
      <c r="T94" s="278">
        <v>11.035561357342585</v>
      </c>
      <c r="U94" s="278">
        <v>11.040181261425957</v>
      </c>
      <c r="V94" s="278">
        <v>11.0429841140948</v>
      </c>
      <c r="W94" s="278">
        <v>11.043203433901528</v>
      </c>
      <c r="X94" s="278">
        <v>11.041930847665316</v>
      </c>
      <c r="Y94" s="278">
        <v>11.040658261429105</v>
      </c>
      <c r="Z94" s="278">
        <v>11.039385675192893</v>
      </c>
      <c r="AA94" s="278">
        <v>11.038113088956683</v>
      </c>
      <c r="AB94" s="278">
        <v>11.036840502720471</v>
      </c>
      <c r="AC94" s="278">
        <v>11.035567916484259</v>
      </c>
      <c r="AD94" s="278">
        <v>11.034295330248048</v>
      </c>
      <c r="AE94" s="278">
        <v>11.033022744011836</v>
      </c>
      <c r="AF94" s="278">
        <v>11.031750157775624</v>
      </c>
      <c r="AG94" s="278">
        <v>11.030477571539413</v>
      </c>
      <c r="AH94" s="10"/>
    </row>
    <row r="95" spans="1:34" ht="15.75" thickBot="1">
      <c r="A95" s="10"/>
      <c r="B95" s="22" t="s">
        <v>498</v>
      </c>
      <c r="C95" s="22" t="s">
        <v>65</v>
      </c>
      <c r="D95" s="277">
        <v>9.5242837907180427</v>
      </c>
      <c r="E95" s="277">
        <v>10.253394176621686</v>
      </c>
      <c r="F95" s="277">
        <v>10.557811102424285</v>
      </c>
      <c r="G95" s="277">
        <v>10.896264900236927</v>
      </c>
      <c r="H95" s="277">
        <v>11.076805760610991</v>
      </c>
      <c r="I95" s="277">
        <v>11.109385984460738</v>
      </c>
      <c r="J95" s="277">
        <v>11.140040767490683</v>
      </c>
      <c r="K95" s="277">
        <v>11.156059516019987</v>
      </c>
      <c r="L95" s="277">
        <v>11.197417177938821</v>
      </c>
      <c r="M95" s="277">
        <v>11.251889913785924</v>
      </c>
      <c r="N95" s="277">
        <v>11.279320511601775</v>
      </c>
      <c r="O95" s="277">
        <v>11.286459626880943</v>
      </c>
      <c r="P95" s="277">
        <v>11.348931669353973</v>
      </c>
      <c r="Q95" s="277">
        <v>11.482471983789946</v>
      </c>
      <c r="R95" s="277">
        <v>11.657057178901319</v>
      </c>
      <c r="S95" s="277">
        <v>11.820622821796718</v>
      </c>
      <c r="T95" s="277">
        <v>11.926653288377477</v>
      </c>
      <c r="U95" s="277">
        <v>11.992715654909123</v>
      </c>
      <c r="V95" s="277">
        <v>12.022401444459643</v>
      </c>
      <c r="W95" s="277">
        <v>12.028519655497234</v>
      </c>
      <c r="X95" s="277">
        <v>12.026962594583189</v>
      </c>
      <c r="Y95" s="277">
        <v>12.025405533669144</v>
      </c>
      <c r="Z95" s="277">
        <v>12.023848472755102</v>
      </c>
      <c r="AA95" s="277">
        <v>12.022291411841056</v>
      </c>
      <c r="AB95" s="277">
        <v>12.020734350927011</v>
      </c>
      <c r="AC95" s="277">
        <v>12.019177290012967</v>
      </c>
      <c r="AD95" s="277">
        <v>12.017620229098924</v>
      </c>
      <c r="AE95" s="277">
        <v>12.016063168184878</v>
      </c>
      <c r="AF95" s="277">
        <v>12.014506107270833</v>
      </c>
      <c r="AG95" s="277">
        <v>12.012949046356791</v>
      </c>
      <c r="AH95" s="10"/>
    </row>
    <row r="96" spans="1:34" ht="15.75" thickBot="1">
      <c r="A96" s="10"/>
      <c r="B96" s="22" t="s">
        <v>462</v>
      </c>
      <c r="C96" s="22" t="s">
        <v>65</v>
      </c>
      <c r="D96" s="278">
        <v>7.2670302374507223</v>
      </c>
      <c r="E96" s="278">
        <v>7.9825757915458135</v>
      </c>
      <c r="F96" s="278">
        <v>7.9848978514026463</v>
      </c>
      <c r="G96" s="278">
        <v>7.9557905207854738</v>
      </c>
      <c r="H96" s="278">
        <v>8.1231065657352239</v>
      </c>
      <c r="I96" s="278">
        <v>8.3560804433221811</v>
      </c>
      <c r="J96" s="278">
        <v>8.2947569306512676</v>
      </c>
      <c r="K96" s="278">
        <v>7.8438587254605387</v>
      </c>
      <c r="L96" s="278">
        <v>7.4288023824493301</v>
      </c>
      <c r="M96" s="278">
        <v>7.4680054944759844</v>
      </c>
      <c r="N96" s="278">
        <v>7.8974239840262292</v>
      </c>
      <c r="O96" s="278">
        <v>8.2951292434178328</v>
      </c>
      <c r="P96" s="278">
        <v>8.3238787084225141</v>
      </c>
      <c r="Q96" s="278">
        <v>8.0573061595162159</v>
      </c>
      <c r="R96" s="278">
        <v>7.8021869400302037</v>
      </c>
      <c r="S96" s="278">
        <v>7.6777491220408232</v>
      </c>
      <c r="T96" s="278">
        <v>7.5900597298463754</v>
      </c>
      <c r="U96" s="278">
        <v>7.5121856384017285</v>
      </c>
      <c r="V96" s="278">
        <v>7.4729923537277951</v>
      </c>
      <c r="W96" s="278">
        <v>7.4602875718448409</v>
      </c>
      <c r="X96" s="278">
        <v>7.4550466650597551</v>
      </c>
      <c r="Y96" s="278">
        <v>7.4498057582746693</v>
      </c>
      <c r="Z96" s="278">
        <v>7.4445648514895844</v>
      </c>
      <c r="AA96" s="278">
        <v>7.4393239447044976</v>
      </c>
      <c r="AB96" s="278">
        <v>7.4340830379194127</v>
      </c>
      <c r="AC96" s="278">
        <v>7.4288421311343278</v>
      </c>
      <c r="AD96" s="278">
        <v>7.4236012243492411</v>
      </c>
      <c r="AE96" s="278">
        <v>7.4183603175641544</v>
      </c>
      <c r="AF96" s="278">
        <v>7.4131194107790694</v>
      </c>
      <c r="AG96" s="278">
        <v>7.4078785039939836</v>
      </c>
      <c r="AH96" s="10"/>
    </row>
    <row r="97" spans="1:34" ht="17.100000000000001" customHeight="1" thickBot="1">
      <c r="A97" s="10"/>
      <c r="B97" s="3" t="s">
        <v>1027</v>
      </c>
      <c r="C97" s="281"/>
      <c r="D97" s="281"/>
      <c r="E97" s="281"/>
      <c r="F97" s="281"/>
      <c r="G97" s="281"/>
      <c r="H97" s="281"/>
      <c r="I97" s="281"/>
      <c r="J97" s="281"/>
      <c r="K97" s="281"/>
      <c r="L97" s="281"/>
      <c r="M97" s="281"/>
      <c r="N97" s="281"/>
      <c r="O97" s="281"/>
      <c r="P97" s="281"/>
      <c r="Q97" s="281"/>
      <c r="R97" s="281"/>
      <c r="S97" s="281"/>
      <c r="T97" s="281"/>
      <c r="U97" s="281"/>
      <c r="V97" s="281"/>
      <c r="W97" s="281"/>
      <c r="X97" s="281"/>
      <c r="Y97" s="281"/>
      <c r="Z97" s="281"/>
      <c r="AA97" s="281"/>
      <c r="AB97" s="281"/>
      <c r="AC97" s="281"/>
      <c r="AD97" s="281"/>
      <c r="AE97" s="281"/>
      <c r="AF97" s="281"/>
      <c r="AG97" s="281"/>
      <c r="AH97" s="10"/>
    </row>
    <row r="98" spans="1:34" ht="15.75" thickBot="1">
      <c r="A98" s="10"/>
      <c r="B98" s="22" t="s">
        <v>1033</v>
      </c>
      <c r="C98" s="22" t="s">
        <v>65</v>
      </c>
      <c r="D98" s="277">
        <v>10.87158071999928</v>
      </c>
      <c r="E98" s="277">
        <v>11.17844862547279</v>
      </c>
      <c r="F98" s="277">
        <v>10.964467064517226</v>
      </c>
      <c r="G98" s="277">
        <v>10.885817287862135</v>
      </c>
      <c r="H98" s="277">
        <v>10.961811095035674</v>
      </c>
      <c r="I98" s="277">
        <v>11.077777893248882</v>
      </c>
      <c r="J98" s="277">
        <v>11.182023936260439</v>
      </c>
      <c r="K98" s="277">
        <v>11.27656617211206</v>
      </c>
      <c r="L98" s="277">
        <v>11.373135196265675</v>
      </c>
      <c r="M98" s="277">
        <v>11.451806321819735</v>
      </c>
      <c r="N98" s="277">
        <v>11.526003360847721</v>
      </c>
      <c r="O98" s="277">
        <v>11.588956944725634</v>
      </c>
      <c r="P98" s="277">
        <v>11.62189544539134</v>
      </c>
      <c r="Q98" s="277">
        <v>11.638852840926358</v>
      </c>
      <c r="R98" s="277">
        <v>11.659033315639642</v>
      </c>
      <c r="S98" s="277">
        <v>11.676714185235724</v>
      </c>
      <c r="T98" s="277">
        <v>11.685561357342586</v>
      </c>
      <c r="U98" s="277">
        <v>11.690181261425957</v>
      </c>
      <c r="V98" s="277">
        <v>11.692984114094802</v>
      </c>
      <c r="W98" s="277">
        <v>11.693203433901528</v>
      </c>
      <c r="X98" s="277">
        <v>11.691930847665317</v>
      </c>
      <c r="Y98" s="277">
        <v>11.690658261429105</v>
      </c>
      <c r="Z98" s="277">
        <v>11.689385675192895</v>
      </c>
      <c r="AA98" s="277">
        <v>11.688113088956683</v>
      </c>
      <c r="AB98" s="277">
        <v>11.686840502720472</v>
      </c>
      <c r="AC98" s="277">
        <v>11.68556791648426</v>
      </c>
      <c r="AD98" s="277">
        <v>11.684295330248048</v>
      </c>
      <c r="AE98" s="277">
        <v>11.683022744011836</v>
      </c>
      <c r="AF98" s="277">
        <v>11.681750157775625</v>
      </c>
      <c r="AG98" s="277">
        <v>11.680477571539413</v>
      </c>
      <c r="AH98" s="10"/>
    </row>
    <row r="99" spans="1:34" ht="15.75" thickBot="1">
      <c r="A99" s="10"/>
      <c r="B99" s="22" t="s">
        <v>1034</v>
      </c>
      <c r="C99" s="22" t="s">
        <v>65</v>
      </c>
      <c r="D99" s="278">
        <v>11.37158071999928</v>
      </c>
      <c r="E99" s="278">
        <v>11.67844862547279</v>
      </c>
      <c r="F99" s="278">
        <v>11.464467064517226</v>
      </c>
      <c r="G99" s="278">
        <v>11.385817287862135</v>
      </c>
      <c r="H99" s="278">
        <v>11.461811095035674</v>
      </c>
      <c r="I99" s="278">
        <v>11.577777893248882</v>
      </c>
      <c r="J99" s="278">
        <v>11.682023936260439</v>
      </c>
      <c r="K99" s="278">
        <v>11.77656617211206</v>
      </c>
      <c r="L99" s="278">
        <v>11.873135196265675</v>
      </c>
      <c r="M99" s="278">
        <v>11.951806321819735</v>
      </c>
      <c r="N99" s="278">
        <v>12.026003360847721</v>
      </c>
      <c r="O99" s="278">
        <v>12.088956944725634</v>
      </c>
      <c r="P99" s="278">
        <v>12.12189544539134</v>
      </c>
      <c r="Q99" s="278">
        <v>12.138852840926358</v>
      </c>
      <c r="R99" s="278">
        <v>12.159033315639642</v>
      </c>
      <c r="S99" s="278">
        <v>12.176714185235724</v>
      </c>
      <c r="T99" s="278">
        <v>12.185561357342586</v>
      </c>
      <c r="U99" s="278">
        <v>12.190181261425957</v>
      </c>
      <c r="V99" s="278">
        <v>12.192984114094802</v>
      </c>
      <c r="W99" s="278">
        <v>12.193203433901528</v>
      </c>
      <c r="X99" s="278">
        <v>12.191930847665317</v>
      </c>
      <c r="Y99" s="278">
        <v>12.190658261429105</v>
      </c>
      <c r="Z99" s="278">
        <v>12.189385675192895</v>
      </c>
      <c r="AA99" s="278">
        <v>12.188113088956683</v>
      </c>
      <c r="AB99" s="278">
        <v>12.186840502720472</v>
      </c>
      <c r="AC99" s="278">
        <v>12.18556791648426</v>
      </c>
      <c r="AD99" s="278">
        <v>12.184295330248048</v>
      </c>
      <c r="AE99" s="278">
        <v>12.183022744011836</v>
      </c>
      <c r="AF99" s="278">
        <v>12.181750157775625</v>
      </c>
      <c r="AG99" s="278">
        <v>12.180477571539413</v>
      </c>
      <c r="AH99" s="10"/>
    </row>
    <row r="100" spans="1:34" ht="15.75" thickBot="1">
      <c r="A100" s="10"/>
      <c r="B100" s="22" t="s">
        <v>1035</v>
      </c>
      <c r="C100" s="22" t="s">
        <v>65</v>
      </c>
      <c r="D100" s="277">
        <v>9.367749469279822</v>
      </c>
      <c r="E100" s="277">
        <v>9.54407748296547</v>
      </c>
      <c r="F100" s="277">
        <v>9.2994202019839918</v>
      </c>
      <c r="G100" s="277">
        <v>9.1206120132708968</v>
      </c>
      <c r="H100" s="277">
        <v>9.0537588278990526</v>
      </c>
      <c r="I100" s="277">
        <v>9.0813128250561661</v>
      </c>
      <c r="J100" s="277">
        <v>9.1441778099389701</v>
      </c>
      <c r="K100" s="277">
        <v>9.1679581654345199</v>
      </c>
      <c r="L100" s="277">
        <v>9.124785011204029</v>
      </c>
      <c r="M100" s="277">
        <v>9.04454158803415</v>
      </c>
      <c r="N100" s="277">
        <v>8.9852037822355264</v>
      </c>
      <c r="O100" s="277">
        <v>8.9583910512605129</v>
      </c>
      <c r="P100" s="277">
        <v>8.9459906271033791</v>
      </c>
      <c r="Q100" s="277">
        <v>8.9602176959571835</v>
      </c>
      <c r="R100" s="277">
        <v>9.0171926247309919</v>
      </c>
      <c r="S100" s="277">
        <v>9.0631110673659201</v>
      </c>
      <c r="T100" s="277">
        <v>9.0771593708355134</v>
      </c>
      <c r="U100" s="277">
        <v>9.0892755754798067</v>
      </c>
      <c r="V100" s="277">
        <v>9.0962966219444539</v>
      </c>
      <c r="W100" s="277">
        <v>9.0974798480476835</v>
      </c>
      <c r="X100" s="277">
        <v>9.0962647691444225</v>
      </c>
      <c r="Y100" s="277">
        <v>9.0950496902411579</v>
      </c>
      <c r="Z100" s="277">
        <v>9.0938346113378969</v>
      </c>
      <c r="AA100" s="277">
        <v>9.0926195324346359</v>
      </c>
      <c r="AB100" s="277">
        <v>9.0914044535313714</v>
      </c>
      <c r="AC100" s="277">
        <v>9.0901893746281104</v>
      </c>
      <c r="AD100" s="277">
        <v>9.0889742957248458</v>
      </c>
      <c r="AE100" s="277">
        <v>9.0877592168215848</v>
      </c>
      <c r="AF100" s="277">
        <v>9.0865441379183238</v>
      </c>
      <c r="AG100" s="277">
        <v>9.0853290590150593</v>
      </c>
      <c r="AH100" s="10"/>
    </row>
    <row r="101" spans="1:34" ht="15.75" thickBot="1">
      <c r="A101" s="10"/>
      <c r="B101" s="22" t="s">
        <v>1036</v>
      </c>
      <c r="C101" s="22" t="s">
        <v>65</v>
      </c>
      <c r="D101" s="278">
        <v>9.7177494692798216</v>
      </c>
      <c r="E101" s="278">
        <v>9.8940774829654696</v>
      </c>
      <c r="F101" s="278">
        <v>9.6494202019839914</v>
      </c>
      <c r="G101" s="278">
        <v>9.4706120132708964</v>
      </c>
      <c r="H101" s="278">
        <v>9.403758827899054</v>
      </c>
      <c r="I101" s="278">
        <v>9.4313128250561675</v>
      </c>
      <c r="J101" s="278">
        <v>9.4941778099389715</v>
      </c>
      <c r="K101" s="278">
        <v>9.5179581654345196</v>
      </c>
      <c r="L101" s="278">
        <v>9.4747850112040286</v>
      </c>
      <c r="M101" s="278">
        <v>9.3945415880341496</v>
      </c>
      <c r="N101" s="278">
        <v>9.3352037822355278</v>
      </c>
      <c r="O101" s="278">
        <v>9.3083910512605144</v>
      </c>
      <c r="P101" s="278">
        <v>9.2959906271033788</v>
      </c>
      <c r="Q101" s="278">
        <v>9.3102176959571832</v>
      </c>
      <c r="R101" s="278">
        <v>9.3671926247309916</v>
      </c>
      <c r="S101" s="278">
        <v>9.4131110673659197</v>
      </c>
      <c r="T101" s="278">
        <v>9.427159370835513</v>
      </c>
      <c r="U101" s="278">
        <v>9.4392755754798081</v>
      </c>
      <c r="V101" s="278">
        <v>9.4462966219444553</v>
      </c>
      <c r="W101" s="278">
        <v>9.4474798480476831</v>
      </c>
      <c r="X101" s="278">
        <v>9.4462647691444221</v>
      </c>
      <c r="Y101" s="278">
        <v>9.4450496902411594</v>
      </c>
      <c r="Z101" s="278">
        <v>9.4438346113378966</v>
      </c>
      <c r="AA101" s="278">
        <v>9.4426195324346356</v>
      </c>
      <c r="AB101" s="278">
        <v>9.4414044535313728</v>
      </c>
      <c r="AC101" s="278">
        <v>9.44018937462811</v>
      </c>
      <c r="AD101" s="278">
        <v>9.4389742957248473</v>
      </c>
      <c r="AE101" s="278">
        <v>9.4377592168215845</v>
      </c>
      <c r="AF101" s="278">
        <v>9.4365441379183235</v>
      </c>
      <c r="AG101" s="278">
        <v>9.4353290590150607</v>
      </c>
      <c r="AH101" s="10"/>
    </row>
    <row r="102" spans="1:34" ht="15.75" thickBot="1">
      <c r="A102" s="10"/>
      <c r="B102" s="22" t="s">
        <v>1037</v>
      </c>
      <c r="C102" s="22" t="s">
        <v>65</v>
      </c>
      <c r="D102" s="277">
        <v>11.398466448685362</v>
      </c>
      <c r="E102" s="277">
        <v>11.620612114556419</v>
      </c>
      <c r="F102" s="277">
        <v>11.282368636581698</v>
      </c>
      <c r="G102" s="277">
        <v>11.186749483392441</v>
      </c>
      <c r="H102" s="277">
        <v>11.34746366001341</v>
      </c>
      <c r="I102" s="277">
        <v>11.55901920711975</v>
      </c>
      <c r="J102" s="277">
        <v>11.694307320522313</v>
      </c>
      <c r="K102" s="277">
        <v>11.785043877345347</v>
      </c>
      <c r="L102" s="277">
        <v>11.87960408570742</v>
      </c>
      <c r="M102" s="277">
        <v>11.953762333600032</v>
      </c>
      <c r="N102" s="277">
        <v>11.998645168232757</v>
      </c>
      <c r="O102" s="277">
        <v>12.01076046400177</v>
      </c>
      <c r="P102" s="277">
        <v>11.976262089885708</v>
      </c>
      <c r="Q102" s="277">
        <v>11.950599621114142</v>
      </c>
      <c r="R102" s="277">
        <v>11.97091816025601</v>
      </c>
      <c r="S102" s="277">
        <v>11.979058378587823</v>
      </c>
      <c r="T102" s="277">
        <v>11.965834880888327</v>
      </c>
      <c r="U102" s="277">
        <v>11.961348934393815</v>
      </c>
      <c r="V102" s="277">
        <v>11.96251461567287</v>
      </c>
      <c r="W102" s="277">
        <v>11.962615443080274</v>
      </c>
      <c r="X102" s="277">
        <v>11.961324104880934</v>
      </c>
      <c r="Y102" s="277">
        <v>11.960032766681595</v>
      </c>
      <c r="Z102" s="277">
        <v>11.958741428482254</v>
      </c>
      <c r="AA102" s="277">
        <v>11.957450090282913</v>
      </c>
      <c r="AB102" s="277">
        <v>11.956158752083574</v>
      </c>
      <c r="AC102" s="277">
        <v>11.954867413884234</v>
      </c>
      <c r="AD102" s="277">
        <v>11.953576075684893</v>
      </c>
      <c r="AE102" s="277">
        <v>11.952284737485552</v>
      </c>
      <c r="AF102" s="277">
        <v>11.950993399286213</v>
      </c>
      <c r="AG102" s="277">
        <v>11.949702061086873</v>
      </c>
      <c r="AH102" s="10"/>
    </row>
    <row r="103" spans="1:34" ht="15.75" thickBot="1">
      <c r="A103" s="10"/>
      <c r="B103" s="22" t="s">
        <v>1038</v>
      </c>
      <c r="C103" s="22" t="s">
        <v>65</v>
      </c>
      <c r="D103" s="278">
        <v>11.898466448685362</v>
      </c>
      <c r="E103" s="278">
        <v>12.120612114556419</v>
      </c>
      <c r="F103" s="278">
        <v>11.782368636581698</v>
      </c>
      <c r="G103" s="278">
        <v>11.686749483392441</v>
      </c>
      <c r="H103" s="278">
        <v>11.84746366001341</v>
      </c>
      <c r="I103" s="278">
        <v>12.05901920711975</v>
      </c>
      <c r="J103" s="278">
        <v>12.194307320522313</v>
      </c>
      <c r="K103" s="278">
        <v>12.285043877345347</v>
      </c>
      <c r="L103" s="278">
        <v>12.37960408570742</v>
      </c>
      <c r="M103" s="278">
        <v>12.453762333600032</v>
      </c>
      <c r="N103" s="278">
        <v>12.498645168232757</v>
      </c>
      <c r="O103" s="278">
        <v>12.51076046400177</v>
      </c>
      <c r="P103" s="278">
        <v>12.476262089885708</v>
      </c>
      <c r="Q103" s="278">
        <v>12.450599621114142</v>
      </c>
      <c r="R103" s="278">
        <v>12.47091816025601</v>
      </c>
      <c r="S103" s="278">
        <v>12.479058378587823</v>
      </c>
      <c r="T103" s="278">
        <v>12.465834880888327</v>
      </c>
      <c r="U103" s="278">
        <v>12.461348934393815</v>
      </c>
      <c r="V103" s="278">
        <v>12.46251461567287</v>
      </c>
      <c r="W103" s="278">
        <v>12.462615443080274</v>
      </c>
      <c r="X103" s="278">
        <v>12.461324104880934</v>
      </c>
      <c r="Y103" s="278">
        <v>12.460032766681595</v>
      </c>
      <c r="Z103" s="278">
        <v>12.458741428482254</v>
      </c>
      <c r="AA103" s="278">
        <v>12.457450090282913</v>
      </c>
      <c r="AB103" s="278">
        <v>12.456158752083574</v>
      </c>
      <c r="AC103" s="278">
        <v>12.454867413884234</v>
      </c>
      <c r="AD103" s="278">
        <v>12.453576075684893</v>
      </c>
      <c r="AE103" s="278">
        <v>12.452284737485552</v>
      </c>
      <c r="AF103" s="278">
        <v>12.450993399286213</v>
      </c>
      <c r="AG103" s="278">
        <v>12.449702061086873</v>
      </c>
      <c r="AH103" s="10"/>
    </row>
    <row r="104" spans="1:34" ht="15.75" thickBot="1">
      <c r="A104" s="10"/>
      <c r="B104" s="22" t="s">
        <v>1039</v>
      </c>
      <c r="C104" s="22" t="s">
        <v>65</v>
      </c>
      <c r="D104" s="277">
        <v>12.222458769305799</v>
      </c>
      <c r="E104" s="277">
        <v>12.866875961735513</v>
      </c>
      <c r="F104" s="277">
        <v>13.096816495977457</v>
      </c>
      <c r="G104" s="277">
        <v>13.342460095838714</v>
      </c>
      <c r="H104" s="277">
        <v>13.475696115994115</v>
      </c>
      <c r="I104" s="277">
        <v>13.513775562785233</v>
      </c>
      <c r="J104" s="277">
        <v>13.567233573906702</v>
      </c>
      <c r="K104" s="277">
        <v>13.623486424453418</v>
      </c>
      <c r="L104" s="277">
        <v>13.693376307084641</v>
      </c>
      <c r="M104" s="277">
        <v>13.776360471236579</v>
      </c>
      <c r="N104" s="277">
        <v>13.84555384033597</v>
      </c>
      <c r="O104" s="277">
        <v>13.894111805795964</v>
      </c>
      <c r="P104" s="277">
        <v>13.975332290904369</v>
      </c>
      <c r="Q104" s="277">
        <v>14.112377206957902</v>
      </c>
      <c r="R104" s="277">
        <v>14.278333194168574</v>
      </c>
      <c r="S104" s="277">
        <v>14.420062136959306</v>
      </c>
      <c r="T104" s="277">
        <v>14.510563810031137</v>
      </c>
      <c r="U104" s="277">
        <v>14.568474041515724</v>
      </c>
      <c r="V104" s="277">
        <v>14.595365141740666</v>
      </c>
      <c r="W104" s="277">
        <v>14.601017631341648</v>
      </c>
      <c r="X104" s="277">
        <v>14.599460506469617</v>
      </c>
      <c r="Y104" s="277">
        <v>14.597903381597584</v>
      </c>
      <c r="Z104" s="277">
        <v>14.596346256725553</v>
      </c>
      <c r="AA104" s="277">
        <v>14.594789131853521</v>
      </c>
      <c r="AB104" s="277">
        <v>14.59323200698149</v>
      </c>
      <c r="AC104" s="277">
        <v>14.591674882109457</v>
      </c>
      <c r="AD104" s="277">
        <v>14.590117757237426</v>
      </c>
      <c r="AE104" s="277">
        <v>14.588560632365393</v>
      </c>
      <c r="AF104" s="277">
        <v>14.587003507493362</v>
      </c>
      <c r="AG104" s="277">
        <v>14.585446382621331</v>
      </c>
      <c r="AH104" s="10"/>
    </row>
    <row r="105" spans="1:34" ht="15.75" thickBot="1">
      <c r="A105" s="10"/>
      <c r="B105" s="22" t="s">
        <v>1040</v>
      </c>
      <c r="C105" s="22" t="s">
        <v>65</v>
      </c>
      <c r="D105" s="278">
        <v>12.222458769305799</v>
      </c>
      <c r="E105" s="278">
        <v>12.866875961735513</v>
      </c>
      <c r="F105" s="278">
        <v>13.096816495977457</v>
      </c>
      <c r="G105" s="278">
        <v>13.342460095838714</v>
      </c>
      <c r="H105" s="278">
        <v>13.475696115994115</v>
      </c>
      <c r="I105" s="278">
        <v>13.513775562785233</v>
      </c>
      <c r="J105" s="278">
        <v>13.567233573906702</v>
      </c>
      <c r="K105" s="278">
        <v>13.623486424453418</v>
      </c>
      <c r="L105" s="278">
        <v>13.693376307084641</v>
      </c>
      <c r="M105" s="278">
        <v>13.776360471236579</v>
      </c>
      <c r="N105" s="278">
        <v>13.84555384033597</v>
      </c>
      <c r="O105" s="278">
        <v>13.894111805795964</v>
      </c>
      <c r="P105" s="278">
        <v>13.975332290904369</v>
      </c>
      <c r="Q105" s="278">
        <v>14.112377206957902</v>
      </c>
      <c r="R105" s="278">
        <v>14.278333194168574</v>
      </c>
      <c r="S105" s="278">
        <v>14.420062136959306</v>
      </c>
      <c r="T105" s="278">
        <v>14.510563810031137</v>
      </c>
      <c r="U105" s="278">
        <v>14.568474041515724</v>
      </c>
      <c r="V105" s="278">
        <v>14.595365141740666</v>
      </c>
      <c r="W105" s="278">
        <v>14.601017631341648</v>
      </c>
      <c r="X105" s="278">
        <v>14.599460506469617</v>
      </c>
      <c r="Y105" s="278">
        <v>14.597903381597584</v>
      </c>
      <c r="Z105" s="278">
        <v>14.596346256725553</v>
      </c>
      <c r="AA105" s="278">
        <v>14.594789131853521</v>
      </c>
      <c r="AB105" s="278">
        <v>14.59323200698149</v>
      </c>
      <c r="AC105" s="278">
        <v>14.591674882109457</v>
      </c>
      <c r="AD105" s="278">
        <v>14.590117757237426</v>
      </c>
      <c r="AE105" s="278">
        <v>14.588560632365393</v>
      </c>
      <c r="AF105" s="278">
        <v>14.587003507493362</v>
      </c>
      <c r="AG105" s="278">
        <v>14.585446382621331</v>
      </c>
      <c r="AH105" s="10"/>
    </row>
    <row r="106" spans="1:34" ht="15.75" thickBot="1">
      <c r="A106" s="10"/>
      <c r="B106" s="22" t="s">
        <v>1041</v>
      </c>
      <c r="C106" s="22" t="s">
        <v>65</v>
      </c>
      <c r="D106" s="277">
        <v>10.024283790718043</v>
      </c>
      <c r="E106" s="277">
        <v>10.753394176621686</v>
      </c>
      <c r="F106" s="277">
        <v>11.057811102424285</v>
      </c>
      <c r="G106" s="277">
        <v>11.396264900236927</v>
      </c>
      <c r="H106" s="277">
        <v>11.576805760610991</v>
      </c>
      <c r="I106" s="277">
        <v>11.609385984460738</v>
      </c>
      <c r="J106" s="277">
        <v>11.640040767490683</v>
      </c>
      <c r="K106" s="277">
        <v>11.656059516019987</v>
      </c>
      <c r="L106" s="277">
        <v>11.697417177938821</v>
      </c>
      <c r="M106" s="277">
        <v>11.751889913785924</v>
      </c>
      <c r="N106" s="277">
        <v>11.779320511601775</v>
      </c>
      <c r="O106" s="277">
        <v>11.786459626880943</v>
      </c>
      <c r="P106" s="277">
        <v>11.848931669353973</v>
      </c>
      <c r="Q106" s="277">
        <v>11.982471983789946</v>
      </c>
      <c r="R106" s="277">
        <v>12.157057178901319</v>
      </c>
      <c r="S106" s="277">
        <v>12.320622821796718</v>
      </c>
      <c r="T106" s="277">
        <v>12.426653288377477</v>
      </c>
      <c r="U106" s="277">
        <v>12.492715654909123</v>
      </c>
      <c r="V106" s="277">
        <v>12.522401444459643</v>
      </c>
      <c r="W106" s="277">
        <v>12.528519655497234</v>
      </c>
      <c r="X106" s="277">
        <v>12.526962594583189</v>
      </c>
      <c r="Y106" s="277">
        <v>12.525405533669144</v>
      </c>
      <c r="Z106" s="277">
        <v>12.523848472755102</v>
      </c>
      <c r="AA106" s="277">
        <v>12.522291411841056</v>
      </c>
      <c r="AB106" s="277">
        <v>12.520734350927011</v>
      </c>
      <c r="AC106" s="277">
        <v>12.519177290012967</v>
      </c>
      <c r="AD106" s="277">
        <v>12.517620229098924</v>
      </c>
      <c r="AE106" s="277">
        <v>12.516063168184878</v>
      </c>
      <c r="AF106" s="277">
        <v>12.514506107270833</v>
      </c>
      <c r="AG106" s="277">
        <v>12.512949046356791</v>
      </c>
      <c r="AH106" s="10"/>
    </row>
    <row r="107" spans="1:34" ht="15.75" thickBot="1">
      <c r="A107" s="10"/>
      <c r="B107" s="22" t="s">
        <v>1042</v>
      </c>
      <c r="C107" s="22" t="s">
        <v>65</v>
      </c>
      <c r="D107" s="278">
        <v>10.524283790718043</v>
      </c>
      <c r="E107" s="278">
        <v>11.253394176621686</v>
      </c>
      <c r="F107" s="278">
        <v>11.557811102424285</v>
      </c>
      <c r="G107" s="278">
        <v>11.896264900236927</v>
      </c>
      <c r="H107" s="278">
        <v>12.076805760610991</v>
      </c>
      <c r="I107" s="278">
        <v>12.109385984460738</v>
      </c>
      <c r="J107" s="278">
        <v>12.140040767490683</v>
      </c>
      <c r="K107" s="278">
        <v>12.156059516019987</v>
      </c>
      <c r="L107" s="278">
        <v>12.197417177938821</v>
      </c>
      <c r="M107" s="278">
        <v>12.251889913785924</v>
      </c>
      <c r="N107" s="278">
        <v>12.279320511601775</v>
      </c>
      <c r="O107" s="278">
        <v>12.286459626880943</v>
      </c>
      <c r="P107" s="278">
        <v>12.348931669353973</v>
      </c>
      <c r="Q107" s="278">
        <v>12.482471983789946</v>
      </c>
      <c r="R107" s="278">
        <v>12.657057178901319</v>
      </c>
      <c r="S107" s="278">
        <v>12.820622821796718</v>
      </c>
      <c r="T107" s="278">
        <v>12.926653288377477</v>
      </c>
      <c r="U107" s="278">
        <v>12.992715654909123</v>
      </c>
      <c r="V107" s="278">
        <v>13.022401444459643</v>
      </c>
      <c r="W107" s="278">
        <v>13.028519655497234</v>
      </c>
      <c r="X107" s="278">
        <v>13.026962594583189</v>
      </c>
      <c r="Y107" s="278">
        <v>13.025405533669144</v>
      </c>
      <c r="Z107" s="278">
        <v>13.023848472755102</v>
      </c>
      <c r="AA107" s="278">
        <v>13.022291411841056</v>
      </c>
      <c r="AB107" s="278">
        <v>13.020734350927011</v>
      </c>
      <c r="AC107" s="278">
        <v>13.019177290012967</v>
      </c>
      <c r="AD107" s="278">
        <v>13.017620229098924</v>
      </c>
      <c r="AE107" s="278">
        <v>13.016063168184878</v>
      </c>
      <c r="AF107" s="278">
        <v>13.014506107270833</v>
      </c>
      <c r="AG107" s="278">
        <v>13.012949046356791</v>
      </c>
      <c r="AH107" s="10"/>
    </row>
    <row r="108" spans="1:34">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row>
    <row r="109" spans="1:34" ht="17.25">
      <c r="A109" s="10"/>
      <c r="B109" s="276" t="s">
        <v>61</v>
      </c>
      <c r="C109" s="276" t="s">
        <v>61</v>
      </c>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0"/>
      <c r="AH109" s="10"/>
    </row>
    <row r="110" spans="1:34" ht="18" thickBot="1">
      <c r="A110" s="10"/>
      <c r="B110" s="284"/>
      <c r="C110" s="284"/>
      <c r="D110" s="284"/>
      <c r="E110" s="10"/>
      <c r="F110" s="10"/>
      <c r="G110" s="10"/>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0"/>
      <c r="AH110" s="10"/>
    </row>
    <row r="111" spans="1:34" ht="30.75" thickBot="1">
      <c r="A111" s="10"/>
      <c r="B111" s="3"/>
      <c r="C111" s="3" t="s">
        <v>1031</v>
      </c>
      <c r="D111" s="3" t="s">
        <v>220</v>
      </c>
      <c r="E111" s="3" t="s">
        <v>221</v>
      </c>
      <c r="F111" s="3" t="s">
        <v>222</v>
      </c>
      <c r="G111" s="3" t="s">
        <v>223</v>
      </c>
      <c r="H111" s="3" t="s">
        <v>224</v>
      </c>
      <c r="I111" s="3" t="s">
        <v>225</v>
      </c>
      <c r="J111" s="3" t="s">
        <v>226</v>
      </c>
      <c r="K111" s="3" t="s">
        <v>227</v>
      </c>
      <c r="L111" s="3" t="s">
        <v>228</v>
      </c>
      <c r="M111" s="3" t="s">
        <v>229</v>
      </c>
      <c r="N111" s="3" t="s">
        <v>262</v>
      </c>
      <c r="O111" s="3" t="s">
        <v>263</v>
      </c>
      <c r="P111" s="3" t="s">
        <v>264</v>
      </c>
      <c r="Q111" s="3" t="s">
        <v>265</v>
      </c>
      <c r="R111" s="3" t="s">
        <v>266</v>
      </c>
      <c r="S111" s="3" t="s">
        <v>267</v>
      </c>
      <c r="T111" s="3" t="s">
        <v>268</v>
      </c>
      <c r="U111" s="3" t="s">
        <v>269</v>
      </c>
      <c r="V111" s="3" t="s">
        <v>270</v>
      </c>
      <c r="W111" s="3" t="s">
        <v>271</v>
      </c>
      <c r="X111" s="3" t="s">
        <v>272</v>
      </c>
      <c r="Y111" s="3" t="s">
        <v>273</v>
      </c>
      <c r="Z111" s="3" t="s">
        <v>274</v>
      </c>
      <c r="AA111" s="3" t="s">
        <v>275</v>
      </c>
      <c r="AB111" s="3" t="s">
        <v>276</v>
      </c>
      <c r="AC111" s="3" t="s">
        <v>277</v>
      </c>
      <c r="AD111" s="3" t="s">
        <v>278</v>
      </c>
      <c r="AE111" s="3" t="s">
        <v>279</v>
      </c>
      <c r="AF111" s="3" t="s">
        <v>280</v>
      </c>
      <c r="AG111" s="3" t="s">
        <v>281</v>
      </c>
      <c r="AH111" s="10"/>
    </row>
    <row r="112" spans="1:34" ht="15.75" thickBot="1">
      <c r="A112" s="10"/>
      <c r="B112" s="22" t="s">
        <v>493</v>
      </c>
      <c r="C112" s="22" t="s">
        <v>61</v>
      </c>
      <c r="D112" s="277">
        <v>9.8667186200296939</v>
      </c>
      <c r="E112" s="277">
        <v>11.061659250161938</v>
      </c>
      <c r="F112" s="277">
        <v>11.916221889943692</v>
      </c>
      <c r="G112" s="277">
        <v>12.848930506841711</v>
      </c>
      <c r="H112" s="277">
        <v>13.370960165509</v>
      </c>
      <c r="I112" s="277">
        <v>13.391411504770801</v>
      </c>
      <c r="J112" s="277">
        <v>13.34081543304136</v>
      </c>
      <c r="K112" s="277">
        <v>13.389750579223346</v>
      </c>
      <c r="L112" s="277">
        <v>13.503965234130662</v>
      </c>
      <c r="M112" s="277">
        <v>13.701855962857035</v>
      </c>
      <c r="N112" s="277">
        <v>13.980651288193728</v>
      </c>
      <c r="O112" s="277">
        <v>14.208805652417885</v>
      </c>
      <c r="P112" s="277">
        <v>14.336115704039059</v>
      </c>
      <c r="Q112" s="277">
        <v>14.41335684960182</v>
      </c>
      <c r="R112" s="277">
        <v>14.604771031593314</v>
      </c>
      <c r="S112" s="277">
        <v>14.807930776242319</v>
      </c>
      <c r="T112" s="277">
        <v>14.879260269031157</v>
      </c>
      <c r="U112" s="277">
        <v>14.906989029449548</v>
      </c>
      <c r="V112" s="277">
        <v>14.934184036797774</v>
      </c>
      <c r="W112" s="277">
        <v>14.970530391765651</v>
      </c>
      <c r="X112" s="277">
        <v>14.99683610931449</v>
      </c>
      <c r="Y112" s="277">
        <v>15.023141826863331</v>
      </c>
      <c r="Z112" s="277">
        <v>15.049447544412169</v>
      </c>
      <c r="AA112" s="277">
        <v>15.07575326196101</v>
      </c>
      <c r="AB112" s="277">
        <v>15.102058979509851</v>
      </c>
      <c r="AC112" s="277">
        <v>15.128364697058689</v>
      </c>
      <c r="AD112" s="277">
        <v>15.15467041460753</v>
      </c>
      <c r="AE112" s="277">
        <v>15.180976132156369</v>
      </c>
      <c r="AF112" s="277">
        <v>15.207281849705209</v>
      </c>
      <c r="AG112" s="277">
        <v>15.23358756725405</v>
      </c>
      <c r="AH112" s="10"/>
    </row>
    <row r="113" spans="1:34" ht="15.75" thickBot="1">
      <c r="A113" s="10"/>
      <c r="B113" s="22" t="s">
        <v>475</v>
      </c>
      <c r="C113" s="22" t="s">
        <v>61</v>
      </c>
      <c r="D113" s="278">
        <v>9.4022505398008391</v>
      </c>
      <c r="E113" s="278">
        <v>10.280321701812223</v>
      </c>
      <c r="F113" s="278">
        <v>10.508882470218925</v>
      </c>
      <c r="G113" s="278">
        <v>10.562096144789875</v>
      </c>
      <c r="H113" s="278">
        <v>10.536798793702769</v>
      </c>
      <c r="I113" s="278">
        <v>10.53518465155927</v>
      </c>
      <c r="J113" s="278">
        <v>10.633878793272419</v>
      </c>
      <c r="K113" s="278">
        <v>10.783259420447504</v>
      </c>
      <c r="L113" s="278">
        <v>10.9028711338413</v>
      </c>
      <c r="M113" s="278">
        <v>10.924239491350439</v>
      </c>
      <c r="N113" s="278">
        <v>10.920691231937361</v>
      </c>
      <c r="O113" s="278">
        <v>11.011794089657496</v>
      </c>
      <c r="P113" s="278">
        <v>11.156415960871566</v>
      </c>
      <c r="Q113" s="278">
        <v>11.267578939311989</v>
      </c>
      <c r="R113" s="278">
        <v>11.330655352546797</v>
      </c>
      <c r="S113" s="278">
        <v>11.380167858860901</v>
      </c>
      <c r="T113" s="278">
        <v>11.422624801944309</v>
      </c>
      <c r="U113" s="278">
        <v>11.471873219297748</v>
      </c>
      <c r="V113" s="278">
        <v>11.536490517611615</v>
      </c>
      <c r="W113" s="278">
        <v>11.59287687252416</v>
      </c>
      <c r="X113" s="278">
        <v>11.646072304712572</v>
      </c>
      <c r="Y113" s="278">
        <v>11.699267736900984</v>
      </c>
      <c r="Z113" s="278">
        <v>11.752463169089395</v>
      </c>
      <c r="AA113" s="278">
        <v>11.805658601277807</v>
      </c>
      <c r="AB113" s="278">
        <v>11.858854033466219</v>
      </c>
      <c r="AC113" s="278">
        <v>11.912049465654633</v>
      </c>
      <c r="AD113" s="278">
        <v>11.965244897843043</v>
      </c>
      <c r="AE113" s="278">
        <v>12.018440330031455</v>
      </c>
      <c r="AF113" s="278">
        <v>12.071635762219866</v>
      </c>
      <c r="AG113" s="278">
        <v>12.124831194408278</v>
      </c>
      <c r="AH113" s="10"/>
    </row>
    <row r="114" spans="1:34" ht="15.75" thickBot="1">
      <c r="A114" s="10"/>
      <c r="B114" s="22" t="s">
        <v>503</v>
      </c>
      <c r="C114" s="22" t="s">
        <v>61</v>
      </c>
      <c r="D114" s="277">
        <v>11.256159358146181</v>
      </c>
      <c r="E114" s="277">
        <v>12.256129607517238</v>
      </c>
      <c r="F114" s="277">
        <v>12.570595304604236</v>
      </c>
      <c r="G114" s="277">
        <v>12.679383479739311</v>
      </c>
      <c r="H114" s="277">
        <v>12.689925212270428</v>
      </c>
      <c r="I114" s="277">
        <v>12.708356067859235</v>
      </c>
      <c r="J114" s="277">
        <v>12.775158320944531</v>
      </c>
      <c r="K114" s="277">
        <v>12.830775602716949</v>
      </c>
      <c r="L114" s="277">
        <v>12.875903726980916</v>
      </c>
      <c r="M114" s="277">
        <v>12.963371148262603</v>
      </c>
      <c r="N114" s="277">
        <v>13.118447385083448</v>
      </c>
      <c r="O114" s="277">
        <v>13.315251050655593</v>
      </c>
      <c r="P114" s="277">
        <v>13.496357773012306</v>
      </c>
      <c r="Q114" s="277">
        <v>13.618338220603595</v>
      </c>
      <c r="R114" s="277">
        <v>13.678641227775103</v>
      </c>
      <c r="S114" s="277">
        <v>13.720854821142753</v>
      </c>
      <c r="T114" s="277">
        <v>13.755326305659903</v>
      </c>
      <c r="U114" s="277">
        <v>13.758165642238577</v>
      </c>
      <c r="V114" s="277">
        <v>13.767102520296907</v>
      </c>
      <c r="W114" s="277">
        <v>13.792475175070072</v>
      </c>
      <c r="X114" s="277">
        <v>13.814415919144544</v>
      </c>
      <c r="Y114" s="277">
        <v>13.836356663219018</v>
      </c>
      <c r="Z114" s="277">
        <v>13.858297407293488</v>
      </c>
      <c r="AA114" s="277">
        <v>13.880238151367962</v>
      </c>
      <c r="AB114" s="277">
        <v>13.902178895442432</v>
      </c>
      <c r="AC114" s="277">
        <v>13.924119639516906</v>
      </c>
      <c r="AD114" s="277">
        <v>13.946060383591377</v>
      </c>
      <c r="AE114" s="277">
        <v>13.96800112766585</v>
      </c>
      <c r="AF114" s="277">
        <v>13.989941871740321</v>
      </c>
      <c r="AG114" s="277">
        <v>14.011882615814795</v>
      </c>
      <c r="AH114" s="10"/>
    </row>
    <row r="115" spans="1:34" ht="15.75" thickBot="1">
      <c r="A115" s="10"/>
      <c r="B115" s="22" t="s">
        <v>476</v>
      </c>
      <c r="C115" s="22" t="s">
        <v>61</v>
      </c>
      <c r="D115" s="278">
        <v>9.4022505398008391</v>
      </c>
      <c r="E115" s="278">
        <v>10.280321701812223</v>
      </c>
      <c r="F115" s="278">
        <v>10.508882470218925</v>
      </c>
      <c r="G115" s="278">
        <v>10.562096144789875</v>
      </c>
      <c r="H115" s="278">
        <v>10.536798793702769</v>
      </c>
      <c r="I115" s="278">
        <v>10.53518465155927</v>
      </c>
      <c r="J115" s="278">
        <v>10.633878793272419</v>
      </c>
      <c r="K115" s="278">
        <v>10.783259420447504</v>
      </c>
      <c r="L115" s="278">
        <v>10.9028711338413</v>
      </c>
      <c r="M115" s="278">
        <v>10.924239491350439</v>
      </c>
      <c r="N115" s="278">
        <v>10.920691231937361</v>
      </c>
      <c r="O115" s="278">
        <v>11.011794089657496</v>
      </c>
      <c r="P115" s="278">
        <v>11.156415960871566</v>
      </c>
      <c r="Q115" s="278">
        <v>11.267578939311989</v>
      </c>
      <c r="R115" s="278">
        <v>11.330655352546797</v>
      </c>
      <c r="S115" s="278">
        <v>11.380167858860901</v>
      </c>
      <c r="T115" s="278">
        <v>11.422624801944309</v>
      </c>
      <c r="U115" s="278">
        <v>11.471873219297748</v>
      </c>
      <c r="V115" s="278">
        <v>11.536490517611615</v>
      </c>
      <c r="W115" s="278">
        <v>11.59287687252416</v>
      </c>
      <c r="X115" s="278">
        <v>11.646072304712572</v>
      </c>
      <c r="Y115" s="278">
        <v>11.699267736900984</v>
      </c>
      <c r="Z115" s="278">
        <v>11.752463169089395</v>
      </c>
      <c r="AA115" s="278">
        <v>11.805658601277807</v>
      </c>
      <c r="AB115" s="278">
        <v>11.858854033466219</v>
      </c>
      <c r="AC115" s="278">
        <v>11.912049465654633</v>
      </c>
      <c r="AD115" s="278">
        <v>11.965244897843043</v>
      </c>
      <c r="AE115" s="278">
        <v>12.018440330031455</v>
      </c>
      <c r="AF115" s="278">
        <v>12.071635762219866</v>
      </c>
      <c r="AG115" s="278">
        <v>12.124831194408278</v>
      </c>
      <c r="AH115" s="10"/>
    </row>
    <row r="116" spans="1:34" ht="15.75" thickBot="1">
      <c r="A116" s="10"/>
      <c r="B116" s="22" t="s">
        <v>477</v>
      </c>
      <c r="C116" s="22" t="s">
        <v>61</v>
      </c>
      <c r="D116" s="277">
        <v>9.4022505398008391</v>
      </c>
      <c r="E116" s="277">
        <v>10.280321701812223</v>
      </c>
      <c r="F116" s="277">
        <v>10.508882470218925</v>
      </c>
      <c r="G116" s="277">
        <v>10.562096144789875</v>
      </c>
      <c r="H116" s="277">
        <v>10.536798793702769</v>
      </c>
      <c r="I116" s="277">
        <v>10.53518465155927</v>
      </c>
      <c r="J116" s="277">
        <v>10.633878793272419</v>
      </c>
      <c r="K116" s="277">
        <v>10.783259420447504</v>
      </c>
      <c r="L116" s="277">
        <v>10.9028711338413</v>
      </c>
      <c r="M116" s="277">
        <v>10.924239491350439</v>
      </c>
      <c r="N116" s="277">
        <v>10.920691231937361</v>
      </c>
      <c r="O116" s="277">
        <v>11.011794089657496</v>
      </c>
      <c r="P116" s="277">
        <v>11.156415960871566</v>
      </c>
      <c r="Q116" s="277">
        <v>11.267578939311989</v>
      </c>
      <c r="R116" s="277">
        <v>11.330655352546797</v>
      </c>
      <c r="S116" s="277">
        <v>11.380167858860901</v>
      </c>
      <c r="T116" s="277">
        <v>11.422624801944309</v>
      </c>
      <c r="U116" s="277">
        <v>11.471873219297748</v>
      </c>
      <c r="V116" s="277">
        <v>11.536490517611615</v>
      </c>
      <c r="W116" s="277">
        <v>11.59287687252416</v>
      </c>
      <c r="X116" s="277">
        <v>11.646072304712572</v>
      </c>
      <c r="Y116" s="277">
        <v>11.699267736900984</v>
      </c>
      <c r="Z116" s="277">
        <v>11.752463169089395</v>
      </c>
      <c r="AA116" s="277">
        <v>11.805658601277807</v>
      </c>
      <c r="AB116" s="277">
        <v>11.858854033466219</v>
      </c>
      <c r="AC116" s="277">
        <v>11.912049465654633</v>
      </c>
      <c r="AD116" s="277">
        <v>11.965244897843043</v>
      </c>
      <c r="AE116" s="277">
        <v>12.018440330031455</v>
      </c>
      <c r="AF116" s="277">
        <v>12.071635762219866</v>
      </c>
      <c r="AG116" s="277">
        <v>12.124831194408278</v>
      </c>
      <c r="AH116" s="10"/>
    </row>
    <row r="117" spans="1:34" ht="15.75" thickBot="1">
      <c r="A117" s="10"/>
      <c r="B117" s="22" t="s">
        <v>470</v>
      </c>
      <c r="C117" s="22" t="s">
        <v>61</v>
      </c>
      <c r="D117" s="278">
        <v>10.889046414478354</v>
      </c>
      <c r="E117" s="278">
        <v>11.803107057233944</v>
      </c>
      <c r="F117" s="278">
        <v>12.133604767420298</v>
      </c>
      <c r="G117" s="278">
        <v>12.434027467652463</v>
      </c>
      <c r="H117" s="278">
        <v>12.642734107557004</v>
      </c>
      <c r="I117" s="278">
        <v>12.719931313680828</v>
      </c>
      <c r="J117" s="278">
        <v>12.815474093235387</v>
      </c>
      <c r="K117" s="278">
        <v>12.94513594392812</v>
      </c>
      <c r="L117" s="278">
        <v>13.054164276688299</v>
      </c>
      <c r="M117" s="278">
        <v>13.166573052991541</v>
      </c>
      <c r="N117" s="278">
        <v>13.326956435523304</v>
      </c>
      <c r="O117" s="278">
        <v>13.499962226438491</v>
      </c>
      <c r="P117" s="278">
        <v>13.64476495669885</v>
      </c>
      <c r="Q117" s="278">
        <v>13.745873578934567</v>
      </c>
      <c r="R117" s="278">
        <v>13.799720699498547</v>
      </c>
      <c r="S117" s="278">
        <v>13.836406896649418</v>
      </c>
      <c r="T117" s="278">
        <v>13.86295857562812</v>
      </c>
      <c r="U117" s="278">
        <v>13.861566476933563</v>
      </c>
      <c r="V117" s="278">
        <v>13.869406581920909</v>
      </c>
      <c r="W117" s="278">
        <v>13.895449705246934</v>
      </c>
      <c r="X117" s="278">
        <v>13.918153395112512</v>
      </c>
      <c r="Y117" s="278">
        <v>13.940857084978092</v>
      </c>
      <c r="Z117" s="278">
        <v>13.963560774843671</v>
      </c>
      <c r="AA117" s="278">
        <v>13.986264464709247</v>
      </c>
      <c r="AB117" s="278">
        <v>14.008968154574827</v>
      </c>
      <c r="AC117" s="278">
        <v>14.031671844440407</v>
      </c>
      <c r="AD117" s="278">
        <v>14.054375534305983</v>
      </c>
      <c r="AE117" s="278">
        <v>14.077079224171563</v>
      </c>
      <c r="AF117" s="278">
        <v>14.099782914037142</v>
      </c>
      <c r="AG117" s="278">
        <v>14.122486603902722</v>
      </c>
      <c r="AH117" s="10"/>
    </row>
    <row r="118" spans="1:34" ht="15.75" thickBot="1">
      <c r="A118" s="10"/>
      <c r="B118" s="22" t="s">
        <v>453</v>
      </c>
      <c r="C118" s="22" t="s">
        <v>61</v>
      </c>
      <c r="D118" s="277">
        <v>8.131531303224131</v>
      </c>
      <c r="E118" s="277">
        <v>9.0345444369603989</v>
      </c>
      <c r="F118" s="277">
        <v>9.2827579766912596</v>
      </c>
      <c r="G118" s="277">
        <v>9.3553773058427829</v>
      </c>
      <c r="H118" s="277">
        <v>9.3368711520005654</v>
      </c>
      <c r="I118" s="277">
        <v>9.3222970212090388</v>
      </c>
      <c r="J118" s="277">
        <v>9.4038359601853081</v>
      </c>
      <c r="K118" s="277">
        <v>9.5440601186899308</v>
      </c>
      <c r="L118" s="277">
        <v>9.6490574551718229</v>
      </c>
      <c r="M118" s="277">
        <v>9.6711081436904411</v>
      </c>
      <c r="N118" s="277">
        <v>9.68025202214708</v>
      </c>
      <c r="O118" s="277">
        <v>9.7762539875044556</v>
      </c>
      <c r="P118" s="277">
        <v>9.9307322846643515</v>
      </c>
      <c r="Q118" s="277">
        <v>10.052181291768051</v>
      </c>
      <c r="R118" s="277">
        <v>10.122846147309906</v>
      </c>
      <c r="S118" s="277">
        <v>10.18158127912432</v>
      </c>
      <c r="T118" s="277">
        <v>10.230596533674611</v>
      </c>
      <c r="U118" s="277">
        <v>10.283288064548167</v>
      </c>
      <c r="V118" s="277">
        <v>10.349085858926072</v>
      </c>
      <c r="W118" s="277">
        <v>10.405668963182624</v>
      </c>
      <c r="X118" s="277">
        <v>10.458864395371037</v>
      </c>
      <c r="Y118" s="277">
        <v>10.512059827559447</v>
      </c>
      <c r="Z118" s="277">
        <v>10.565255259747859</v>
      </c>
      <c r="AA118" s="277">
        <v>10.618450691936271</v>
      </c>
      <c r="AB118" s="277">
        <v>10.671646124124685</v>
      </c>
      <c r="AC118" s="277">
        <v>10.724841556313095</v>
      </c>
      <c r="AD118" s="277">
        <v>10.778036988501508</v>
      </c>
      <c r="AE118" s="277">
        <v>10.831232420689918</v>
      </c>
      <c r="AF118" s="277">
        <v>10.88442785287833</v>
      </c>
      <c r="AG118" s="277">
        <v>10.937623285066742</v>
      </c>
      <c r="AH118" s="10"/>
    </row>
    <row r="119" spans="1:34" ht="15.75" thickBot="1">
      <c r="A119" s="10"/>
      <c r="B119" s="22" t="s">
        <v>145</v>
      </c>
      <c r="C119" s="22" t="s">
        <v>61</v>
      </c>
      <c r="D119" s="278">
        <v>8.1022505398008402</v>
      </c>
      <c r="E119" s="278">
        <v>8.9803217018122243</v>
      </c>
      <c r="F119" s="278">
        <v>9.2088824702189243</v>
      </c>
      <c r="G119" s="278">
        <v>9.262096144789874</v>
      </c>
      <c r="H119" s="278">
        <v>9.2367987937027678</v>
      </c>
      <c r="I119" s="278">
        <v>9.235184651559269</v>
      </c>
      <c r="J119" s="278">
        <v>9.9838787932724191</v>
      </c>
      <c r="K119" s="278">
        <v>10.783259420447504</v>
      </c>
      <c r="L119" s="278">
        <v>10.9028711338413</v>
      </c>
      <c r="M119" s="278">
        <v>10.924239491350439</v>
      </c>
      <c r="N119" s="278">
        <v>10.920691231937361</v>
      </c>
      <c r="O119" s="278">
        <v>11.011794089657496</v>
      </c>
      <c r="P119" s="278">
        <v>11.156415960871566</v>
      </c>
      <c r="Q119" s="278">
        <v>11.267578939311989</v>
      </c>
      <c r="R119" s="278">
        <v>11.330655352546797</v>
      </c>
      <c r="S119" s="278">
        <v>11.380167858860901</v>
      </c>
      <c r="T119" s="278">
        <v>11.422624801944309</v>
      </c>
      <c r="U119" s="278">
        <v>11.471873219297748</v>
      </c>
      <c r="V119" s="278">
        <v>11.536490517611615</v>
      </c>
      <c r="W119" s="278">
        <v>11.59287687252416</v>
      </c>
      <c r="X119" s="278">
        <v>11.646072304712572</v>
      </c>
      <c r="Y119" s="278">
        <v>11.699267736900984</v>
      </c>
      <c r="Z119" s="278">
        <v>11.752463169089395</v>
      </c>
      <c r="AA119" s="278">
        <v>11.805658601277807</v>
      </c>
      <c r="AB119" s="278">
        <v>11.858854033466219</v>
      </c>
      <c r="AC119" s="278">
        <v>11.912049465654633</v>
      </c>
      <c r="AD119" s="278">
        <v>11.965244897843043</v>
      </c>
      <c r="AE119" s="278">
        <v>12.018440330031455</v>
      </c>
      <c r="AF119" s="278">
        <v>12.071635762219866</v>
      </c>
      <c r="AG119" s="278">
        <v>12.124831194408278</v>
      </c>
      <c r="AH119" s="10"/>
    </row>
    <row r="120" spans="1:34" ht="15.75" thickBot="1">
      <c r="A120" s="10"/>
      <c r="B120" s="22" t="s">
        <v>484</v>
      </c>
      <c r="C120" s="22" t="s">
        <v>61</v>
      </c>
      <c r="D120" s="277">
        <v>11.356159358146183</v>
      </c>
      <c r="E120" s="277">
        <v>12.356129607517238</v>
      </c>
      <c r="F120" s="277">
        <v>12.670595304604234</v>
      </c>
      <c r="G120" s="277">
        <v>12.779383479739309</v>
      </c>
      <c r="H120" s="277">
        <v>12.789925212270427</v>
      </c>
      <c r="I120" s="277">
        <v>12.808356067859236</v>
      </c>
      <c r="J120" s="277">
        <v>12.875158320944532</v>
      </c>
      <c r="K120" s="277">
        <v>12.930775602716949</v>
      </c>
      <c r="L120" s="277">
        <v>12.975903726980913</v>
      </c>
      <c r="M120" s="277">
        <v>13.063371148262604</v>
      </c>
      <c r="N120" s="277">
        <v>13.218447385083447</v>
      </c>
      <c r="O120" s="277">
        <v>13.415251050655593</v>
      </c>
      <c r="P120" s="277">
        <v>13.596357773012308</v>
      </c>
      <c r="Q120" s="277">
        <v>13.718338220603595</v>
      </c>
      <c r="R120" s="277">
        <v>13.778641227775104</v>
      </c>
      <c r="S120" s="277">
        <v>13.820854821142753</v>
      </c>
      <c r="T120" s="277">
        <v>13.855326305659904</v>
      </c>
      <c r="U120" s="277">
        <v>13.858165642238578</v>
      </c>
      <c r="V120" s="277">
        <v>13.867102520296907</v>
      </c>
      <c r="W120" s="277">
        <v>13.892475175070071</v>
      </c>
      <c r="X120" s="277">
        <v>13.914415919144544</v>
      </c>
      <c r="Y120" s="277">
        <v>13.936356663219016</v>
      </c>
      <c r="Z120" s="277">
        <v>13.95829740729349</v>
      </c>
      <c r="AA120" s="277">
        <v>13.98023815136796</v>
      </c>
      <c r="AB120" s="277">
        <v>14.002178895442434</v>
      </c>
      <c r="AC120" s="277">
        <v>14.024119639516904</v>
      </c>
      <c r="AD120" s="277">
        <v>14.046060383591378</v>
      </c>
      <c r="AE120" s="277">
        <v>14.068001127665848</v>
      </c>
      <c r="AF120" s="277">
        <v>14.089941871740322</v>
      </c>
      <c r="AG120" s="277">
        <v>14.111882615814794</v>
      </c>
      <c r="AH120" s="10"/>
    </row>
    <row r="121" spans="1:34" ht="15.75" thickBot="1">
      <c r="A121" s="10"/>
      <c r="B121" s="22" t="s">
        <v>485</v>
      </c>
      <c r="C121" s="22" t="s">
        <v>61</v>
      </c>
      <c r="D121" s="278">
        <v>11.356159358146183</v>
      </c>
      <c r="E121" s="278">
        <v>12.356129607517238</v>
      </c>
      <c r="F121" s="278">
        <v>12.670595304604234</v>
      </c>
      <c r="G121" s="278">
        <v>12.779383479739309</v>
      </c>
      <c r="H121" s="278">
        <v>12.789925212270427</v>
      </c>
      <c r="I121" s="278">
        <v>12.808356067859236</v>
      </c>
      <c r="J121" s="278">
        <v>12.875158320944532</v>
      </c>
      <c r="K121" s="278">
        <v>12.930775602716949</v>
      </c>
      <c r="L121" s="278">
        <v>12.975903726980913</v>
      </c>
      <c r="M121" s="278">
        <v>13.063371148262604</v>
      </c>
      <c r="N121" s="278">
        <v>13.218447385083447</v>
      </c>
      <c r="O121" s="278">
        <v>13.415251050655593</v>
      </c>
      <c r="P121" s="278">
        <v>13.596357773012308</v>
      </c>
      <c r="Q121" s="278">
        <v>13.718338220603595</v>
      </c>
      <c r="R121" s="278">
        <v>13.778641227775104</v>
      </c>
      <c r="S121" s="278">
        <v>13.820854821142753</v>
      </c>
      <c r="T121" s="278">
        <v>13.855326305659904</v>
      </c>
      <c r="U121" s="278">
        <v>13.858165642238578</v>
      </c>
      <c r="V121" s="278">
        <v>13.867102520296907</v>
      </c>
      <c r="W121" s="278">
        <v>13.892475175070071</v>
      </c>
      <c r="X121" s="278">
        <v>13.914415919144544</v>
      </c>
      <c r="Y121" s="278">
        <v>13.936356663219016</v>
      </c>
      <c r="Z121" s="278">
        <v>13.95829740729349</v>
      </c>
      <c r="AA121" s="278">
        <v>13.98023815136796</v>
      </c>
      <c r="AB121" s="278">
        <v>14.002178895442434</v>
      </c>
      <c r="AC121" s="278">
        <v>14.024119639516904</v>
      </c>
      <c r="AD121" s="278">
        <v>14.046060383591378</v>
      </c>
      <c r="AE121" s="278">
        <v>14.068001127665848</v>
      </c>
      <c r="AF121" s="278">
        <v>14.089941871740322</v>
      </c>
      <c r="AG121" s="278">
        <v>14.111882615814794</v>
      </c>
      <c r="AH121" s="10"/>
    </row>
    <row r="122" spans="1:34" ht="15.75" thickBot="1">
      <c r="A122" s="10"/>
      <c r="B122" s="22" t="s">
        <v>494</v>
      </c>
      <c r="C122" s="22" t="s">
        <v>61</v>
      </c>
      <c r="D122" s="277">
        <v>9.8667186200296939</v>
      </c>
      <c r="E122" s="277">
        <v>11.061659250161938</v>
      </c>
      <c r="F122" s="277">
        <v>11.916221889943692</v>
      </c>
      <c r="G122" s="277">
        <v>12.848930506841711</v>
      </c>
      <c r="H122" s="277">
        <v>13.370960165509</v>
      </c>
      <c r="I122" s="277">
        <v>13.391411504770801</v>
      </c>
      <c r="J122" s="277">
        <v>13.34081543304136</v>
      </c>
      <c r="K122" s="277">
        <v>13.389750579223346</v>
      </c>
      <c r="L122" s="277">
        <v>13.503965234130662</v>
      </c>
      <c r="M122" s="277">
        <v>13.701855962857035</v>
      </c>
      <c r="N122" s="277">
        <v>13.980651288193728</v>
      </c>
      <c r="O122" s="277">
        <v>14.208805652417885</v>
      </c>
      <c r="P122" s="277">
        <v>14.336115704039059</v>
      </c>
      <c r="Q122" s="277">
        <v>14.41335684960182</v>
      </c>
      <c r="R122" s="277">
        <v>14.604771031593314</v>
      </c>
      <c r="S122" s="277">
        <v>14.807930776242319</v>
      </c>
      <c r="T122" s="277">
        <v>14.879260269031157</v>
      </c>
      <c r="U122" s="277">
        <v>14.906989029449548</v>
      </c>
      <c r="V122" s="277">
        <v>14.934184036797774</v>
      </c>
      <c r="W122" s="277">
        <v>14.970530391765651</v>
      </c>
      <c r="X122" s="277">
        <v>14.99683610931449</v>
      </c>
      <c r="Y122" s="277">
        <v>15.023141826863331</v>
      </c>
      <c r="Z122" s="277">
        <v>15.049447544412169</v>
      </c>
      <c r="AA122" s="277">
        <v>15.07575326196101</v>
      </c>
      <c r="AB122" s="277">
        <v>15.102058979509851</v>
      </c>
      <c r="AC122" s="277">
        <v>15.128364697058689</v>
      </c>
      <c r="AD122" s="277">
        <v>15.15467041460753</v>
      </c>
      <c r="AE122" s="277">
        <v>15.180976132156369</v>
      </c>
      <c r="AF122" s="277">
        <v>15.207281849705209</v>
      </c>
      <c r="AG122" s="277">
        <v>15.23358756725405</v>
      </c>
      <c r="AH122" s="10"/>
    </row>
    <row r="123" spans="1:34" ht="15.75" thickBot="1">
      <c r="A123" s="10"/>
      <c r="B123" s="22" t="s">
        <v>495</v>
      </c>
      <c r="C123" s="22" t="s">
        <v>61</v>
      </c>
      <c r="D123" s="278">
        <v>9.8667186200296939</v>
      </c>
      <c r="E123" s="278">
        <v>11.061659250161938</v>
      </c>
      <c r="F123" s="278">
        <v>11.916221889943692</v>
      </c>
      <c r="G123" s="278">
        <v>12.848930506841711</v>
      </c>
      <c r="H123" s="278">
        <v>13.370960165509</v>
      </c>
      <c r="I123" s="278">
        <v>13.391411504770801</v>
      </c>
      <c r="J123" s="278">
        <v>13.34081543304136</v>
      </c>
      <c r="K123" s="278">
        <v>13.389750579223346</v>
      </c>
      <c r="L123" s="278">
        <v>13.503965234130662</v>
      </c>
      <c r="M123" s="278">
        <v>13.701855962857035</v>
      </c>
      <c r="N123" s="278">
        <v>13.980651288193728</v>
      </c>
      <c r="O123" s="278">
        <v>14.208805652417885</v>
      </c>
      <c r="P123" s="278">
        <v>14.336115704039059</v>
      </c>
      <c r="Q123" s="278">
        <v>14.41335684960182</v>
      </c>
      <c r="R123" s="278">
        <v>14.604771031593314</v>
      </c>
      <c r="S123" s="278">
        <v>14.807930776242319</v>
      </c>
      <c r="T123" s="278">
        <v>14.879260269031157</v>
      </c>
      <c r="U123" s="278">
        <v>14.906989029449548</v>
      </c>
      <c r="V123" s="278">
        <v>14.934184036797774</v>
      </c>
      <c r="W123" s="278">
        <v>14.970530391765651</v>
      </c>
      <c r="X123" s="278">
        <v>14.99683610931449</v>
      </c>
      <c r="Y123" s="278">
        <v>15.023141826863331</v>
      </c>
      <c r="Z123" s="278">
        <v>15.049447544412169</v>
      </c>
      <c r="AA123" s="278">
        <v>15.07575326196101</v>
      </c>
      <c r="AB123" s="278">
        <v>15.102058979509851</v>
      </c>
      <c r="AC123" s="278">
        <v>15.128364697058689</v>
      </c>
      <c r="AD123" s="278">
        <v>15.15467041460753</v>
      </c>
      <c r="AE123" s="278">
        <v>15.180976132156369</v>
      </c>
      <c r="AF123" s="278">
        <v>15.207281849705209</v>
      </c>
      <c r="AG123" s="278">
        <v>15.23358756725405</v>
      </c>
      <c r="AH123" s="10"/>
    </row>
    <row r="124" spans="1:34" ht="15.75" thickBot="1">
      <c r="A124" s="10"/>
      <c r="B124" s="22" t="s">
        <v>486</v>
      </c>
      <c r="C124" s="22" t="s">
        <v>61</v>
      </c>
      <c r="D124" s="277">
        <v>11.356159358146183</v>
      </c>
      <c r="E124" s="277">
        <v>12.356129607517238</v>
      </c>
      <c r="F124" s="277">
        <v>12.670595304604234</v>
      </c>
      <c r="G124" s="277">
        <v>12.779383479739309</v>
      </c>
      <c r="H124" s="277">
        <v>12.789925212270427</v>
      </c>
      <c r="I124" s="277">
        <v>12.808356067859236</v>
      </c>
      <c r="J124" s="277">
        <v>12.875158320944532</v>
      </c>
      <c r="K124" s="277">
        <v>12.930775602716949</v>
      </c>
      <c r="L124" s="277">
        <v>12.975903726980913</v>
      </c>
      <c r="M124" s="277">
        <v>13.063371148262604</v>
      </c>
      <c r="N124" s="277">
        <v>13.218447385083447</v>
      </c>
      <c r="O124" s="277">
        <v>13.415251050655593</v>
      </c>
      <c r="P124" s="277">
        <v>13.596357773012308</v>
      </c>
      <c r="Q124" s="277">
        <v>13.718338220603595</v>
      </c>
      <c r="R124" s="277">
        <v>13.778641227775104</v>
      </c>
      <c r="S124" s="277">
        <v>13.820854821142753</v>
      </c>
      <c r="T124" s="277">
        <v>13.855326305659904</v>
      </c>
      <c r="U124" s="277">
        <v>13.858165642238578</v>
      </c>
      <c r="V124" s="277">
        <v>13.867102520296907</v>
      </c>
      <c r="W124" s="277">
        <v>13.892475175070071</v>
      </c>
      <c r="X124" s="277">
        <v>13.914415919144544</v>
      </c>
      <c r="Y124" s="277">
        <v>13.936356663219016</v>
      </c>
      <c r="Z124" s="277">
        <v>13.95829740729349</v>
      </c>
      <c r="AA124" s="277">
        <v>13.98023815136796</v>
      </c>
      <c r="AB124" s="277">
        <v>14.002178895442434</v>
      </c>
      <c r="AC124" s="277">
        <v>14.024119639516904</v>
      </c>
      <c r="AD124" s="277">
        <v>14.046060383591378</v>
      </c>
      <c r="AE124" s="277">
        <v>14.068001127665848</v>
      </c>
      <c r="AF124" s="277">
        <v>14.089941871740322</v>
      </c>
      <c r="AG124" s="277">
        <v>14.111882615814794</v>
      </c>
      <c r="AH124" s="10"/>
    </row>
    <row r="125" spans="1:34" ht="15.75" thickBot="1">
      <c r="A125" s="10"/>
      <c r="B125" s="22" t="s">
        <v>496</v>
      </c>
      <c r="C125" s="22" t="s">
        <v>61</v>
      </c>
      <c r="D125" s="278">
        <v>9.8667186200296939</v>
      </c>
      <c r="E125" s="278">
        <v>11.061659250161938</v>
      </c>
      <c r="F125" s="278">
        <v>11.916221889943692</v>
      </c>
      <c r="G125" s="278">
        <v>12.848930506841711</v>
      </c>
      <c r="H125" s="278">
        <v>13.370960165509</v>
      </c>
      <c r="I125" s="278">
        <v>13.391411504770801</v>
      </c>
      <c r="J125" s="278">
        <v>13.34081543304136</v>
      </c>
      <c r="K125" s="278">
        <v>13.389750579223346</v>
      </c>
      <c r="L125" s="278">
        <v>13.503965234130662</v>
      </c>
      <c r="M125" s="278">
        <v>13.701855962857035</v>
      </c>
      <c r="N125" s="278">
        <v>13.980651288193728</v>
      </c>
      <c r="O125" s="278">
        <v>14.208805652417885</v>
      </c>
      <c r="P125" s="278">
        <v>14.336115704039059</v>
      </c>
      <c r="Q125" s="278">
        <v>14.41335684960182</v>
      </c>
      <c r="R125" s="278">
        <v>14.604771031593314</v>
      </c>
      <c r="S125" s="278">
        <v>14.807930776242319</v>
      </c>
      <c r="T125" s="278">
        <v>14.879260269031157</v>
      </c>
      <c r="U125" s="278">
        <v>14.906989029449548</v>
      </c>
      <c r="V125" s="278">
        <v>14.934184036797774</v>
      </c>
      <c r="W125" s="278">
        <v>14.970530391765651</v>
      </c>
      <c r="X125" s="278">
        <v>14.99683610931449</v>
      </c>
      <c r="Y125" s="278">
        <v>15.023141826863331</v>
      </c>
      <c r="Z125" s="278">
        <v>15.049447544412169</v>
      </c>
      <c r="AA125" s="278">
        <v>15.07575326196101</v>
      </c>
      <c r="AB125" s="278">
        <v>15.102058979509851</v>
      </c>
      <c r="AC125" s="278">
        <v>15.128364697058689</v>
      </c>
      <c r="AD125" s="278">
        <v>15.15467041460753</v>
      </c>
      <c r="AE125" s="278">
        <v>15.180976132156369</v>
      </c>
      <c r="AF125" s="278">
        <v>15.207281849705209</v>
      </c>
      <c r="AG125" s="278">
        <v>15.23358756725405</v>
      </c>
      <c r="AH125" s="10"/>
    </row>
    <row r="126" spans="1:34" ht="15.75" thickBot="1">
      <c r="A126" s="10"/>
      <c r="B126" s="22" t="s">
        <v>487</v>
      </c>
      <c r="C126" s="22" t="s">
        <v>61</v>
      </c>
      <c r="D126" s="277">
        <v>11.356159358146183</v>
      </c>
      <c r="E126" s="277">
        <v>12.356129607517238</v>
      </c>
      <c r="F126" s="277">
        <v>12.670595304604234</v>
      </c>
      <c r="G126" s="277">
        <v>12.779383479739309</v>
      </c>
      <c r="H126" s="277">
        <v>12.789925212270427</v>
      </c>
      <c r="I126" s="277">
        <v>12.808356067859236</v>
      </c>
      <c r="J126" s="277">
        <v>12.875158320944532</v>
      </c>
      <c r="K126" s="277">
        <v>12.930775602716949</v>
      </c>
      <c r="L126" s="277">
        <v>12.975903726980913</v>
      </c>
      <c r="M126" s="277">
        <v>13.063371148262604</v>
      </c>
      <c r="N126" s="277">
        <v>13.218447385083447</v>
      </c>
      <c r="O126" s="277">
        <v>13.415251050655593</v>
      </c>
      <c r="P126" s="277">
        <v>13.596357773012308</v>
      </c>
      <c r="Q126" s="277">
        <v>13.718338220603595</v>
      </c>
      <c r="R126" s="277">
        <v>13.778641227775104</v>
      </c>
      <c r="S126" s="277">
        <v>13.820854821142753</v>
      </c>
      <c r="T126" s="277">
        <v>13.855326305659904</v>
      </c>
      <c r="U126" s="277">
        <v>13.858165642238578</v>
      </c>
      <c r="V126" s="277">
        <v>13.867102520296907</v>
      </c>
      <c r="W126" s="277">
        <v>13.892475175070071</v>
      </c>
      <c r="X126" s="277">
        <v>13.914415919144544</v>
      </c>
      <c r="Y126" s="277">
        <v>13.936356663219016</v>
      </c>
      <c r="Z126" s="277">
        <v>13.95829740729349</v>
      </c>
      <c r="AA126" s="277">
        <v>13.98023815136796</v>
      </c>
      <c r="AB126" s="277">
        <v>14.002178895442434</v>
      </c>
      <c r="AC126" s="277">
        <v>14.024119639516904</v>
      </c>
      <c r="AD126" s="277">
        <v>14.046060383591378</v>
      </c>
      <c r="AE126" s="277">
        <v>14.068001127665848</v>
      </c>
      <c r="AF126" s="277">
        <v>14.089941871740322</v>
      </c>
      <c r="AG126" s="277">
        <v>14.111882615814794</v>
      </c>
      <c r="AH126" s="10"/>
    </row>
    <row r="127" spans="1:34" ht="15.75" thickBot="1">
      <c r="A127" s="10"/>
      <c r="B127" s="22" t="s">
        <v>497</v>
      </c>
      <c r="C127" s="22" t="s">
        <v>61</v>
      </c>
      <c r="D127" s="278">
        <v>9.5667186200296932</v>
      </c>
      <c r="E127" s="278">
        <v>10.761659250161937</v>
      </c>
      <c r="F127" s="278">
        <v>11.616221889943692</v>
      </c>
      <c r="G127" s="278">
        <v>12.54893050684171</v>
      </c>
      <c r="H127" s="278">
        <v>13.070960165509</v>
      </c>
      <c r="I127" s="278">
        <v>13.091411504770802</v>
      </c>
      <c r="J127" s="278">
        <v>13.040815433041359</v>
      </c>
      <c r="K127" s="278">
        <v>13.089750579223345</v>
      </c>
      <c r="L127" s="278">
        <v>13.203965234130662</v>
      </c>
      <c r="M127" s="278">
        <v>13.401855962857036</v>
      </c>
      <c r="N127" s="278">
        <v>13.680651288193729</v>
      </c>
      <c r="O127" s="278">
        <v>13.908805652417886</v>
      </c>
      <c r="P127" s="278">
        <v>14.036115704039061</v>
      </c>
      <c r="Q127" s="278">
        <v>14.113356849601821</v>
      </c>
      <c r="R127" s="278">
        <v>14.304771031593315</v>
      </c>
      <c r="S127" s="278">
        <v>14.50793077624232</v>
      </c>
      <c r="T127" s="278">
        <v>14.579260269031156</v>
      </c>
      <c r="U127" s="278">
        <v>14.606989029449547</v>
      </c>
      <c r="V127" s="278">
        <v>14.634184036797773</v>
      </c>
      <c r="W127" s="278">
        <v>14.67053039176565</v>
      </c>
      <c r="X127" s="278">
        <v>14.696836109314491</v>
      </c>
      <c r="Y127" s="278">
        <v>14.72314182686333</v>
      </c>
      <c r="Z127" s="278">
        <v>14.749447544412169</v>
      </c>
      <c r="AA127" s="278">
        <v>14.775753261961009</v>
      </c>
      <c r="AB127" s="278">
        <v>14.80205897950985</v>
      </c>
      <c r="AC127" s="278">
        <v>14.82836469705869</v>
      </c>
      <c r="AD127" s="278">
        <v>14.854670414607529</v>
      </c>
      <c r="AE127" s="278">
        <v>14.880976132156368</v>
      </c>
      <c r="AF127" s="278">
        <v>14.907281849705209</v>
      </c>
      <c r="AG127" s="278">
        <v>14.933587567254049</v>
      </c>
      <c r="AH127" s="10"/>
    </row>
    <row r="128" spans="1:34" ht="15.75" thickBot="1">
      <c r="A128" s="10"/>
      <c r="B128" s="22" t="s">
        <v>501</v>
      </c>
      <c r="C128" s="22" t="s">
        <v>61</v>
      </c>
      <c r="D128" s="277">
        <v>9.8667186200296939</v>
      </c>
      <c r="E128" s="277">
        <v>11.061659250161938</v>
      </c>
      <c r="F128" s="277">
        <v>11.916221889943692</v>
      </c>
      <c r="G128" s="277">
        <v>12.848930506841711</v>
      </c>
      <c r="H128" s="277">
        <v>13.370960165509</v>
      </c>
      <c r="I128" s="277">
        <v>13.391411504770801</v>
      </c>
      <c r="J128" s="277">
        <v>13.34081543304136</v>
      </c>
      <c r="K128" s="277">
        <v>13.389750579223346</v>
      </c>
      <c r="L128" s="277">
        <v>13.503965234130662</v>
      </c>
      <c r="M128" s="277">
        <v>13.701855962857035</v>
      </c>
      <c r="N128" s="277">
        <v>13.980651288193728</v>
      </c>
      <c r="O128" s="277">
        <v>14.208805652417885</v>
      </c>
      <c r="P128" s="277">
        <v>14.336115704039059</v>
      </c>
      <c r="Q128" s="277">
        <v>14.41335684960182</v>
      </c>
      <c r="R128" s="277">
        <v>14.604771031593314</v>
      </c>
      <c r="S128" s="277">
        <v>14.807930776242319</v>
      </c>
      <c r="T128" s="277">
        <v>14.879260269031157</v>
      </c>
      <c r="U128" s="277">
        <v>14.906989029449548</v>
      </c>
      <c r="V128" s="277">
        <v>14.934184036797774</v>
      </c>
      <c r="W128" s="277">
        <v>14.970530391765651</v>
      </c>
      <c r="X128" s="277">
        <v>14.99683610931449</v>
      </c>
      <c r="Y128" s="277">
        <v>15.023141826863331</v>
      </c>
      <c r="Z128" s="277">
        <v>15.049447544412169</v>
      </c>
      <c r="AA128" s="277">
        <v>15.07575326196101</v>
      </c>
      <c r="AB128" s="277">
        <v>15.102058979509851</v>
      </c>
      <c r="AC128" s="277">
        <v>15.128364697058689</v>
      </c>
      <c r="AD128" s="277">
        <v>15.15467041460753</v>
      </c>
      <c r="AE128" s="277">
        <v>15.180976132156369</v>
      </c>
      <c r="AF128" s="277">
        <v>15.207281849705209</v>
      </c>
      <c r="AG128" s="277">
        <v>15.23358756725405</v>
      </c>
      <c r="AH128" s="10"/>
    </row>
    <row r="129" spans="1:34" ht="15.75" thickBot="1">
      <c r="A129" s="10"/>
      <c r="B129" s="22" t="s">
        <v>480</v>
      </c>
      <c r="C129" s="22" t="s">
        <v>61</v>
      </c>
      <c r="D129" s="278">
        <v>9.4022505398008391</v>
      </c>
      <c r="E129" s="278">
        <v>10.280321701812223</v>
      </c>
      <c r="F129" s="278">
        <v>10.508882470218925</v>
      </c>
      <c r="G129" s="278">
        <v>10.562096144789875</v>
      </c>
      <c r="H129" s="278">
        <v>10.536798793702769</v>
      </c>
      <c r="I129" s="278">
        <v>10.53518465155927</v>
      </c>
      <c r="J129" s="278">
        <v>10.633878793272419</v>
      </c>
      <c r="K129" s="278">
        <v>10.783259420447504</v>
      </c>
      <c r="L129" s="278">
        <v>10.9028711338413</v>
      </c>
      <c r="M129" s="278">
        <v>10.924239491350439</v>
      </c>
      <c r="N129" s="278">
        <v>10.920691231937361</v>
      </c>
      <c r="O129" s="278">
        <v>11.011794089657496</v>
      </c>
      <c r="P129" s="278">
        <v>11.156415960871566</v>
      </c>
      <c r="Q129" s="278">
        <v>11.267578939311989</v>
      </c>
      <c r="R129" s="278">
        <v>11.330655352546797</v>
      </c>
      <c r="S129" s="278">
        <v>11.380167858860901</v>
      </c>
      <c r="T129" s="278">
        <v>11.422624801944309</v>
      </c>
      <c r="U129" s="278">
        <v>11.471873219297748</v>
      </c>
      <c r="V129" s="278">
        <v>11.536490517611615</v>
      </c>
      <c r="W129" s="278">
        <v>11.59287687252416</v>
      </c>
      <c r="X129" s="278">
        <v>11.646072304712572</v>
      </c>
      <c r="Y129" s="278">
        <v>11.699267736900984</v>
      </c>
      <c r="Z129" s="278">
        <v>11.752463169089395</v>
      </c>
      <c r="AA129" s="278">
        <v>11.805658601277807</v>
      </c>
      <c r="AB129" s="278">
        <v>11.858854033466219</v>
      </c>
      <c r="AC129" s="278">
        <v>11.912049465654633</v>
      </c>
      <c r="AD129" s="278">
        <v>11.965244897843043</v>
      </c>
      <c r="AE129" s="278">
        <v>12.018440330031455</v>
      </c>
      <c r="AF129" s="278">
        <v>12.071635762219866</v>
      </c>
      <c r="AG129" s="278">
        <v>12.124831194408278</v>
      </c>
      <c r="AH129" s="10"/>
    </row>
    <row r="130" spans="1:34" ht="15.75" thickBot="1">
      <c r="A130" s="10"/>
      <c r="B130" s="22" t="s">
        <v>464</v>
      </c>
      <c r="C130" s="22" t="s">
        <v>61</v>
      </c>
      <c r="D130" s="277">
        <v>11.156159358146184</v>
      </c>
      <c r="E130" s="277">
        <v>12.156129607517238</v>
      </c>
      <c r="F130" s="277">
        <v>12.470595304604235</v>
      </c>
      <c r="G130" s="277">
        <v>12.57938347973931</v>
      </c>
      <c r="H130" s="277">
        <v>12.589925212270428</v>
      </c>
      <c r="I130" s="277">
        <v>12.608356067859237</v>
      </c>
      <c r="J130" s="277">
        <v>12.675158320944533</v>
      </c>
      <c r="K130" s="277">
        <v>12.73077560271695</v>
      </c>
      <c r="L130" s="277">
        <v>12.775903726980914</v>
      </c>
      <c r="M130" s="277">
        <v>12.863371148262605</v>
      </c>
      <c r="N130" s="277">
        <v>13.018447385083448</v>
      </c>
      <c r="O130" s="277">
        <v>13.215251050655594</v>
      </c>
      <c r="P130" s="277">
        <v>13.396357773012308</v>
      </c>
      <c r="Q130" s="277">
        <v>13.518338220603596</v>
      </c>
      <c r="R130" s="277">
        <v>13.578641227775105</v>
      </c>
      <c r="S130" s="277">
        <v>13.620854821142753</v>
      </c>
      <c r="T130" s="277">
        <v>13.655326305659905</v>
      </c>
      <c r="U130" s="277">
        <v>13.658165642238579</v>
      </c>
      <c r="V130" s="277">
        <v>13.667102520296908</v>
      </c>
      <c r="W130" s="277">
        <v>13.692475175070072</v>
      </c>
      <c r="X130" s="277">
        <v>13.714415919144544</v>
      </c>
      <c r="Y130" s="277">
        <v>13.736356663219016</v>
      </c>
      <c r="Z130" s="277">
        <v>13.75829740729349</v>
      </c>
      <c r="AA130" s="277">
        <v>13.780238151367961</v>
      </c>
      <c r="AB130" s="277">
        <v>13.802178895442434</v>
      </c>
      <c r="AC130" s="277">
        <v>13.824119639516905</v>
      </c>
      <c r="AD130" s="277">
        <v>13.846060383591379</v>
      </c>
      <c r="AE130" s="277">
        <v>13.868001127665849</v>
      </c>
      <c r="AF130" s="277">
        <v>13.889941871740323</v>
      </c>
      <c r="AG130" s="277">
        <v>13.911882615814795</v>
      </c>
      <c r="AH130" s="10"/>
    </row>
    <row r="131" spans="1:34" ht="15.75" thickBot="1">
      <c r="A131" s="10"/>
      <c r="B131" s="22" t="s">
        <v>466</v>
      </c>
      <c r="C131" s="22" t="s">
        <v>61</v>
      </c>
      <c r="D131" s="278">
        <v>11.356159358146183</v>
      </c>
      <c r="E131" s="278">
        <v>12.356129607517238</v>
      </c>
      <c r="F131" s="278">
        <v>12.670595304604234</v>
      </c>
      <c r="G131" s="278">
        <v>12.779383479739309</v>
      </c>
      <c r="H131" s="278">
        <v>12.789925212270427</v>
      </c>
      <c r="I131" s="278">
        <v>12.808356067859236</v>
      </c>
      <c r="J131" s="278">
        <v>12.875158320944532</v>
      </c>
      <c r="K131" s="278">
        <v>12.930775602716949</v>
      </c>
      <c r="L131" s="278">
        <v>12.975903726980913</v>
      </c>
      <c r="M131" s="278">
        <v>13.063371148262604</v>
      </c>
      <c r="N131" s="278">
        <v>13.218447385083447</v>
      </c>
      <c r="O131" s="278">
        <v>13.415251050655593</v>
      </c>
      <c r="P131" s="278">
        <v>13.596357773012308</v>
      </c>
      <c r="Q131" s="278">
        <v>13.718338220603595</v>
      </c>
      <c r="R131" s="278">
        <v>13.778641227775104</v>
      </c>
      <c r="S131" s="278">
        <v>13.820854821142753</v>
      </c>
      <c r="T131" s="278">
        <v>13.855326305659904</v>
      </c>
      <c r="U131" s="278">
        <v>13.858165642238578</v>
      </c>
      <c r="V131" s="278">
        <v>13.867102520296907</v>
      </c>
      <c r="W131" s="278">
        <v>13.892475175070071</v>
      </c>
      <c r="X131" s="278">
        <v>13.914415919144544</v>
      </c>
      <c r="Y131" s="278">
        <v>13.936356663219016</v>
      </c>
      <c r="Z131" s="278">
        <v>13.95829740729349</v>
      </c>
      <c r="AA131" s="278">
        <v>13.98023815136796</v>
      </c>
      <c r="AB131" s="278">
        <v>14.002178895442434</v>
      </c>
      <c r="AC131" s="278">
        <v>14.024119639516904</v>
      </c>
      <c r="AD131" s="278">
        <v>14.046060383591378</v>
      </c>
      <c r="AE131" s="278">
        <v>14.068001127665848</v>
      </c>
      <c r="AF131" s="278">
        <v>14.089941871740322</v>
      </c>
      <c r="AG131" s="278">
        <v>14.111882615814794</v>
      </c>
      <c r="AH131" s="10"/>
    </row>
    <row r="132" spans="1:34" ht="15.75" thickBot="1">
      <c r="A132" s="10"/>
      <c r="B132" s="22" t="s">
        <v>488</v>
      </c>
      <c r="C132" s="22" t="s">
        <v>61</v>
      </c>
      <c r="D132" s="277">
        <v>11.356159358146183</v>
      </c>
      <c r="E132" s="277">
        <v>12.356129607517238</v>
      </c>
      <c r="F132" s="277">
        <v>12.670595304604234</v>
      </c>
      <c r="G132" s="277">
        <v>12.779383479739309</v>
      </c>
      <c r="H132" s="277">
        <v>12.789925212270427</v>
      </c>
      <c r="I132" s="277">
        <v>12.808356067859236</v>
      </c>
      <c r="J132" s="277">
        <v>12.875158320944532</v>
      </c>
      <c r="K132" s="277">
        <v>12.930775602716949</v>
      </c>
      <c r="L132" s="277">
        <v>12.975903726980913</v>
      </c>
      <c r="M132" s="277">
        <v>13.063371148262604</v>
      </c>
      <c r="N132" s="277">
        <v>13.218447385083447</v>
      </c>
      <c r="O132" s="277">
        <v>13.415251050655593</v>
      </c>
      <c r="P132" s="277">
        <v>13.596357773012308</v>
      </c>
      <c r="Q132" s="277">
        <v>13.718338220603595</v>
      </c>
      <c r="R132" s="277">
        <v>13.778641227775104</v>
      </c>
      <c r="S132" s="277">
        <v>13.820854821142753</v>
      </c>
      <c r="T132" s="277">
        <v>13.855326305659904</v>
      </c>
      <c r="U132" s="277">
        <v>13.858165642238578</v>
      </c>
      <c r="V132" s="277">
        <v>13.867102520296907</v>
      </c>
      <c r="W132" s="277">
        <v>13.892475175070071</v>
      </c>
      <c r="X132" s="277">
        <v>13.914415919144544</v>
      </c>
      <c r="Y132" s="277">
        <v>13.936356663219016</v>
      </c>
      <c r="Z132" s="277">
        <v>13.95829740729349</v>
      </c>
      <c r="AA132" s="277">
        <v>13.98023815136796</v>
      </c>
      <c r="AB132" s="277">
        <v>14.002178895442434</v>
      </c>
      <c r="AC132" s="277">
        <v>14.024119639516904</v>
      </c>
      <c r="AD132" s="277">
        <v>14.046060383591378</v>
      </c>
      <c r="AE132" s="277">
        <v>14.068001127665848</v>
      </c>
      <c r="AF132" s="277">
        <v>14.089941871740322</v>
      </c>
      <c r="AG132" s="277">
        <v>14.111882615814794</v>
      </c>
      <c r="AH132" s="10"/>
    </row>
    <row r="133" spans="1:34" ht="15.75" thickBot="1">
      <c r="A133" s="10"/>
      <c r="B133" s="22" t="s">
        <v>481</v>
      </c>
      <c r="C133" s="22" t="s">
        <v>61</v>
      </c>
      <c r="D133" s="278">
        <v>9.4022505398008391</v>
      </c>
      <c r="E133" s="278">
        <v>10.280321701812223</v>
      </c>
      <c r="F133" s="278">
        <v>10.508882470218925</v>
      </c>
      <c r="G133" s="278">
        <v>10.562096144789875</v>
      </c>
      <c r="H133" s="278">
        <v>10.536798793702769</v>
      </c>
      <c r="I133" s="278">
        <v>10.53518465155927</v>
      </c>
      <c r="J133" s="278">
        <v>10.633878793272419</v>
      </c>
      <c r="K133" s="278">
        <v>10.783259420447504</v>
      </c>
      <c r="L133" s="278">
        <v>10.9028711338413</v>
      </c>
      <c r="M133" s="278">
        <v>10.924239491350439</v>
      </c>
      <c r="N133" s="278">
        <v>10.920691231937361</v>
      </c>
      <c r="O133" s="278">
        <v>11.011794089657496</v>
      </c>
      <c r="P133" s="278">
        <v>11.156415960871566</v>
      </c>
      <c r="Q133" s="278">
        <v>11.267578939311989</v>
      </c>
      <c r="R133" s="278">
        <v>11.330655352546797</v>
      </c>
      <c r="S133" s="278">
        <v>11.380167858860901</v>
      </c>
      <c r="T133" s="278">
        <v>11.422624801944309</v>
      </c>
      <c r="U133" s="278">
        <v>11.471873219297748</v>
      </c>
      <c r="V133" s="278">
        <v>11.536490517611615</v>
      </c>
      <c r="W133" s="278">
        <v>11.59287687252416</v>
      </c>
      <c r="X133" s="278">
        <v>11.646072304712572</v>
      </c>
      <c r="Y133" s="278">
        <v>11.699267736900984</v>
      </c>
      <c r="Z133" s="278">
        <v>11.752463169089395</v>
      </c>
      <c r="AA133" s="278">
        <v>11.805658601277807</v>
      </c>
      <c r="AB133" s="278">
        <v>11.858854033466219</v>
      </c>
      <c r="AC133" s="278">
        <v>11.912049465654633</v>
      </c>
      <c r="AD133" s="278">
        <v>11.965244897843043</v>
      </c>
      <c r="AE133" s="278">
        <v>12.018440330031455</v>
      </c>
      <c r="AF133" s="278">
        <v>12.071635762219866</v>
      </c>
      <c r="AG133" s="278">
        <v>12.124831194408278</v>
      </c>
      <c r="AH133" s="10"/>
    </row>
    <row r="134" spans="1:34" ht="15.75" thickBot="1">
      <c r="A134" s="10"/>
      <c r="B134" s="22" t="s">
        <v>449</v>
      </c>
      <c r="C134" s="22" t="s">
        <v>61</v>
      </c>
      <c r="D134" s="277">
        <v>10.889046414478354</v>
      </c>
      <c r="E134" s="277">
        <v>11.803107057233944</v>
      </c>
      <c r="F134" s="277">
        <v>12.133604767420298</v>
      </c>
      <c r="G134" s="277">
        <v>12.434027467652463</v>
      </c>
      <c r="H134" s="277">
        <v>12.642734107557004</v>
      </c>
      <c r="I134" s="277">
        <v>12.719931313680828</v>
      </c>
      <c r="J134" s="277">
        <v>12.815474093235387</v>
      </c>
      <c r="K134" s="277">
        <v>12.94513594392812</v>
      </c>
      <c r="L134" s="277">
        <v>13.054164276688299</v>
      </c>
      <c r="M134" s="277">
        <v>13.166573052991541</v>
      </c>
      <c r="N134" s="277">
        <v>13.326956435523304</v>
      </c>
      <c r="O134" s="277">
        <v>13.499962226438491</v>
      </c>
      <c r="P134" s="277">
        <v>13.64476495669885</v>
      </c>
      <c r="Q134" s="277">
        <v>13.745873578934567</v>
      </c>
      <c r="R134" s="277">
        <v>13.799720699498547</v>
      </c>
      <c r="S134" s="277">
        <v>13.836406896649418</v>
      </c>
      <c r="T134" s="277">
        <v>13.86295857562812</v>
      </c>
      <c r="U134" s="277">
        <v>13.861566476933563</v>
      </c>
      <c r="V134" s="277">
        <v>13.869406581920909</v>
      </c>
      <c r="W134" s="277">
        <v>13.895449705246934</v>
      </c>
      <c r="X134" s="277">
        <v>13.918153395112512</v>
      </c>
      <c r="Y134" s="277">
        <v>13.940857084978092</v>
      </c>
      <c r="Z134" s="277">
        <v>13.963560774843671</v>
      </c>
      <c r="AA134" s="277">
        <v>13.986264464709247</v>
      </c>
      <c r="AB134" s="277">
        <v>14.008968154574827</v>
      </c>
      <c r="AC134" s="277">
        <v>14.031671844440407</v>
      </c>
      <c r="AD134" s="277">
        <v>14.054375534305983</v>
      </c>
      <c r="AE134" s="277">
        <v>14.077079224171563</v>
      </c>
      <c r="AF134" s="277">
        <v>14.099782914037142</v>
      </c>
      <c r="AG134" s="277">
        <v>14.122486603902722</v>
      </c>
      <c r="AH134" s="10"/>
    </row>
    <row r="135" spans="1:34" ht="15.75" thickBot="1">
      <c r="A135" s="10"/>
      <c r="B135" s="22" t="s">
        <v>492</v>
      </c>
      <c r="C135" s="22" t="s">
        <v>61</v>
      </c>
      <c r="D135" s="278">
        <v>9.8667186200296939</v>
      </c>
      <c r="E135" s="278">
        <v>11.061659250161938</v>
      </c>
      <c r="F135" s="278">
        <v>11.916221889943692</v>
      </c>
      <c r="G135" s="278">
        <v>12.848930506841711</v>
      </c>
      <c r="H135" s="278">
        <v>13.370960165509</v>
      </c>
      <c r="I135" s="278">
        <v>13.391411504770801</v>
      </c>
      <c r="J135" s="278">
        <v>13.34081543304136</v>
      </c>
      <c r="K135" s="278">
        <v>13.389750579223346</v>
      </c>
      <c r="L135" s="278">
        <v>13.503965234130662</v>
      </c>
      <c r="M135" s="278">
        <v>13.701855962857035</v>
      </c>
      <c r="N135" s="278">
        <v>13.980651288193728</v>
      </c>
      <c r="O135" s="278">
        <v>14.208805652417885</v>
      </c>
      <c r="P135" s="278">
        <v>14.336115704039059</v>
      </c>
      <c r="Q135" s="278">
        <v>14.41335684960182</v>
      </c>
      <c r="R135" s="278">
        <v>14.604771031593314</v>
      </c>
      <c r="S135" s="278">
        <v>14.807930776242319</v>
      </c>
      <c r="T135" s="278">
        <v>14.879260269031157</v>
      </c>
      <c r="U135" s="278">
        <v>14.906989029449548</v>
      </c>
      <c r="V135" s="278">
        <v>14.934184036797774</v>
      </c>
      <c r="W135" s="278">
        <v>14.970530391765651</v>
      </c>
      <c r="X135" s="278">
        <v>14.99683610931449</v>
      </c>
      <c r="Y135" s="278">
        <v>15.023141826863331</v>
      </c>
      <c r="Z135" s="278">
        <v>15.049447544412169</v>
      </c>
      <c r="AA135" s="278">
        <v>15.07575326196101</v>
      </c>
      <c r="AB135" s="278">
        <v>15.102058979509851</v>
      </c>
      <c r="AC135" s="278">
        <v>15.128364697058689</v>
      </c>
      <c r="AD135" s="278">
        <v>15.15467041460753</v>
      </c>
      <c r="AE135" s="278">
        <v>15.180976132156369</v>
      </c>
      <c r="AF135" s="278">
        <v>15.207281849705209</v>
      </c>
      <c r="AG135" s="278">
        <v>15.23358756725405</v>
      </c>
      <c r="AH135" s="10"/>
    </row>
    <row r="136" spans="1:34" ht="15.75" thickBot="1">
      <c r="A136" s="10"/>
      <c r="B136" s="22" t="s">
        <v>456</v>
      </c>
      <c r="C136" s="22" t="s">
        <v>61</v>
      </c>
      <c r="D136" s="277">
        <v>8.9639697219280059</v>
      </c>
      <c r="E136" s="277">
        <v>9.8669828556642756</v>
      </c>
      <c r="F136" s="277">
        <v>10.115196395395134</v>
      </c>
      <c r="G136" s="277">
        <v>10.18781572454666</v>
      </c>
      <c r="H136" s="277">
        <v>10.169309570704439</v>
      </c>
      <c r="I136" s="277">
        <v>10.154735439912915</v>
      </c>
      <c r="J136" s="277">
        <v>10.236274378889183</v>
      </c>
      <c r="K136" s="277">
        <v>10.376498537393804</v>
      </c>
      <c r="L136" s="277">
        <v>10.481495873875698</v>
      </c>
      <c r="M136" s="277">
        <v>10.503546562394316</v>
      </c>
      <c r="N136" s="277">
        <v>10.512690440850955</v>
      </c>
      <c r="O136" s="277">
        <v>10.608692406208331</v>
      </c>
      <c r="P136" s="277">
        <v>10.763170703368226</v>
      </c>
      <c r="Q136" s="277">
        <v>10.884619710471926</v>
      </c>
      <c r="R136" s="277">
        <v>10.955284566013781</v>
      </c>
      <c r="S136" s="277">
        <v>11.014019697828193</v>
      </c>
      <c r="T136" s="277">
        <v>11.063034952378485</v>
      </c>
      <c r="U136" s="277">
        <v>11.115726483252043</v>
      </c>
      <c r="V136" s="277">
        <v>11.181524277629947</v>
      </c>
      <c r="W136" s="277">
        <v>11.2381073818865</v>
      </c>
      <c r="X136" s="277">
        <v>11.291302814074911</v>
      </c>
      <c r="Y136" s="277">
        <v>11.344498246263322</v>
      </c>
      <c r="Z136" s="277">
        <v>11.397693678451734</v>
      </c>
      <c r="AA136" s="277">
        <v>11.450889110640148</v>
      </c>
      <c r="AB136" s="277">
        <v>11.504084542828558</v>
      </c>
      <c r="AC136" s="277">
        <v>11.557279975016971</v>
      </c>
      <c r="AD136" s="277">
        <v>11.610475407205382</v>
      </c>
      <c r="AE136" s="277">
        <v>11.663670839393793</v>
      </c>
      <c r="AF136" s="277">
        <v>11.716866271582205</v>
      </c>
      <c r="AG136" s="277">
        <v>11.770061703770619</v>
      </c>
      <c r="AH136" s="10"/>
    </row>
    <row r="137" spans="1:34" ht="15.75" thickBot="1">
      <c r="A137" s="10"/>
      <c r="B137" s="22" t="s">
        <v>451</v>
      </c>
      <c r="C137" s="22" t="s">
        <v>61</v>
      </c>
      <c r="D137" s="278">
        <v>10.439046414478355</v>
      </c>
      <c r="E137" s="278">
        <v>11.353107057233945</v>
      </c>
      <c r="F137" s="278">
        <v>11.683604767420299</v>
      </c>
      <c r="G137" s="278">
        <v>11.984027467652464</v>
      </c>
      <c r="H137" s="278">
        <v>12.192734107557005</v>
      </c>
      <c r="I137" s="278">
        <v>12.269931313680829</v>
      </c>
      <c r="J137" s="278">
        <v>12.365474093235388</v>
      </c>
      <c r="K137" s="278">
        <v>12.495135943928121</v>
      </c>
      <c r="L137" s="278">
        <v>12.6041642766883</v>
      </c>
      <c r="M137" s="278">
        <v>12.716573052991542</v>
      </c>
      <c r="N137" s="278">
        <v>12.876956435523304</v>
      </c>
      <c r="O137" s="278">
        <v>13.049962226438492</v>
      </c>
      <c r="P137" s="278">
        <v>13.194764956698851</v>
      </c>
      <c r="Q137" s="278">
        <v>13.295873578934568</v>
      </c>
      <c r="R137" s="278">
        <v>13.349720699498548</v>
      </c>
      <c r="S137" s="278">
        <v>13.386406896649419</v>
      </c>
      <c r="T137" s="278">
        <v>13.412958575628121</v>
      </c>
      <c r="U137" s="278">
        <v>13.411566476933563</v>
      </c>
      <c r="V137" s="278">
        <v>13.41940658192091</v>
      </c>
      <c r="W137" s="278">
        <v>13.445449705246935</v>
      </c>
      <c r="X137" s="278">
        <v>13.468153395112513</v>
      </c>
      <c r="Y137" s="278">
        <v>13.490857084978092</v>
      </c>
      <c r="Z137" s="278">
        <v>13.513560774843672</v>
      </c>
      <c r="AA137" s="278">
        <v>13.536264464709248</v>
      </c>
      <c r="AB137" s="278">
        <v>13.558968154574828</v>
      </c>
      <c r="AC137" s="278">
        <v>13.581671844440407</v>
      </c>
      <c r="AD137" s="278">
        <v>13.604375534305984</v>
      </c>
      <c r="AE137" s="278">
        <v>13.627079224171563</v>
      </c>
      <c r="AF137" s="278">
        <v>13.649782914037143</v>
      </c>
      <c r="AG137" s="278">
        <v>13.672486603902723</v>
      </c>
      <c r="AH137" s="10"/>
    </row>
    <row r="138" spans="1:34" ht="15.75" thickBot="1">
      <c r="A138" s="10"/>
      <c r="B138" s="22" t="s">
        <v>468</v>
      </c>
      <c r="C138" s="22" t="s">
        <v>61</v>
      </c>
      <c r="D138" s="277">
        <v>11.371739316222691</v>
      </c>
      <c r="E138" s="277">
        <v>12.493174778319862</v>
      </c>
      <c r="F138" s="277">
        <v>13.289477477384199</v>
      </c>
      <c r="G138" s="277">
        <v>14.16742414400024</v>
      </c>
      <c r="H138" s="277">
        <v>14.689050136084802</v>
      </c>
      <c r="I138" s="277">
        <v>14.750860318112593</v>
      </c>
      <c r="J138" s="277">
        <v>14.737543290622051</v>
      </c>
      <c r="K138" s="277">
        <v>14.806839918451185</v>
      </c>
      <c r="L138" s="277">
        <v>14.906859335442197</v>
      </c>
      <c r="M138" s="277">
        <v>15.058699630066648</v>
      </c>
      <c r="N138" s="277">
        <v>15.278495036465046</v>
      </c>
      <c r="O138" s="277">
        <v>15.461076694238365</v>
      </c>
      <c r="P138" s="277">
        <v>15.551678253505013</v>
      </c>
      <c r="Q138" s="277">
        <v>15.611457332544479</v>
      </c>
      <c r="R138" s="277">
        <v>15.788677261341956</v>
      </c>
      <c r="S138" s="277">
        <v>15.965195612658077</v>
      </c>
      <c r="T138" s="277">
        <v>16.017563090618669</v>
      </c>
      <c r="U138" s="277">
        <v>16.035315622402379</v>
      </c>
      <c r="V138" s="277">
        <v>16.0590842019595</v>
      </c>
      <c r="W138" s="277">
        <v>16.094864691866754</v>
      </c>
      <c r="X138" s="277">
        <v>16.121171763191345</v>
      </c>
      <c r="Y138" s="277">
        <v>16.147478834515933</v>
      </c>
      <c r="Z138" s="277">
        <v>16.173785905840521</v>
      </c>
      <c r="AA138" s="277">
        <v>16.200092977165113</v>
      </c>
      <c r="AB138" s="277">
        <v>16.226400048489701</v>
      </c>
      <c r="AC138" s="277">
        <v>16.252707119814289</v>
      </c>
      <c r="AD138" s="277">
        <v>16.279014191138877</v>
      </c>
      <c r="AE138" s="277">
        <v>16.305321262463465</v>
      </c>
      <c r="AF138" s="277">
        <v>16.331628333788053</v>
      </c>
      <c r="AG138" s="277">
        <v>16.357935405112645</v>
      </c>
      <c r="AH138" s="10"/>
    </row>
    <row r="139" spans="1:34" ht="15.75" thickBot="1">
      <c r="A139" s="10"/>
      <c r="B139" s="22" t="s">
        <v>491</v>
      </c>
      <c r="C139" s="22" t="s">
        <v>61</v>
      </c>
      <c r="D139" s="278">
        <v>11.371739316222691</v>
      </c>
      <c r="E139" s="278">
        <v>12.493174778319862</v>
      </c>
      <c r="F139" s="278">
        <v>13.289477477384199</v>
      </c>
      <c r="G139" s="278">
        <v>14.16742414400024</v>
      </c>
      <c r="H139" s="278">
        <v>14.689050136084802</v>
      </c>
      <c r="I139" s="278">
        <v>14.750860318112593</v>
      </c>
      <c r="J139" s="278">
        <v>14.737543290622051</v>
      </c>
      <c r="K139" s="278">
        <v>14.806839918451185</v>
      </c>
      <c r="L139" s="278">
        <v>14.906859335442197</v>
      </c>
      <c r="M139" s="278">
        <v>15.058699630066648</v>
      </c>
      <c r="N139" s="278">
        <v>15.278495036465046</v>
      </c>
      <c r="O139" s="278">
        <v>15.461076694238365</v>
      </c>
      <c r="P139" s="278">
        <v>15.551678253505013</v>
      </c>
      <c r="Q139" s="278">
        <v>15.611457332544479</v>
      </c>
      <c r="R139" s="278">
        <v>15.788677261341956</v>
      </c>
      <c r="S139" s="278">
        <v>15.965195612658077</v>
      </c>
      <c r="T139" s="278">
        <v>16.017563090618669</v>
      </c>
      <c r="U139" s="278">
        <v>16.035315622402379</v>
      </c>
      <c r="V139" s="278">
        <v>16.0590842019595</v>
      </c>
      <c r="W139" s="278">
        <v>16.094864691866754</v>
      </c>
      <c r="X139" s="278">
        <v>16.121171763191345</v>
      </c>
      <c r="Y139" s="278">
        <v>16.147478834515933</v>
      </c>
      <c r="Z139" s="278">
        <v>16.173785905840521</v>
      </c>
      <c r="AA139" s="278">
        <v>16.200092977165113</v>
      </c>
      <c r="AB139" s="278">
        <v>16.226400048489701</v>
      </c>
      <c r="AC139" s="278">
        <v>16.252707119814289</v>
      </c>
      <c r="AD139" s="278">
        <v>16.279014191138877</v>
      </c>
      <c r="AE139" s="278">
        <v>16.305321262463465</v>
      </c>
      <c r="AF139" s="278">
        <v>16.331628333788053</v>
      </c>
      <c r="AG139" s="278">
        <v>16.357935405112645</v>
      </c>
      <c r="AH139" s="10"/>
    </row>
    <row r="140" spans="1:34" ht="15.75" thickBot="1">
      <c r="A140" s="10"/>
      <c r="B140" s="22" t="s">
        <v>499</v>
      </c>
      <c r="C140" s="22" t="s">
        <v>61</v>
      </c>
      <c r="D140" s="277">
        <v>11.156159358146184</v>
      </c>
      <c r="E140" s="277">
        <v>12.156129607517238</v>
      </c>
      <c r="F140" s="277">
        <v>12.470595304604235</v>
      </c>
      <c r="G140" s="277">
        <v>12.57938347973931</v>
      </c>
      <c r="H140" s="277">
        <v>12.589925212270428</v>
      </c>
      <c r="I140" s="277">
        <v>12.608356067859237</v>
      </c>
      <c r="J140" s="277">
        <v>12.675158320944533</v>
      </c>
      <c r="K140" s="277">
        <v>12.73077560271695</v>
      </c>
      <c r="L140" s="277">
        <v>12.775903726980914</v>
      </c>
      <c r="M140" s="277">
        <v>12.863371148262605</v>
      </c>
      <c r="N140" s="277">
        <v>13.018447385083448</v>
      </c>
      <c r="O140" s="277">
        <v>13.215251050655594</v>
      </c>
      <c r="P140" s="277">
        <v>13.396357773012308</v>
      </c>
      <c r="Q140" s="277">
        <v>13.518338220603596</v>
      </c>
      <c r="R140" s="277">
        <v>13.578641227775105</v>
      </c>
      <c r="S140" s="277">
        <v>13.620854821142753</v>
      </c>
      <c r="T140" s="277">
        <v>13.655326305659905</v>
      </c>
      <c r="U140" s="277">
        <v>13.658165642238579</v>
      </c>
      <c r="V140" s="277">
        <v>13.667102520296908</v>
      </c>
      <c r="W140" s="277">
        <v>13.692475175070072</v>
      </c>
      <c r="X140" s="277">
        <v>13.714415919144544</v>
      </c>
      <c r="Y140" s="277">
        <v>13.736356663219016</v>
      </c>
      <c r="Z140" s="277">
        <v>13.75829740729349</v>
      </c>
      <c r="AA140" s="277">
        <v>13.780238151367961</v>
      </c>
      <c r="AB140" s="277">
        <v>13.802178895442434</v>
      </c>
      <c r="AC140" s="277">
        <v>13.824119639516905</v>
      </c>
      <c r="AD140" s="277">
        <v>13.846060383591379</v>
      </c>
      <c r="AE140" s="277">
        <v>13.868001127665849</v>
      </c>
      <c r="AF140" s="277">
        <v>13.889941871740323</v>
      </c>
      <c r="AG140" s="277">
        <v>13.911882615814795</v>
      </c>
      <c r="AH140" s="10"/>
    </row>
    <row r="141" spans="1:34" ht="15.75" thickBot="1">
      <c r="A141" s="10"/>
      <c r="B141" s="22" t="s">
        <v>500</v>
      </c>
      <c r="C141" s="22" t="s">
        <v>61</v>
      </c>
      <c r="D141" s="278">
        <v>11.156159358146184</v>
      </c>
      <c r="E141" s="278">
        <v>12.156129607517238</v>
      </c>
      <c r="F141" s="278">
        <v>12.470595304604235</v>
      </c>
      <c r="G141" s="278">
        <v>12.57938347973931</v>
      </c>
      <c r="H141" s="278">
        <v>12.589925212270428</v>
      </c>
      <c r="I141" s="278">
        <v>12.608356067859237</v>
      </c>
      <c r="J141" s="278">
        <v>12.675158320944533</v>
      </c>
      <c r="K141" s="278">
        <v>12.73077560271695</v>
      </c>
      <c r="L141" s="278">
        <v>12.775903726980914</v>
      </c>
      <c r="M141" s="278">
        <v>12.863371148262605</v>
      </c>
      <c r="N141" s="278">
        <v>13.018447385083448</v>
      </c>
      <c r="O141" s="278">
        <v>13.215251050655594</v>
      </c>
      <c r="P141" s="278">
        <v>13.396357773012308</v>
      </c>
      <c r="Q141" s="278">
        <v>13.518338220603596</v>
      </c>
      <c r="R141" s="278">
        <v>13.578641227775105</v>
      </c>
      <c r="S141" s="278">
        <v>13.620854821142753</v>
      </c>
      <c r="T141" s="278">
        <v>13.655326305659905</v>
      </c>
      <c r="U141" s="278">
        <v>13.658165642238579</v>
      </c>
      <c r="V141" s="278">
        <v>13.667102520296908</v>
      </c>
      <c r="W141" s="278">
        <v>13.692475175070072</v>
      </c>
      <c r="X141" s="278">
        <v>13.714415919144544</v>
      </c>
      <c r="Y141" s="278">
        <v>13.736356663219016</v>
      </c>
      <c r="Z141" s="278">
        <v>13.75829740729349</v>
      </c>
      <c r="AA141" s="278">
        <v>13.780238151367961</v>
      </c>
      <c r="AB141" s="278">
        <v>13.802178895442434</v>
      </c>
      <c r="AC141" s="278">
        <v>13.824119639516905</v>
      </c>
      <c r="AD141" s="278">
        <v>13.846060383591379</v>
      </c>
      <c r="AE141" s="278">
        <v>13.868001127665849</v>
      </c>
      <c r="AF141" s="278">
        <v>13.889941871740323</v>
      </c>
      <c r="AG141" s="278">
        <v>13.911882615814795</v>
      </c>
      <c r="AH141" s="10"/>
    </row>
    <row r="142" spans="1:34" ht="15.75" thickBot="1">
      <c r="A142" s="10"/>
      <c r="B142" s="22" t="s">
        <v>1032</v>
      </c>
      <c r="C142" s="22" t="s">
        <v>61</v>
      </c>
      <c r="D142" s="277">
        <v>7.9691634867295269</v>
      </c>
      <c r="E142" s="277">
        <v>9.5923831679244014</v>
      </c>
      <c r="F142" s="277">
        <v>10.007954813520513</v>
      </c>
      <c r="G142" s="277">
        <v>10.528990260048019</v>
      </c>
      <c r="H142" s="277">
        <v>11.635325427003277</v>
      </c>
      <c r="I142" s="277">
        <v>12.613766380818856</v>
      </c>
      <c r="J142" s="277">
        <v>12.435873692163192</v>
      </c>
      <c r="K142" s="277">
        <v>11.178518892537337</v>
      </c>
      <c r="L142" s="277">
        <v>10.130059157061959</v>
      </c>
      <c r="M142" s="277">
        <v>10.295591881083553</v>
      </c>
      <c r="N142" s="277">
        <v>11.451795852149353</v>
      </c>
      <c r="O142" s="277">
        <v>12.631067498290172</v>
      </c>
      <c r="P142" s="277">
        <v>12.95092575461835</v>
      </c>
      <c r="Q142" s="277">
        <v>12.418510360102239</v>
      </c>
      <c r="R142" s="277">
        <v>11.82930793997363</v>
      </c>
      <c r="S142" s="277">
        <v>11.616718229530257</v>
      </c>
      <c r="T142" s="277">
        <v>11.531458053566983</v>
      </c>
      <c r="U142" s="277">
        <v>11.453468797369059</v>
      </c>
      <c r="V142" s="277">
        <v>11.47797467912622</v>
      </c>
      <c r="W142" s="277">
        <v>11.581275668602805</v>
      </c>
      <c r="X142" s="277">
        <v>11.70771974630334</v>
      </c>
      <c r="Y142" s="277">
        <v>11.834163824003875</v>
      </c>
      <c r="Z142" s="277">
        <v>11.96060790170441</v>
      </c>
      <c r="AA142" s="277">
        <v>12.087051979404945</v>
      </c>
      <c r="AB142" s="277">
        <v>12.21349605710548</v>
      </c>
      <c r="AC142" s="277">
        <v>12.339940134806017</v>
      </c>
      <c r="AD142" s="277">
        <v>12.466384212506552</v>
      </c>
      <c r="AE142" s="277">
        <v>12.592828290207088</v>
      </c>
      <c r="AF142" s="277">
        <v>12.719272367907624</v>
      </c>
      <c r="AG142" s="277">
        <v>12.845716445608161</v>
      </c>
      <c r="AH142" s="10"/>
    </row>
    <row r="143" spans="1:34" ht="15.75" thickBot="1">
      <c r="A143" s="10"/>
      <c r="B143" s="22" t="s">
        <v>474</v>
      </c>
      <c r="C143" s="22" t="s">
        <v>61</v>
      </c>
      <c r="D143" s="278">
        <v>10.489046414478356</v>
      </c>
      <c r="E143" s="278">
        <v>11.403107057233942</v>
      </c>
      <c r="F143" s="278">
        <v>11.733604767420296</v>
      </c>
      <c r="G143" s="278">
        <v>12.034027467652463</v>
      </c>
      <c r="H143" s="278">
        <v>12.242734107557006</v>
      </c>
      <c r="I143" s="278">
        <v>12.319931313680829</v>
      </c>
      <c r="J143" s="278">
        <v>12.415474093235385</v>
      </c>
      <c r="K143" s="278">
        <v>12.54513594392812</v>
      </c>
      <c r="L143" s="278">
        <v>12.654164276688299</v>
      </c>
      <c r="M143" s="278">
        <v>12.766573052991543</v>
      </c>
      <c r="N143" s="278">
        <v>12.926956435523303</v>
      </c>
      <c r="O143" s="278">
        <v>13.099962226438491</v>
      </c>
      <c r="P143" s="278">
        <v>13.24476495669885</v>
      </c>
      <c r="Q143" s="278">
        <v>13.345873578934567</v>
      </c>
      <c r="R143" s="278">
        <v>13.399720699498546</v>
      </c>
      <c r="S143" s="278">
        <v>13.436406896649419</v>
      </c>
      <c r="T143" s="278">
        <v>13.462958575628118</v>
      </c>
      <c r="U143" s="278">
        <v>13.461566476933562</v>
      </c>
      <c r="V143" s="278">
        <v>13.469406581920911</v>
      </c>
      <c r="W143" s="278">
        <v>13.495449705246934</v>
      </c>
      <c r="X143" s="278">
        <v>13.518153395112513</v>
      </c>
      <c r="Y143" s="278">
        <v>13.540857084978091</v>
      </c>
      <c r="Z143" s="278">
        <v>13.563560774843669</v>
      </c>
      <c r="AA143" s="278">
        <v>13.586264464709249</v>
      </c>
      <c r="AB143" s="278">
        <v>13.608968154574827</v>
      </c>
      <c r="AC143" s="278">
        <v>13.631671844440405</v>
      </c>
      <c r="AD143" s="278">
        <v>13.654375534305984</v>
      </c>
      <c r="AE143" s="278">
        <v>13.677079224171562</v>
      </c>
      <c r="AF143" s="278">
        <v>13.699782914037142</v>
      </c>
      <c r="AG143" s="278">
        <v>13.72248660390272</v>
      </c>
      <c r="AH143" s="10"/>
    </row>
    <row r="144" spans="1:34" ht="15.75" thickBot="1">
      <c r="A144" s="10"/>
      <c r="B144" s="22" t="s">
        <v>498</v>
      </c>
      <c r="C144" s="22" t="s">
        <v>61</v>
      </c>
      <c r="D144" s="277">
        <v>9.8667186200296939</v>
      </c>
      <c r="E144" s="277">
        <v>11.061659250161938</v>
      </c>
      <c r="F144" s="277">
        <v>11.916221889943692</v>
      </c>
      <c r="G144" s="277">
        <v>12.848930506841711</v>
      </c>
      <c r="H144" s="277">
        <v>13.370960165509</v>
      </c>
      <c r="I144" s="277">
        <v>13.391411504770801</v>
      </c>
      <c r="J144" s="277">
        <v>13.34081543304136</v>
      </c>
      <c r="K144" s="277">
        <v>13.389750579223346</v>
      </c>
      <c r="L144" s="277">
        <v>13.503965234130662</v>
      </c>
      <c r="M144" s="277">
        <v>13.701855962857035</v>
      </c>
      <c r="N144" s="277">
        <v>13.980651288193728</v>
      </c>
      <c r="O144" s="277">
        <v>14.208805652417885</v>
      </c>
      <c r="P144" s="277">
        <v>14.336115704039059</v>
      </c>
      <c r="Q144" s="277">
        <v>14.41335684960182</v>
      </c>
      <c r="R144" s="277">
        <v>14.604771031593314</v>
      </c>
      <c r="S144" s="277">
        <v>14.807930776242319</v>
      </c>
      <c r="T144" s="277">
        <v>14.879260269031157</v>
      </c>
      <c r="U144" s="277">
        <v>14.906989029449548</v>
      </c>
      <c r="V144" s="277">
        <v>14.934184036797774</v>
      </c>
      <c r="W144" s="277">
        <v>14.970530391765651</v>
      </c>
      <c r="X144" s="277">
        <v>14.99683610931449</v>
      </c>
      <c r="Y144" s="277">
        <v>15.023141826863331</v>
      </c>
      <c r="Z144" s="277">
        <v>15.049447544412169</v>
      </c>
      <c r="AA144" s="277">
        <v>15.07575326196101</v>
      </c>
      <c r="AB144" s="277">
        <v>15.102058979509851</v>
      </c>
      <c r="AC144" s="277">
        <v>15.128364697058689</v>
      </c>
      <c r="AD144" s="277">
        <v>15.15467041460753</v>
      </c>
      <c r="AE144" s="277">
        <v>15.180976132156369</v>
      </c>
      <c r="AF144" s="277">
        <v>15.207281849705209</v>
      </c>
      <c r="AG144" s="277">
        <v>15.23358756725405</v>
      </c>
      <c r="AH144" s="10"/>
    </row>
    <row r="145" spans="1:34" ht="15.75" thickBot="1">
      <c r="A145" s="10"/>
      <c r="B145" s="22" t="s">
        <v>462</v>
      </c>
      <c r="C145" s="22" t="s">
        <v>61</v>
      </c>
      <c r="D145" s="278">
        <v>7.9691634867295269</v>
      </c>
      <c r="E145" s="278">
        <v>9.5923831679244014</v>
      </c>
      <c r="F145" s="278">
        <v>10.007954813520513</v>
      </c>
      <c r="G145" s="278">
        <v>10.528990260048019</v>
      </c>
      <c r="H145" s="278">
        <v>11.635325427003277</v>
      </c>
      <c r="I145" s="278">
        <v>12.613766380818856</v>
      </c>
      <c r="J145" s="278">
        <v>12.435873692163192</v>
      </c>
      <c r="K145" s="278">
        <v>11.178518892537337</v>
      </c>
      <c r="L145" s="278">
        <v>10.130059157061959</v>
      </c>
      <c r="M145" s="278">
        <v>10.295591881083553</v>
      </c>
      <c r="N145" s="278">
        <v>11.451795852149353</v>
      </c>
      <c r="O145" s="278">
        <v>12.631067498290172</v>
      </c>
      <c r="P145" s="278">
        <v>12.95092575461835</v>
      </c>
      <c r="Q145" s="278">
        <v>12.418510360102239</v>
      </c>
      <c r="R145" s="278">
        <v>11.82930793997363</v>
      </c>
      <c r="S145" s="278">
        <v>11.616718229530257</v>
      </c>
      <c r="T145" s="278">
        <v>11.531458053566983</v>
      </c>
      <c r="U145" s="278">
        <v>11.453468797369059</v>
      </c>
      <c r="V145" s="278">
        <v>11.47797467912622</v>
      </c>
      <c r="W145" s="278">
        <v>11.581275668602805</v>
      </c>
      <c r="X145" s="278">
        <v>11.70771974630334</v>
      </c>
      <c r="Y145" s="278">
        <v>11.834163824003875</v>
      </c>
      <c r="Z145" s="278">
        <v>11.96060790170441</v>
      </c>
      <c r="AA145" s="278">
        <v>12.087051979404945</v>
      </c>
      <c r="AB145" s="278">
        <v>12.21349605710548</v>
      </c>
      <c r="AC145" s="278">
        <v>12.339940134806017</v>
      </c>
      <c r="AD145" s="278">
        <v>12.466384212506552</v>
      </c>
      <c r="AE145" s="278">
        <v>12.592828290207088</v>
      </c>
      <c r="AF145" s="278">
        <v>12.719272367907624</v>
      </c>
      <c r="AG145" s="278">
        <v>12.845716445608161</v>
      </c>
      <c r="AH145" s="10"/>
    </row>
    <row r="146" spans="1:34" ht="15.75" thickBot="1">
      <c r="A146" s="10"/>
      <c r="B146" s="3" t="s">
        <v>1027</v>
      </c>
      <c r="C146" s="281"/>
      <c r="D146" s="281"/>
      <c r="E146" s="281"/>
      <c r="F146" s="281"/>
      <c r="G146" s="281"/>
      <c r="H146" s="281"/>
      <c r="I146" s="281"/>
      <c r="J146" s="281"/>
      <c r="K146" s="281"/>
      <c r="L146" s="281"/>
      <c r="M146" s="281"/>
      <c r="N146" s="281"/>
      <c r="O146" s="281"/>
      <c r="P146" s="281"/>
      <c r="Q146" s="281"/>
      <c r="R146" s="281"/>
      <c r="S146" s="281"/>
      <c r="T146" s="281"/>
      <c r="U146" s="281"/>
      <c r="V146" s="281"/>
      <c r="W146" s="281"/>
      <c r="X146" s="281"/>
      <c r="Y146" s="281"/>
      <c r="Z146" s="281"/>
      <c r="AA146" s="281"/>
      <c r="AB146" s="281"/>
      <c r="AC146" s="281"/>
      <c r="AD146" s="281"/>
      <c r="AE146" s="281"/>
      <c r="AF146" s="281"/>
      <c r="AG146" s="281"/>
      <c r="AH146" s="10"/>
    </row>
    <row r="147" spans="1:34" ht="15.75" thickBot="1">
      <c r="A147" s="10"/>
      <c r="B147" s="22" t="s">
        <v>1033</v>
      </c>
      <c r="C147" s="22" t="s">
        <v>61</v>
      </c>
      <c r="D147" s="277">
        <v>11.139046414478354</v>
      </c>
      <c r="E147" s="277">
        <v>12.053107057233944</v>
      </c>
      <c r="F147" s="277">
        <v>12.383604767420298</v>
      </c>
      <c r="G147" s="277">
        <v>12.684027467652463</v>
      </c>
      <c r="H147" s="277">
        <v>12.892734107557004</v>
      </c>
      <c r="I147" s="277">
        <v>12.969931313680828</v>
      </c>
      <c r="J147" s="277">
        <v>13.065474093235387</v>
      </c>
      <c r="K147" s="277">
        <v>13.19513594392812</v>
      </c>
      <c r="L147" s="277">
        <v>13.304164276688299</v>
      </c>
      <c r="M147" s="277">
        <v>13.416573052991541</v>
      </c>
      <c r="N147" s="277">
        <v>13.576956435523304</v>
      </c>
      <c r="O147" s="277">
        <v>13.749962226438491</v>
      </c>
      <c r="P147" s="277">
        <v>13.89476495669885</v>
      </c>
      <c r="Q147" s="277">
        <v>13.995873578934567</v>
      </c>
      <c r="R147" s="277">
        <v>14.049720699498547</v>
      </c>
      <c r="S147" s="277">
        <v>14.086406896649418</v>
      </c>
      <c r="T147" s="277">
        <v>14.11295857562812</v>
      </c>
      <c r="U147" s="277">
        <v>14.111566476933563</v>
      </c>
      <c r="V147" s="277">
        <v>14.119406581920909</v>
      </c>
      <c r="W147" s="277">
        <v>14.145449705246934</v>
      </c>
      <c r="X147" s="277">
        <v>14.168153395112512</v>
      </c>
      <c r="Y147" s="277">
        <v>14.190857084978092</v>
      </c>
      <c r="Z147" s="277">
        <v>14.213560774843671</v>
      </c>
      <c r="AA147" s="277">
        <v>14.236264464709247</v>
      </c>
      <c r="AB147" s="277">
        <v>14.258968154574827</v>
      </c>
      <c r="AC147" s="277">
        <v>14.281671844440407</v>
      </c>
      <c r="AD147" s="277">
        <v>14.304375534305983</v>
      </c>
      <c r="AE147" s="277">
        <v>14.327079224171563</v>
      </c>
      <c r="AF147" s="277">
        <v>14.349782914037142</v>
      </c>
      <c r="AG147" s="277">
        <v>14.372486603902722</v>
      </c>
      <c r="AH147" s="10"/>
    </row>
    <row r="148" spans="1:34" ht="15.75" thickBot="1">
      <c r="A148" s="10"/>
      <c r="B148" s="22" t="s">
        <v>1034</v>
      </c>
      <c r="C148" s="22" t="s">
        <v>61</v>
      </c>
      <c r="D148" s="278">
        <v>11.639046414478354</v>
      </c>
      <c r="E148" s="278">
        <v>12.553107057233944</v>
      </c>
      <c r="F148" s="278">
        <v>12.883604767420298</v>
      </c>
      <c r="G148" s="278">
        <v>13.184027467652463</v>
      </c>
      <c r="H148" s="278">
        <v>13.392734107557004</v>
      </c>
      <c r="I148" s="278">
        <v>13.469931313680828</v>
      </c>
      <c r="J148" s="278">
        <v>13.565474093235387</v>
      </c>
      <c r="K148" s="278">
        <v>13.69513594392812</v>
      </c>
      <c r="L148" s="278">
        <v>13.804164276688299</v>
      </c>
      <c r="M148" s="278">
        <v>13.916573052991541</v>
      </c>
      <c r="N148" s="278">
        <v>14.076956435523304</v>
      </c>
      <c r="O148" s="278">
        <v>14.249962226438491</v>
      </c>
      <c r="P148" s="278">
        <v>14.39476495669885</v>
      </c>
      <c r="Q148" s="278">
        <v>14.495873578934567</v>
      </c>
      <c r="R148" s="278">
        <v>14.549720699498547</v>
      </c>
      <c r="S148" s="278">
        <v>14.586406896649418</v>
      </c>
      <c r="T148" s="278">
        <v>14.61295857562812</v>
      </c>
      <c r="U148" s="278">
        <v>14.611566476933563</v>
      </c>
      <c r="V148" s="278">
        <v>14.619406581920909</v>
      </c>
      <c r="W148" s="278">
        <v>14.645449705246934</v>
      </c>
      <c r="X148" s="278">
        <v>14.668153395112512</v>
      </c>
      <c r="Y148" s="278">
        <v>14.690857084978092</v>
      </c>
      <c r="Z148" s="278">
        <v>14.713560774843671</v>
      </c>
      <c r="AA148" s="278">
        <v>14.736264464709247</v>
      </c>
      <c r="AB148" s="278">
        <v>14.758968154574827</v>
      </c>
      <c r="AC148" s="278">
        <v>14.781671844440407</v>
      </c>
      <c r="AD148" s="278">
        <v>14.804375534305983</v>
      </c>
      <c r="AE148" s="278">
        <v>14.827079224171563</v>
      </c>
      <c r="AF148" s="278">
        <v>14.849782914037142</v>
      </c>
      <c r="AG148" s="278">
        <v>14.872486603902722</v>
      </c>
      <c r="AH148" s="10"/>
    </row>
    <row r="149" spans="1:34" ht="15.75" thickBot="1">
      <c r="A149" s="10"/>
      <c r="B149" s="22" t="s">
        <v>1035</v>
      </c>
      <c r="C149" s="22" t="s">
        <v>61</v>
      </c>
      <c r="D149" s="277">
        <v>9.8022505398008413</v>
      </c>
      <c r="E149" s="277">
        <v>10.680321701812225</v>
      </c>
      <c r="F149" s="277">
        <v>10.908882470218924</v>
      </c>
      <c r="G149" s="277">
        <v>10.962096144789875</v>
      </c>
      <c r="H149" s="277">
        <v>10.936798793702769</v>
      </c>
      <c r="I149" s="277">
        <v>10.93518465155927</v>
      </c>
      <c r="J149" s="277">
        <v>11.03387879327242</v>
      </c>
      <c r="K149" s="277">
        <v>11.183259420447504</v>
      </c>
      <c r="L149" s="277">
        <v>11.3028711338413</v>
      </c>
      <c r="M149" s="277">
        <v>11.32423949135044</v>
      </c>
      <c r="N149" s="277">
        <v>11.320691231937364</v>
      </c>
      <c r="O149" s="277">
        <v>11.411794089657494</v>
      </c>
      <c r="P149" s="277">
        <v>11.556415960871567</v>
      </c>
      <c r="Q149" s="277">
        <v>11.667578939311989</v>
      </c>
      <c r="R149" s="277">
        <v>11.730655352546798</v>
      </c>
      <c r="S149" s="277">
        <v>11.780167858860903</v>
      </c>
      <c r="T149" s="277">
        <v>11.822624801944308</v>
      </c>
      <c r="U149" s="277">
        <v>11.871873219297751</v>
      </c>
      <c r="V149" s="277">
        <v>11.936490517611613</v>
      </c>
      <c r="W149" s="277">
        <v>11.99287687252416</v>
      </c>
      <c r="X149" s="277">
        <v>12.046072304712572</v>
      </c>
      <c r="Y149" s="277">
        <v>12.099267736900984</v>
      </c>
      <c r="Z149" s="277">
        <v>12.152463169089396</v>
      </c>
      <c r="AA149" s="277">
        <v>12.205658601277808</v>
      </c>
      <c r="AB149" s="277">
        <v>12.258854033466221</v>
      </c>
      <c r="AC149" s="277">
        <v>12.312049465654631</v>
      </c>
      <c r="AD149" s="277">
        <v>12.365244897843043</v>
      </c>
      <c r="AE149" s="277">
        <v>12.418440330031455</v>
      </c>
      <c r="AF149" s="277">
        <v>12.471635762219867</v>
      </c>
      <c r="AG149" s="277">
        <v>12.524831194408279</v>
      </c>
      <c r="AH149" s="10"/>
    </row>
    <row r="150" spans="1:34" ht="15.75" thickBot="1">
      <c r="A150" s="10"/>
      <c r="B150" s="22" t="s">
        <v>1036</v>
      </c>
      <c r="C150" s="22" t="s">
        <v>61</v>
      </c>
      <c r="D150" s="278">
        <v>10.152250539800841</v>
      </c>
      <c r="E150" s="278">
        <v>11.030321701812225</v>
      </c>
      <c r="F150" s="278">
        <v>11.258882470218925</v>
      </c>
      <c r="G150" s="278">
        <v>11.312096144789875</v>
      </c>
      <c r="H150" s="278">
        <v>11.286798793702769</v>
      </c>
      <c r="I150" s="278">
        <v>11.28518465155927</v>
      </c>
      <c r="J150" s="278">
        <v>11.383878793272419</v>
      </c>
      <c r="K150" s="278">
        <v>11.533259420447504</v>
      </c>
      <c r="L150" s="278">
        <v>11.6528711338413</v>
      </c>
      <c r="M150" s="278">
        <v>11.674239491350439</v>
      </c>
      <c r="N150" s="278">
        <v>11.670691231937363</v>
      </c>
      <c r="O150" s="278">
        <v>11.761794089657496</v>
      </c>
      <c r="P150" s="278">
        <v>11.906415960871566</v>
      </c>
      <c r="Q150" s="278">
        <v>12.017578939311989</v>
      </c>
      <c r="R150" s="278">
        <v>12.080655352546797</v>
      </c>
      <c r="S150" s="278">
        <v>12.130167858860903</v>
      </c>
      <c r="T150" s="278">
        <v>12.172624801944309</v>
      </c>
      <c r="U150" s="278">
        <v>12.22187321929775</v>
      </c>
      <c r="V150" s="278">
        <v>12.286490517611615</v>
      </c>
      <c r="W150" s="278">
        <v>12.34287687252416</v>
      </c>
      <c r="X150" s="278">
        <v>12.396072304712572</v>
      </c>
      <c r="Y150" s="278">
        <v>12.449267736900984</v>
      </c>
      <c r="Z150" s="278">
        <v>12.502463169089395</v>
      </c>
      <c r="AA150" s="278">
        <v>12.555658601277807</v>
      </c>
      <c r="AB150" s="278">
        <v>12.608854033466221</v>
      </c>
      <c r="AC150" s="278">
        <v>12.662049465654633</v>
      </c>
      <c r="AD150" s="278">
        <v>12.715244897843043</v>
      </c>
      <c r="AE150" s="278">
        <v>12.768440330031455</v>
      </c>
      <c r="AF150" s="278">
        <v>12.821635762219866</v>
      </c>
      <c r="AG150" s="278">
        <v>12.874831194408278</v>
      </c>
      <c r="AH150" s="10"/>
    </row>
    <row r="151" spans="1:34" ht="15.75" thickBot="1">
      <c r="A151" s="10"/>
      <c r="B151" s="22" t="s">
        <v>1037</v>
      </c>
      <c r="C151" s="22" t="s">
        <v>61</v>
      </c>
      <c r="D151" s="277">
        <v>11.856159358146183</v>
      </c>
      <c r="E151" s="277">
        <v>12.856129607517238</v>
      </c>
      <c r="F151" s="277">
        <v>13.170595304604234</v>
      </c>
      <c r="G151" s="277">
        <v>13.279383479739309</v>
      </c>
      <c r="H151" s="277">
        <v>13.289925212270427</v>
      </c>
      <c r="I151" s="277">
        <v>13.308356067859236</v>
      </c>
      <c r="J151" s="277">
        <v>13.375158320944532</v>
      </c>
      <c r="K151" s="277">
        <v>13.430775602716949</v>
      </c>
      <c r="L151" s="277">
        <v>13.475903726980913</v>
      </c>
      <c r="M151" s="277">
        <v>13.563371148262604</v>
      </c>
      <c r="N151" s="277">
        <v>13.718447385083447</v>
      </c>
      <c r="O151" s="277">
        <v>13.915251050655593</v>
      </c>
      <c r="P151" s="277">
        <v>14.096357773012308</v>
      </c>
      <c r="Q151" s="277">
        <v>14.218338220603595</v>
      </c>
      <c r="R151" s="277">
        <v>14.278641227775104</v>
      </c>
      <c r="S151" s="277">
        <v>14.320854821142753</v>
      </c>
      <c r="T151" s="277">
        <v>14.355326305659904</v>
      </c>
      <c r="U151" s="277">
        <v>14.358165642238578</v>
      </c>
      <c r="V151" s="277">
        <v>14.367102520296907</v>
      </c>
      <c r="W151" s="277">
        <v>14.392475175070071</v>
      </c>
      <c r="X151" s="277">
        <v>14.414415919144544</v>
      </c>
      <c r="Y151" s="277">
        <v>14.436356663219016</v>
      </c>
      <c r="Z151" s="277">
        <v>14.45829740729349</v>
      </c>
      <c r="AA151" s="277">
        <v>14.48023815136796</v>
      </c>
      <c r="AB151" s="277">
        <v>14.502178895442434</v>
      </c>
      <c r="AC151" s="277">
        <v>14.524119639516904</v>
      </c>
      <c r="AD151" s="277">
        <v>14.546060383591378</v>
      </c>
      <c r="AE151" s="277">
        <v>14.568001127665848</v>
      </c>
      <c r="AF151" s="277">
        <v>14.589941871740322</v>
      </c>
      <c r="AG151" s="277">
        <v>14.611882615814794</v>
      </c>
      <c r="AH151" s="10"/>
    </row>
    <row r="152" spans="1:34" ht="15.75" thickBot="1">
      <c r="A152" s="10"/>
      <c r="B152" s="22" t="s">
        <v>1038</v>
      </c>
      <c r="C152" s="22" t="s">
        <v>61</v>
      </c>
      <c r="D152" s="278">
        <v>12.356159358146183</v>
      </c>
      <c r="E152" s="278">
        <v>13.356129607517238</v>
      </c>
      <c r="F152" s="278">
        <v>13.670595304604234</v>
      </c>
      <c r="G152" s="278">
        <v>13.779383479739309</v>
      </c>
      <c r="H152" s="278">
        <v>13.789925212270427</v>
      </c>
      <c r="I152" s="278">
        <v>13.808356067859236</v>
      </c>
      <c r="J152" s="278">
        <v>13.875158320944532</v>
      </c>
      <c r="K152" s="278">
        <v>13.930775602716949</v>
      </c>
      <c r="L152" s="278">
        <v>13.975903726980913</v>
      </c>
      <c r="M152" s="278">
        <v>14.063371148262604</v>
      </c>
      <c r="N152" s="278">
        <v>14.218447385083447</v>
      </c>
      <c r="O152" s="278">
        <v>14.415251050655593</v>
      </c>
      <c r="P152" s="278">
        <v>14.596357773012308</v>
      </c>
      <c r="Q152" s="278">
        <v>14.718338220603595</v>
      </c>
      <c r="R152" s="278">
        <v>14.778641227775104</v>
      </c>
      <c r="S152" s="278">
        <v>14.820854821142753</v>
      </c>
      <c r="T152" s="278">
        <v>14.855326305659904</v>
      </c>
      <c r="U152" s="278">
        <v>14.858165642238578</v>
      </c>
      <c r="V152" s="278">
        <v>14.867102520296907</v>
      </c>
      <c r="W152" s="278">
        <v>14.892475175070071</v>
      </c>
      <c r="X152" s="278">
        <v>14.914415919144544</v>
      </c>
      <c r="Y152" s="278">
        <v>14.936356663219016</v>
      </c>
      <c r="Z152" s="278">
        <v>14.95829740729349</v>
      </c>
      <c r="AA152" s="278">
        <v>14.98023815136796</v>
      </c>
      <c r="AB152" s="278">
        <v>15.002178895442434</v>
      </c>
      <c r="AC152" s="278">
        <v>15.024119639516904</v>
      </c>
      <c r="AD152" s="278">
        <v>15.046060383591378</v>
      </c>
      <c r="AE152" s="278">
        <v>15.068001127665848</v>
      </c>
      <c r="AF152" s="278">
        <v>15.089941871740322</v>
      </c>
      <c r="AG152" s="278">
        <v>15.111882615814794</v>
      </c>
      <c r="AH152" s="10"/>
    </row>
    <row r="153" spans="1:34" ht="15.75" thickBot="1">
      <c r="A153" s="10"/>
      <c r="B153" s="22" t="s">
        <v>1039</v>
      </c>
      <c r="C153" s="22" t="s">
        <v>61</v>
      </c>
      <c r="D153" s="277">
        <v>12.539974610340337</v>
      </c>
      <c r="E153" s="277">
        <v>13.661410072437508</v>
      </c>
      <c r="F153" s="277">
        <v>14.457712771501846</v>
      </c>
      <c r="G153" s="277">
        <v>15.335659438117887</v>
      </c>
      <c r="H153" s="277">
        <v>15.857285430202449</v>
      </c>
      <c r="I153" s="277">
        <v>15.91909561223024</v>
      </c>
      <c r="J153" s="277">
        <v>15.905778584739698</v>
      </c>
      <c r="K153" s="277">
        <v>15.975075212568832</v>
      </c>
      <c r="L153" s="277">
        <v>16.075094629559842</v>
      </c>
      <c r="M153" s="277">
        <v>16.226934924184295</v>
      </c>
      <c r="N153" s="277">
        <v>16.446730330582692</v>
      </c>
      <c r="O153" s="277">
        <v>16.629311988356012</v>
      </c>
      <c r="P153" s="277">
        <v>16.71991354762266</v>
      </c>
      <c r="Q153" s="277">
        <v>16.779692626662126</v>
      </c>
      <c r="R153" s="277">
        <v>16.956912555459603</v>
      </c>
      <c r="S153" s="277">
        <v>17.133430906775722</v>
      </c>
      <c r="T153" s="277">
        <v>17.185798384736316</v>
      </c>
      <c r="U153" s="277">
        <v>17.20355091652003</v>
      </c>
      <c r="V153" s="277">
        <v>17.227319496077147</v>
      </c>
      <c r="W153" s="277">
        <v>17.263099985984404</v>
      </c>
      <c r="X153" s="277">
        <v>17.289407057308992</v>
      </c>
      <c r="Y153" s="277">
        <v>17.31571412863358</v>
      </c>
      <c r="Z153" s="277">
        <v>17.342021199958168</v>
      </c>
      <c r="AA153" s="277">
        <v>17.368328271282756</v>
      </c>
      <c r="AB153" s="277">
        <v>17.394635342607348</v>
      </c>
      <c r="AC153" s="277">
        <v>17.420942413931936</v>
      </c>
      <c r="AD153" s="277">
        <v>17.447249485256524</v>
      </c>
      <c r="AE153" s="277">
        <v>17.473556556581112</v>
      </c>
      <c r="AF153" s="277">
        <v>17.499863627905704</v>
      </c>
      <c r="AG153" s="277">
        <v>17.526170699230292</v>
      </c>
      <c r="AH153" s="10"/>
    </row>
    <row r="154" spans="1:34" ht="15.75" thickBot="1">
      <c r="A154" s="10"/>
      <c r="B154" s="22" t="s">
        <v>1040</v>
      </c>
      <c r="C154" s="22" t="s">
        <v>61</v>
      </c>
      <c r="D154" s="278">
        <v>12.539974610340337</v>
      </c>
      <c r="E154" s="278">
        <v>13.661410072437508</v>
      </c>
      <c r="F154" s="278">
        <v>14.457712771501846</v>
      </c>
      <c r="G154" s="278">
        <v>15.335659438117887</v>
      </c>
      <c r="H154" s="278">
        <v>15.857285430202449</v>
      </c>
      <c r="I154" s="278">
        <v>15.91909561223024</v>
      </c>
      <c r="J154" s="278">
        <v>15.905778584739698</v>
      </c>
      <c r="K154" s="278">
        <v>15.975075212568832</v>
      </c>
      <c r="L154" s="278">
        <v>16.075094629559842</v>
      </c>
      <c r="M154" s="278">
        <v>16.226934924184295</v>
      </c>
      <c r="N154" s="278">
        <v>16.446730330582692</v>
      </c>
      <c r="O154" s="278">
        <v>16.629311988356012</v>
      </c>
      <c r="P154" s="278">
        <v>16.71991354762266</v>
      </c>
      <c r="Q154" s="278">
        <v>16.779692626662126</v>
      </c>
      <c r="R154" s="278">
        <v>16.956912555459603</v>
      </c>
      <c r="S154" s="278">
        <v>17.133430906775722</v>
      </c>
      <c r="T154" s="278">
        <v>17.185798384736316</v>
      </c>
      <c r="U154" s="278">
        <v>17.20355091652003</v>
      </c>
      <c r="V154" s="278">
        <v>17.227319496077147</v>
      </c>
      <c r="W154" s="278">
        <v>17.263099985984404</v>
      </c>
      <c r="X154" s="278">
        <v>17.289407057308992</v>
      </c>
      <c r="Y154" s="278">
        <v>17.31571412863358</v>
      </c>
      <c r="Z154" s="278">
        <v>17.342021199958168</v>
      </c>
      <c r="AA154" s="278">
        <v>17.368328271282756</v>
      </c>
      <c r="AB154" s="278">
        <v>17.394635342607348</v>
      </c>
      <c r="AC154" s="278">
        <v>17.420942413931936</v>
      </c>
      <c r="AD154" s="278">
        <v>17.447249485256524</v>
      </c>
      <c r="AE154" s="278">
        <v>17.473556556581112</v>
      </c>
      <c r="AF154" s="278">
        <v>17.499863627905704</v>
      </c>
      <c r="AG154" s="278">
        <v>17.526170699230292</v>
      </c>
      <c r="AH154" s="10"/>
    </row>
    <row r="155" spans="1:34" ht="15.75" thickBot="1">
      <c r="A155" s="10"/>
      <c r="B155" s="22" t="s">
        <v>1041</v>
      </c>
      <c r="C155" s="22" t="s">
        <v>61</v>
      </c>
      <c r="D155" s="277">
        <v>10.366718620029694</v>
      </c>
      <c r="E155" s="277">
        <v>11.561659250161938</v>
      </c>
      <c r="F155" s="277">
        <v>12.416221889943692</v>
      </c>
      <c r="G155" s="277">
        <v>13.348930506841711</v>
      </c>
      <c r="H155" s="277">
        <v>13.870960165509</v>
      </c>
      <c r="I155" s="277">
        <v>13.891411504770801</v>
      </c>
      <c r="J155" s="277">
        <v>13.84081543304136</v>
      </c>
      <c r="K155" s="277">
        <v>13.889750579223346</v>
      </c>
      <c r="L155" s="277">
        <v>14.003965234130662</v>
      </c>
      <c r="M155" s="277">
        <v>14.201855962857035</v>
      </c>
      <c r="N155" s="277">
        <v>14.480651288193728</v>
      </c>
      <c r="O155" s="277">
        <v>14.708805652417885</v>
      </c>
      <c r="P155" s="277">
        <v>14.836115704039059</v>
      </c>
      <c r="Q155" s="277">
        <v>14.91335684960182</v>
      </c>
      <c r="R155" s="277">
        <v>15.104771031593314</v>
      </c>
      <c r="S155" s="277">
        <v>15.307930776242319</v>
      </c>
      <c r="T155" s="277">
        <v>15.379260269031157</v>
      </c>
      <c r="U155" s="277">
        <v>15.406989029449548</v>
      </c>
      <c r="V155" s="277">
        <v>15.434184036797774</v>
      </c>
      <c r="W155" s="277">
        <v>15.470530391765651</v>
      </c>
      <c r="X155" s="277">
        <v>15.49683610931449</v>
      </c>
      <c r="Y155" s="277">
        <v>15.523141826863331</v>
      </c>
      <c r="Z155" s="277">
        <v>15.549447544412169</v>
      </c>
      <c r="AA155" s="277">
        <v>15.57575326196101</v>
      </c>
      <c r="AB155" s="277">
        <v>15.602058979509851</v>
      </c>
      <c r="AC155" s="277">
        <v>15.628364697058689</v>
      </c>
      <c r="AD155" s="277">
        <v>15.65467041460753</v>
      </c>
      <c r="AE155" s="277">
        <v>15.680976132156369</v>
      </c>
      <c r="AF155" s="277">
        <v>15.707281849705209</v>
      </c>
      <c r="AG155" s="277">
        <v>15.73358756725405</v>
      </c>
      <c r="AH155" s="10"/>
    </row>
    <row r="156" spans="1:34" ht="15.75" thickBot="1">
      <c r="A156" s="10"/>
      <c r="B156" s="22" t="s">
        <v>1042</v>
      </c>
      <c r="C156" s="22" t="s">
        <v>61</v>
      </c>
      <c r="D156" s="278">
        <v>10.866718620029694</v>
      </c>
      <c r="E156" s="278">
        <v>12.061659250161938</v>
      </c>
      <c r="F156" s="278">
        <v>12.916221889943692</v>
      </c>
      <c r="G156" s="278">
        <v>13.848930506841711</v>
      </c>
      <c r="H156" s="278">
        <v>14.370960165509</v>
      </c>
      <c r="I156" s="278">
        <v>14.391411504770801</v>
      </c>
      <c r="J156" s="278">
        <v>14.34081543304136</v>
      </c>
      <c r="K156" s="278">
        <v>14.389750579223346</v>
      </c>
      <c r="L156" s="278">
        <v>14.503965234130662</v>
      </c>
      <c r="M156" s="278">
        <v>14.701855962857035</v>
      </c>
      <c r="N156" s="278">
        <v>14.980651288193728</v>
      </c>
      <c r="O156" s="278">
        <v>15.208805652417885</v>
      </c>
      <c r="P156" s="278">
        <v>15.336115704039059</v>
      </c>
      <c r="Q156" s="278">
        <v>15.41335684960182</v>
      </c>
      <c r="R156" s="278">
        <v>15.604771031593314</v>
      </c>
      <c r="S156" s="278">
        <v>15.807930776242319</v>
      </c>
      <c r="T156" s="278">
        <v>15.879260269031157</v>
      </c>
      <c r="U156" s="278">
        <v>15.906989029449548</v>
      </c>
      <c r="V156" s="278">
        <v>15.934184036797774</v>
      </c>
      <c r="W156" s="278">
        <v>15.970530391765651</v>
      </c>
      <c r="X156" s="278">
        <v>15.996836109314492</v>
      </c>
      <c r="Y156" s="278">
        <v>16.023141826863331</v>
      </c>
      <c r="Z156" s="278">
        <v>16.049447544412168</v>
      </c>
      <c r="AA156" s="278">
        <v>16.075753261961012</v>
      </c>
      <c r="AB156" s="278">
        <v>16.102058979509849</v>
      </c>
      <c r="AC156" s="278">
        <v>16.128364697058693</v>
      </c>
      <c r="AD156" s="278">
        <v>16.15467041460753</v>
      </c>
      <c r="AE156" s="278">
        <v>16.180976132156367</v>
      </c>
      <c r="AF156" s="278">
        <v>16.207281849705211</v>
      </c>
      <c r="AG156" s="278">
        <v>16.233587567254048</v>
      </c>
      <c r="AH156" s="10"/>
    </row>
    <row r="157" spans="1:34">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c r="AA157" s="10"/>
      <c r="AB157" s="10"/>
      <c r="AC157" s="10"/>
      <c r="AD157" s="10"/>
      <c r="AE157" s="10"/>
      <c r="AF157" s="10"/>
      <c r="AG157" s="10"/>
      <c r="AH157" s="10"/>
    </row>
    <row r="158" spans="1:34" ht="18" thickBot="1">
      <c r="A158" s="10"/>
      <c r="B158" s="276" t="s">
        <v>62</v>
      </c>
      <c r="C158" s="276" t="s">
        <v>235</v>
      </c>
      <c r="D158" s="10"/>
      <c r="E158" s="10"/>
      <c r="F158" s="10"/>
      <c r="G158" s="10"/>
      <c r="H158" s="10"/>
      <c r="I158" s="10"/>
      <c r="J158" s="10"/>
      <c r="K158" s="10"/>
      <c r="L158" s="10"/>
      <c r="M158" s="10"/>
      <c r="N158" s="10"/>
      <c r="O158" s="10"/>
      <c r="P158" s="10"/>
      <c r="Q158" s="10"/>
      <c r="R158" s="10"/>
      <c r="S158" s="10"/>
      <c r="T158" s="10"/>
      <c r="U158" s="10"/>
      <c r="V158" s="10"/>
      <c r="W158" s="10"/>
      <c r="X158" s="10"/>
      <c r="Y158" s="10"/>
      <c r="Z158" s="10"/>
      <c r="AA158" s="10"/>
      <c r="AB158" s="10"/>
      <c r="AC158" s="10"/>
      <c r="AD158" s="10"/>
      <c r="AE158" s="10"/>
      <c r="AF158" s="10"/>
      <c r="AG158" s="10"/>
      <c r="AH158" s="10"/>
    </row>
    <row r="159" spans="1:34" ht="33" customHeight="1" thickBot="1">
      <c r="A159" s="10"/>
      <c r="B159" s="3" t="s">
        <v>1043</v>
      </c>
      <c r="C159" s="3"/>
      <c r="D159" s="3" t="s">
        <v>220</v>
      </c>
      <c r="E159" s="3" t="s">
        <v>221</v>
      </c>
      <c r="F159" s="3" t="s">
        <v>222</v>
      </c>
      <c r="G159" s="3" t="s">
        <v>223</v>
      </c>
      <c r="H159" s="3" t="s">
        <v>224</v>
      </c>
      <c r="I159" s="3" t="s">
        <v>225</v>
      </c>
      <c r="J159" s="3" t="s">
        <v>226</v>
      </c>
      <c r="K159" s="3" t="s">
        <v>227</v>
      </c>
      <c r="L159" s="3" t="s">
        <v>228</v>
      </c>
      <c r="M159" s="3" t="s">
        <v>229</v>
      </c>
      <c r="N159" s="3" t="s">
        <v>262</v>
      </c>
      <c r="O159" s="3" t="s">
        <v>263</v>
      </c>
      <c r="P159" s="3" t="s">
        <v>264</v>
      </c>
      <c r="Q159" s="3" t="s">
        <v>265</v>
      </c>
      <c r="R159" s="3" t="s">
        <v>266</v>
      </c>
      <c r="S159" s="3" t="s">
        <v>267</v>
      </c>
      <c r="T159" s="3" t="s">
        <v>268</v>
      </c>
      <c r="U159" s="3" t="s">
        <v>269</v>
      </c>
      <c r="V159" s="3" t="s">
        <v>270</v>
      </c>
      <c r="W159" s="3" t="s">
        <v>271</v>
      </c>
      <c r="X159" s="3" t="s">
        <v>272</v>
      </c>
      <c r="Y159" s="3" t="s">
        <v>273</v>
      </c>
      <c r="Z159" s="3" t="s">
        <v>274</v>
      </c>
      <c r="AA159" s="3" t="s">
        <v>275</v>
      </c>
      <c r="AB159" s="3" t="s">
        <v>276</v>
      </c>
      <c r="AC159" s="3" t="s">
        <v>277</v>
      </c>
      <c r="AD159" s="3" t="s">
        <v>278</v>
      </c>
      <c r="AE159" s="3" t="s">
        <v>279</v>
      </c>
      <c r="AF159" s="3" t="s">
        <v>280</v>
      </c>
      <c r="AG159" s="3" t="s">
        <v>281</v>
      </c>
      <c r="AH159" s="10"/>
    </row>
    <row r="160" spans="1:34" ht="15.75" thickBot="1">
      <c r="A160" s="10"/>
      <c r="B160" s="22" t="s">
        <v>1044</v>
      </c>
      <c r="C160" s="22" t="s">
        <v>235</v>
      </c>
      <c r="D160" s="277">
        <v>37.093490658066855</v>
      </c>
      <c r="E160" s="277">
        <v>36.521010581332085</v>
      </c>
      <c r="F160" s="277">
        <v>35.946356565841349</v>
      </c>
      <c r="G160" s="277">
        <v>35.420311561774199</v>
      </c>
      <c r="H160" s="277">
        <v>34.934725222403756</v>
      </c>
      <c r="I160" s="277">
        <v>34.483791721221593</v>
      </c>
      <c r="J160" s="277">
        <v>34.088782759521088</v>
      </c>
      <c r="K160" s="277">
        <v>33.737071676189579</v>
      </c>
      <c r="L160" s="277">
        <v>33.382652416439427</v>
      </c>
      <c r="M160" s="277">
        <v>33.038355418973126</v>
      </c>
      <c r="N160" s="277">
        <v>32.720322831021626</v>
      </c>
      <c r="O160" s="277">
        <v>32.432376331377341</v>
      </c>
      <c r="P160" s="277">
        <v>32.170025276994288</v>
      </c>
      <c r="Q160" s="277">
        <v>31.925492394666438</v>
      </c>
      <c r="R160" s="277">
        <v>31.693538033104083</v>
      </c>
      <c r="S160" s="277">
        <v>31.470198696419772</v>
      </c>
      <c r="T160" s="277">
        <v>31.253933212978392</v>
      </c>
      <c r="U160" s="277">
        <v>31.043560892072026</v>
      </c>
      <c r="V160" s="277">
        <v>30.836952620961366</v>
      </c>
      <c r="W160" s="277">
        <v>30.63394517070757</v>
      </c>
      <c r="X160" s="277">
        <v>30.245727214473582</v>
      </c>
      <c r="Y160" s="277">
        <v>29.863459304657422</v>
      </c>
      <c r="Z160" s="277">
        <v>29.863459304657422</v>
      </c>
      <c r="AA160" s="277">
        <v>29.863459304657422</v>
      </c>
      <c r="AB160" s="277">
        <v>29.863459304657422</v>
      </c>
      <c r="AC160" s="277">
        <v>29.863459304657422</v>
      </c>
      <c r="AD160" s="277">
        <v>29.863459304657422</v>
      </c>
      <c r="AE160" s="277">
        <v>29.863459304657422</v>
      </c>
      <c r="AF160" s="277">
        <v>29.863459304657422</v>
      </c>
      <c r="AG160" s="277">
        <v>29.863459304657422</v>
      </c>
      <c r="AH160" s="10"/>
    </row>
    <row r="161" spans="1:34">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c r="AA161" s="10"/>
      <c r="AB161" s="10"/>
      <c r="AC161" s="10"/>
      <c r="AD161" s="10"/>
      <c r="AE161" s="10"/>
      <c r="AF161" s="10"/>
      <c r="AG161" s="10"/>
      <c r="AH161" s="10"/>
    </row>
    <row r="164" spans="1:34">
      <c r="D164" s="282"/>
    </row>
  </sheetData>
  <hyperlinks>
    <hyperlink ref="B1" location="'Assumptions Summary'!A1" display="Go to Assumptions Summary"/>
  </hyperlinks>
  <pageMargins left="0.7" right="0.7" top="0.75" bottom="0.75" header="0.3" footer="0.3"/>
  <pageSetup paperSize="9" scale="78" orientation="portrait" verticalDpi="90" r:id="rId1"/>
  <rowBreaks count="1" manualBreakCount="1">
    <brk id="11" max="16383" man="1"/>
  </rowBreaks>
  <colBreaks count="1" manualBreakCount="1">
    <brk id="11" max="1048575" man="1"/>
  </col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tabColor theme="5" tint="0.79998168889431442"/>
  </sheetPr>
  <dimension ref="A1:M134"/>
  <sheetViews>
    <sheetView zoomScale="85" zoomScaleNormal="85" workbookViewId="0"/>
  </sheetViews>
  <sheetFormatPr defaultColWidth="10.28515625" defaultRowHeight="12.75"/>
  <cols>
    <col min="1" max="1" width="4.140625" style="123" customWidth="1"/>
    <col min="2" max="2" width="25.85546875" style="123" customWidth="1"/>
    <col min="3" max="3" width="26.85546875" style="123" customWidth="1"/>
    <col min="4" max="4" width="29" style="123" customWidth="1"/>
    <col min="5" max="5" width="26.42578125" style="123" customWidth="1"/>
    <col min="6" max="7" width="24.140625" style="123" customWidth="1"/>
    <col min="8" max="8" width="11" style="123" customWidth="1"/>
    <col min="9" max="9" width="20" style="123" customWidth="1"/>
    <col min="10" max="10" width="19.5703125" style="123" customWidth="1"/>
    <col min="11" max="16384" width="10.28515625" style="123"/>
  </cols>
  <sheetData>
    <row r="1" spans="1:13" ht="15">
      <c r="A1" s="41"/>
      <c r="B1" s="17" t="s">
        <v>59</v>
      </c>
      <c r="C1" s="17"/>
      <c r="D1" s="10"/>
      <c r="E1" s="10"/>
      <c r="F1" s="10"/>
      <c r="G1" s="10"/>
      <c r="H1" s="285"/>
    </row>
    <row r="2" spans="1:13" ht="20.25" thickBot="1">
      <c r="A2" s="10"/>
      <c r="B2" s="18" t="s">
        <v>45</v>
      </c>
      <c r="C2" s="18"/>
      <c r="D2" s="10"/>
      <c r="E2" s="10"/>
      <c r="F2" s="10"/>
      <c r="G2" s="10"/>
      <c r="H2" s="285"/>
    </row>
    <row r="3" spans="1:13" ht="15" customHeight="1" thickTop="1">
      <c r="A3" s="10"/>
      <c r="B3" s="10"/>
      <c r="C3" s="10"/>
      <c r="D3" s="10"/>
      <c r="E3" s="10"/>
      <c r="F3" s="10"/>
      <c r="G3" s="10"/>
      <c r="H3" s="285"/>
    </row>
    <row r="4" spans="1:13" ht="15">
      <c r="A4" s="10"/>
      <c r="B4" s="398" t="str">
        <f>'Assumptions Summary'!$E$5&amp;": "&amp;'Assumptions Summary'!$D$37</f>
        <v>Key deviations from Primary Source: AEMO Draft 2021-22 Input and Assumptions Workbook</v>
      </c>
      <c r="C4" s="10"/>
      <c r="D4" s="10"/>
      <c r="E4" s="10"/>
      <c r="F4" s="10"/>
      <c r="G4" s="10"/>
      <c r="H4" s="285"/>
    </row>
    <row r="5" spans="1:13" ht="15">
      <c r="A5" s="10"/>
      <c r="B5" s="399" t="str">
        <f>'Assumptions Summary'!$E$37</f>
        <v>Nil</v>
      </c>
      <c r="C5" s="10"/>
      <c r="D5" s="10"/>
      <c r="E5" s="10"/>
      <c r="F5" s="10"/>
      <c r="G5" s="10"/>
      <c r="H5" s="285"/>
    </row>
    <row r="6" spans="1:13" ht="15">
      <c r="A6" s="10"/>
      <c r="B6" s="398"/>
      <c r="C6" s="10"/>
      <c r="D6" s="10"/>
      <c r="E6" s="10"/>
      <c r="F6" s="10"/>
      <c r="G6" s="10"/>
      <c r="H6" s="285"/>
    </row>
    <row r="7" spans="1:13" ht="27.75" customHeight="1">
      <c r="A7" s="10"/>
      <c r="B7" s="446" t="s">
        <v>1045</v>
      </c>
      <c r="C7" s="446"/>
      <c r="D7" s="446"/>
      <c r="E7" s="446"/>
      <c r="F7" s="10"/>
      <c r="G7" s="10"/>
      <c r="H7" s="285"/>
    </row>
    <row r="8" spans="1:13">
      <c r="A8" s="10"/>
      <c r="B8" s="10"/>
      <c r="C8" s="10"/>
      <c r="D8" s="10"/>
      <c r="E8" s="10"/>
      <c r="F8" s="10"/>
      <c r="G8" s="10"/>
      <c r="H8" s="285"/>
    </row>
    <row r="9" spans="1:13" ht="18" thickBot="1">
      <c r="A9" s="10"/>
      <c r="B9" s="11" t="s">
        <v>1046</v>
      </c>
      <c r="C9" s="1"/>
      <c r="D9" s="10"/>
      <c r="E9" s="10"/>
      <c r="F9" s="10"/>
      <c r="G9" s="10"/>
      <c r="H9" s="285"/>
    </row>
    <row r="10" spans="1:13" ht="33" customHeight="1" thickTop="1" thickBot="1">
      <c r="A10" s="10"/>
      <c r="B10" s="3" t="s">
        <v>405</v>
      </c>
      <c r="C10" s="3" t="s">
        <v>1047</v>
      </c>
      <c r="D10" s="3" t="s">
        <v>1048</v>
      </c>
      <c r="E10" s="3" t="s">
        <v>1049</v>
      </c>
      <c r="F10" s="3" t="s">
        <v>1050</v>
      </c>
      <c r="G10" s="3" t="s">
        <v>1051</v>
      </c>
      <c r="H10" s="285"/>
    </row>
    <row r="11" spans="1:13" ht="15.75" thickBot="1">
      <c r="A11" s="10"/>
      <c r="B11" s="22" t="s">
        <v>407</v>
      </c>
      <c r="C11" s="22" t="s">
        <v>1052</v>
      </c>
      <c r="D11" s="124">
        <v>2035</v>
      </c>
      <c r="E11" s="124">
        <v>2025</v>
      </c>
      <c r="F11" s="124" t="s">
        <v>299</v>
      </c>
      <c r="G11" s="124" t="s">
        <v>299</v>
      </c>
      <c r="H11" s="285"/>
      <c r="K11" s="286"/>
      <c r="L11" s="287"/>
      <c r="M11" s="287"/>
    </row>
    <row r="12" spans="1:13" ht="15.75" thickBot="1">
      <c r="A12" s="10"/>
      <c r="B12" s="22" t="s">
        <v>410</v>
      </c>
      <c r="C12" s="22" t="s">
        <v>1052</v>
      </c>
      <c r="D12" s="126">
        <v>2032</v>
      </c>
      <c r="E12" s="126">
        <v>2022</v>
      </c>
      <c r="F12" s="126" t="s">
        <v>299</v>
      </c>
      <c r="G12" s="126" t="s">
        <v>299</v>
      </c>
      <c r="H12" s="285"/>
      <c r="K12" s="286"/>
      <c r="L12" s="287"/>
      <c r="M12" s="287"/>
    </row>
    <row r="13" spans="1:13" ht="15.75" thickBot="1">
      <c r="A13" s="10"/>
      <c r="B13" s="22" t="s">
        <v>1053</v>
      </c>
      <c r="C13" s="22" t="s">
        <v>1052</v>
      </c>
      <c r="D13" s="124">
        <v>2042</v>
      </c>
      <c r="E13" s="124">
        <v>2022</v>
      </c>
      <c r="F13" s="124">
        <v>2032</v>
      </c>
      <c r="G13" s="124" t="s">
        <v>299</v>
      </c>
      <c r="H13" s="285"/>
      <c r="K13" s="286"/>
      <c r="L13" s="287"/>
      <c r="M13" s="287"/>
    </row>
    <row r="14" spans="1:13" ht="15.75" thickBot="1">
      <c r="A14" s="10"/>
      <c r="B14" s="22" t="s">
        <v>423</v>
      </c>
      <c r="C14" s="22" t="s">
        <v>1052</v>
      </c>
      <c r="D14" s="126">
        <v>2028</v>
      </c>
      <c r="E14" s="126" t="s">
        <v>299</v>
      </c>
      <c r="F14" s="126" t="s">
        <v>299</v>
      </c>
      <c r="G14" s="126" t="s">
        <v>299</v>
      </c>
      <c r="H14" s="285"/>
      <c r="I14" s="287"/>
      <c r="K14" s="286"/>
      <c r="L14" s="287"/>
      <c r="M14" s="287"/>
    </row>
    <row r="15" spans="1:13" ht="15.75" thickBot="1">
      <c r="A15" s="10"/>
      <c r="B15" s="22" t="s">
        <v>426</v>
      </c>
      <c r="C15" s="22" t="s">
        <v>1052</v>
      </c>
      <c r="D15" s="124">
        <v>2051</v>
      </c>
      <c r="E15" s="124">
        <v>2021</v>
      </c>
      <c r="F15" s="124">
        <v>2031</v>
      </c>
      <c r="G15" s="124">
        <v>2041</v>
      </c>
      <c r="H15" s="285"/>
      <c r="I15" s="287"/>
      <c r="K15" s="286"/>
      <c r="L15" s="287"/>
      <c r="M15" s="287"/>
    </row>
    <row r="16" spans="1:13" ht="15.75" thickBot="1">
      <c r="A16" s="10"/>
      <c r="B16" s="22" t="s">
        <v>429</v>
      </c>
      <c r="C16" s="22" t="s">
        <v>1052</v>
      </c>
      <c r="D16" s="126">
        <v>2035</v>
      </c>
      <c r="E16" s="126">
        <v>2025</v>
      </c>
      <c r="F16" s="126" t="s">
        <v>299</v>
      </c>
      <c r="G16" s="126" t="s">
        <v>299</v>
      </c>
      <c r="H16" s="285"/>
      <c r="I16" s="287"/>
      <c r="K16" s="286"/>
      <c r="L16" s="287"/>
      <c r="M16" s="287"/>
    </row>
    <row r="17" spans="1:13" ht="15.75" thickBot="1">
      <c r="A17" s="10"/>
      <c r="B17" s="22" t="s">
        <v>432</v>
      </c>
      <c r="C17" s="22" t="s">
        <v>1052</v>
      </c>
      <c r="D17" s="124">
        <v>2042</v>
      </c>
      <c r="E17" s="124">
        <v>2022</v>
      </c>
      <c r="F17" s="124">
        <v>2032</v>
      </c>
      <c r="G17" s="124" t="s">
        <v>299</v>
      </c>
      <c r="H17" s="285"/>
      <c r="I17" s="287"/>
      <c r="K17" s="286"/>
      <c r="L17" s="287"/>
      <c r="M17" s="287"/>
    </row>
    <row r="18" spans="1:13" ht="15.75" thickBot="1">
      <c r="A18" s="10"/>
      <c r="B18" s="22" t="s">
        <v>435</v>
      </c>
      <c r="C18" s="22" t="s">
        <v>1052</v>
      </c>
      <c r="D18" s="126">
        <v>2051</v>
      </c>
      <c r="E18" s="126">
        <v>2021</v>
      </c>
      <c r="F18" s="126">
        <v>2031</v>
      </c>
      <c r="G18" s="126">
        <v>2041</v>
      </c>
      <c r="H18" s="285"/>
      <c r="I18" s="287"/>
      <c r="K18" s="286"/>
      <c r="L18" s="287"/>
      <c r="M18" s="287"/>
    </row>
    <row r="19" spans="1:13" ht="15.75" thickBot="1">
      <c r="A19" s="10"/>
      <c r="B19" s="22" t="s">
        <v>437</v>
      </c>
      <c r="C19" s="22" t="s">
        <v>1052</v>
      </c>
      <c r="D19" s="124">
        <v>2043</v>
      </c>
      <c r="E19" s="124">
        <v>2023</v>
      </c>
      <c r="F19" s="124">
        <v>2033</v>
      </c>
      <c r="G19" s="124" t="s">
        <v>299</v>
      </c>
      <c r="H19" s="285"/>
      <c r="I19" s="287"/>
      <c r="K19" s="286"/>
      <c r="L19" s="287"/>
      <c r="M19" s="287"/>
    </row>
    <row r="20" spans="1:13" ht="15.75" thickBot="1">
      <c r="A20" s="10"/>
      <c r="B20" s="22" t="s">
        <v>439</v>
      </c>
      <c r="C20" s="22" t="s">
        <v>1052</v>
      </c>
      <c r="D20" s="126">
        <v>2036</v>
      </c>
      <c r="E20" s="126">
        <v>2026</v>
      </c>
      <c r="F20" s="126" t="s">
        <v>299</v>
      </c>
      <c r="G20" s="126" t="s">
        <v>299</v>
      </c>
      <c r="H20" s="285"/>
      <c r="I20" s="287"/>
      <c r="K20" s="286"/>
      <c r="L20" s="287"/>
      <c r="M20" s="287"/>
    </row>
    <row r="21" spans="1:13" ht="15.75" thickBot="1">
      <c r="A21" s="10"/>
      <c r="B21" s="22" t="s">
        <v>441</v>
      </c>
      <c r="C21" s="22" t="s">
        <v>1052</v>
      </c>
      <c r="D21" s="124">
        <v>2037</v>
      </c>
      <c r="E21" s="124">
        <v>2027</v>
      </c>
      <c r="F21" s="124" t="s">
        <v>299</v>
      </c>
      <c r="G21" s="124" t="s">
        <v>299</v>
      </c>
      <c r="H21" s="285"/>
      <c r="I21" s="287"/>
      <c r="K21" s="286"/>
      <c r="L21" s="287"/>
      <c r="M21" s="287"/>
    </row>
    <row r="22" spans="1:13" ht="15.75" thickBot="1">
      <c r="A22" s="10"/>
      <c r="B22" s="22" t="s">
        <v>1026</v>
      </c>
      <c r="C22" s="22" t="s">
        <v>1052</v>
      </c>
      <c r="D22" s="126">
        <v>2048</v>
      </c>
      <c r="E22" s="126">
        <v>2028</v>
      </c>
      <c r="F22" s="126">
        <v>2038</v>
      </c>
      <c r="G22" s="126" t="s">
        <v>299</v>
      </c>
      <c r="H22" s="285"/>
      <c r="I22" s="287"/>
      <c r="K22" s="286"/>
      <c r="L22" s="287"/>
      <c r="M22" s="287"/>
    </row>
    <row r="23" spans="1:13" ht="15.75" thickBot="1">
      <c r="A23" s="10"/>
      <c r="B23" s="22" t="s">
        <v>445</v>
      </c>
      <c r="C23" s="22" t="s">
        <v>1052</v>
      </c>
      <c r="D23" s="124">
        <v>2047</v>
      </c>
      <c r="E23" s="124">
        <v>2027</v>
      </c>
      <c r="F23" s="124">
        <v>2037</v>
      </c>
      <c r="G23" s="124" t="s">
        <v>299</v>
      </c>
      <c r="H23" s="285"/>
      <c r="I23" s="287"/>
      <c r="K23" s="286"/>
      <c r="L23" s="287"/>
      <c r="M23" s="287"/>
    </row>
    <row r="24" spans="1:13">
      <c r="A24" s="10"/>
      <c r="B24" s="10"/>
      <c r="C24" s="10"/>
      <c r="D24" s="288"/>
      <c r="E24" s="10"/>
      <c r="F24" s="285"/>
      <c r="G24" s="285"/>
      <c r="H24" s="285"/>
      <c r="I24" s="287"/>
      <c r="J24" s="287"/>
    </row>
    <row r="25" spans="1:13" ht="18" thickBot="1">
      <c r="A25" s="10"/>
      <c r="B25" s="11" t="s">
        <v>1054</v>
      </c>
      <c r="C25" s="1"/>
      <c r="D25" s="288"/>
      <c r="E25" s="10"/>
      <c r="F25" s="285"/>
      <c r="G25" s="285"/>
      <c r="H25" s="285"/>
      <c r="I25" s="287"/>
      <c r="J25" s="287"/>
    </row>
    <row r="26" spans="1:13" ht="33.75" thickTop="1" thickBot="1">
      <c r="A26" s="10"/>
      <c r="B26" s="3" t="s">
        <v>1055</v>
      </c>
      <c r="C26" s="3" t="s">
        <v>769</v>
      </c>
      <c r="D26" s="514" t="s">
        <v>1056</v>
      </c>
      <c r="E26" s="571"/>
      <c r="F26" s="3" t="s">
        <v>1057</v>
      </c>
      <c r="G26" s="285"/>
      <c r="H26" s="285"/>
      <c r="I26" s="287"/>
      <c r="J26" s="287"/>
    </row>
    <row r="27" spans="1:13" ht="35.1" customHeight="1" thickBot="1">
      <c r="A27" s="10"/>
      <c r="B27" s="22" t="s">
        <v>1058</v>
      </c>
      <c r="C27" s="22" t="s">
        <v>1059</v>
      </c>
      <c r="D27" s="572" t="s">
        <v>1060</v>
      </c>
      <c r="E27" s="573"/>
      <c r="F27" s="289">
        <v>379646.01769911504</v>
      </c>
      <c r="G27" s="285"/>
      <c r="H27" s="285"/>
      <c r="I27" s="287"/>
      <c r="J27" s="287"/>
    </row>
    <row r="28" spans="1:13">
      <c r="A28" s="10"/>
      <c r="B28" s="10"/>
      <c r="C28" s="10"/>
      <c r="D28" s="288"/>
      <c r="E28" s="10"/>
      <c r="F28" s="10"/>
      <c r="G28" s="10"/>
      <c r="H28" s="285"/>
      <c r="I28" s="287"/>
      <c r="J28" s="290"/>
      <c r="K28" s="286"/>
      <c r="L28" s="287"/>
      <c r="M28" s="287"/>
    </row>
    <row r="29" spans="1:13" ht="15">
      <c r="A29" s="10"/>
      <c r="B29" s="127" t="s">
        <v>1061</v>
      </c>
      <c r="C29" s="1"/>
      <c r="D29" s="288"/>
      <c r="E29" s="10"/>
      <c r="F29" s="285"/>
      <c r="G29" s="285"/>
      <c r="H29" s="285"/>
      <c r="I29" s="287"/>
      <c r="J29" s="290"/>
      <c r="K29" s="286"/>
      <c r="L29" s="287"/>
      <c r="M29" s="287"/>
    </row>
    <row r="30" spans="1:13" ht="15">
      <c r="A30" s="10"/>
      <c r="B30" s="127" t="s">
        <v>1062</v>
      </c>
      <c r="C30" s="1"/>
      <c r="D30" s="288"/>
      <c r="E30" s="10"/>
      <c r="F30" s="285"/>
      <c r="G30" s="285"/>
      <c r="H30" s="285"/>
      <c r="I30" s="287"/>
      <c r="J30" s="290"/>
      <c r="K30" s="286"/>
      <c r="L30" s="287"/>
      <c r="M30" s="287"/>
    </row>
    <row r="31" spans="1:13" ht="15">
      <c r="A31" s="10"/>
      <c r="B31" s="1"/>
      <c r="C31" s="1"/>
      <c r="D31" s="288"/>
      <c r="E31" s="10"/>
      <c r="F31" s="285"/>
      <c r="G31" s="285"/>
      <c r="H31" s="285"/>
      <c r="I31" s="287"/>
      <c r="J31" s="290"/>
      <c r="K31" s="286"/>
      <c r="L31" s="287"/>
      <c r="M31" s="287"/>
    </row>
    <row r="32" spans="1:13" ht="27" customHeight="1"/>
    <row r="36" spans="4:13">
      <c r="D36" s="291"/>
      <c r="H36" s="287"/>
      <c r="I36" s="287"/>
      <c r="K36" s="286"/>
      <c r="L36" s="287"/>
      <c r="M36" s="287"/>
    </row>
    <row r="37" spans="4:13">
      <c r="D37" s="291"/>
      <c r="H37" s="287"/>
      <c r="I37" s="287"/>
      <c r="K37" s="286"/>
      <c r="L37" s="287"/>
      <c r="M37" s="287"/>
    </row>
    <row r="38" spans="4:13">
      <c r="D38" s="291"/>
      <c r="H38" s="287"/>
      <c r="I38" s="287"/>
      <c r="K38" s="286"/>
      <c r="L38" s="287"/>
      <c r="M38" s="287"/>
    </row>
    <row r="39" spans="4:13">
      <c r="D39" s="291"/>
      <c r="H39" s="292"/>
      <c r="I39" s="287"/>
      <c r="K39" s="286"/>
      <c r="L39" s="287"/>
      <c r="M39" s="287"/>
    </row>
    <row r="40" spans="4:13">
      <c r="I40" s="287"/>
      <c r="K40" s="286"/>
      <c r="L40" s="287"/>
      <c r="M40" s="287"/>
    </row>
    <row r="41" spans="4:13">
      <c r="D41" s="291"/>
    </row>
    <row r="42" spans="4:13">
      <c r="D42" s="291"/>
    </row>
    <row r="43" spans="4:13">
      <c r="D43" s="291"/>
    </row>
    <row r="44" spans="4:13">
      <c r="D44" s="291"/>
    </row>
    <row r="45" spans="4:13">
      <c r="D45" s="291"/>
    </row>
    <row r="46" spans="4:13">
      <c r="D46" s="291"/>
    </row>
    <row r="47" spans="4:13">
      <c r="D47" s="291"/>
    </row>
    <row r="48" spans="4:13">
      <c r="D48" s="291"/>
    </row>
    <row r="51" spans="4:4">
      <c r="D51" s="291"/>
    </row>
    <row r="52" spans="4:4">
      <c r="D52" s="291"/>
    </row>
    <row r="53" spans="4:4">
      <c r="D53" s="291"/>
    </row>
    <row r="54" spans="4:4">
      <c r="D54" s="291"/>
    </row>
    <row r="55" spans="4:4">
      <c r="D55" s="291"/>
    </row>
    <row r="56" spans="4:4">
      <c r="D56" s="291"/>
    </row>
    <row r="57" spans="4:4">
      <c r="D57" s="291"/>
    </row>
    <row r="58" spans="4:4">
      <c r="D58" s="291"/>
    </row>
    <row r="59" spans="4:4">
      <c r="D59" s="291"/>
    </row>
    <row r="60" spans="4:4">
      <c r="D60" s="291"/>
    </row>
    <row r="61" spans="4:4">
      <c r="D61" s="291"/>
    </row>
    <row r="62" spans="4:4">
      <c r="D62" s="291"/>
    </row>
    <row r="100" spans="4:4">
      <c r="D100" s="290"/>
    </row>
    <row r="101" spans="4:4">
      <c r="D101" s="290"/>
    </row>
    <row r="102" spans="4:4">
      <c r="D102" s="290"/>
    </row>
    <row r="103" spans="4:4">
      <c r="D103" s="290"/>
    </row>
    <row r="104" spans="4:4">
      <c r="D104" s="290"/>
    </row>
    <row r="105" spans="4:4">
      <c r="D105" s="290"/>
    </row>
    <row r="106" spans="4:4">
      <c r="D106" s="290"/>
    </row>
    <row r="107" spans="4:4">
      <c r="D107" s="290"/>
    </row>
    <row r="108" spans="4:4">
      <c r="D108" s="290"/>
    </row>
    <row r="109" spans="4:4">
      <c r="D109" s="290"/>
    </row>
    <row r="110" spans="4:4">
      <c r="D110" s="290"/>
    </row>
    <row r="111" spans="4:4">
      <c r="D111" s="290"/>
    </row>
    <row r="112" spans="4:4">
      <c r="D112" s="290"/>
    </row>
    <row r="113" spans="4:4">
      <c r="D113" s="290"/>
    </row>
    <row r="114" spans="4:4">
      <c r="D114" s="290"/>
    </row>
    <row r="115" spans="4:4">
      <c r="D115" s="290"/>
    </row>
    <row r="116" spans="4:4">
      <c r="D116" s="290"/>
    </row>
    <row r="117" spans="4:4">
      <c r="D117" s="290"/>
    </row>
    <row r="118" spans="4:4">
      <c r="D118" s="290"/>
    </row>
    <row r="119" spans="4:4">
      <c r="D119" s="290"/>
    </row>
    <row r="120" spans="4:4">
      <c r="D120" s="290"/>
    </row>
    <row r="121" spans="4:4">
      <c r="D121" s="290"/>
    </row>
    <row r="122" spans="4:4">
      <c r="D122" s="290"/>
    </row>
    <row r="123" spans="4:4">
      <c r="D123" s="290"/>
    </row>
    <row r="124" spans="4:4">
      <c r="D124" s="290"/>
    </row>
    <row r="125" spans="4:4">
      <c r="D125" s="290"/>
    </row>
    <row r="126" spans="4:4">
      <c r="D126" s="290"/>
    </row>
    <row r="127" spans="4:4">
      <c r="D127" s="290"/>
    </row>
    <row r="128" spans="4:4">
      <c r="D128" s="290"/>
    </row>
    <row r="129" spans="4:4">
      <c r="D129" s="290"/>
    </row>
    <row r="130" spans="4:4">
      <c r="D130" s="290"/>
    </row>
    <row r="131" spans="4:4">
      <c r="D131" s="290"/>
    </row>
    <row r="132" spans="4:4">
      <c r="D132" s="290"/>
    </row>
    <row r="133" spans="4:4">
      <c r="D133" s="290"/>
    </row>
    <row r="134" spans="4:4">
      <c r="D134" s="290"/>
    </row>
  </sheetData>
  <mergeCells count="3">
    <mergeCell ref="B7:E7"/>
    <mergeCell ref="D26:E26"/>
    <mergeCell ref="D27:E27"/>
  </mergeCells>
  <hyperlinks>
    <hyperlink ref="B1" location="'Assumptions Summary'!A1" display="Go to Assumptions Summary"/>
  </hyperlinks>
  <pageMargins left="0.7" right="0.7" top="0.75" bottom="0.75" header="0.3" footer="0.3"/>
  <pageSetup paperSize="9" orientation="portrait" verticalDpi="9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tabColor theme="5" tint="0.79998168889431442"/>
  </sheetPr>
  <dimension ref="A1:G11"/>
  <sheetViews>
    <sheetView zoomScale="85" zoomScaleNormal="85" workbookViewId="0"/>
  </sheetViews>
  <sheetFormatPr defaultColWidth="10.28515625" defaultRowHeight="12.75"/>
  <cols>
    <col min="1" max="1" width="4.140625" style="123" customWidth="1"/>
    <col min="2" max="2" width="48.5703125" style="123" customWidth="1"/>
    <col min="3" max="3" width="24.140625" style="123" customWidth="1"/>
    <col min="4" max="4" width="21.42578125" style="123" customWidth="1"/>
    <col min="5" max="16384" width="10.28515625" style="123"/>
  </cols>
  <sheetData>
    <row r="1" spans="1:7" ht="15">
      <c r="A1" s="41"/>
      <c r="B1" s="17" t="s">
        <v>59</v>
      </c>
      <c r="C1" s="10"/>
      <c r="D1" s="10"/>
    </row>
    <row r="2" spans="1:7" ht="20.25" thickBot="1">
      <c r="A2" s="10"/>
      <c r="B2" s="18" t="s">
        <v>1504</v>
      </c>
      <c r="C2" s="10"/>
      <c r="D2" s="10"/>
    </row>
    <row r="3" spans="1:7" ht="15" customHeight="1" thickTop="1">
      <c r="A3" s="10"/>
      <c r="B3" s="10"/>
      <c r="C3" s="10"/>
      <c r="D3" s="10"/>
    </row>
    <row r="4" spans="1:7" ht="15">
      <c r="A4" s="10"/>
      <c r="B4" s="398" t="str">
        <f>'Assumptions Summary'!$E$5&amp;": "&amp;'Assumptions Summary'!$D$38</f>
        <v>Key deviations from Primary Source: AEMO Draft 2021-22 Input and Assumptions Workbook</v>
      </c>
      <c r="C4" s="10"/>
      <c r="D4" s="10"/>
    </row>
    <row r="5" spans="1:7" ht="15">
      <c r="A5" s="10"/>
      <c r="B5" s="399" t="str">
        <f>'Assumptions Summary'!$E$38</f>
        <v>Nil</v>
      </c>
      <c r="C5" s="10"/>
      <c r="D5" s="10"/>
    </row>
    <row r="6" spans="1:7" ht="13.5" thickBot="1">
      <c r="A6" s="10"/>
      <c r="B6" s="10"/>
      <c r="C6" s="10"/>
      <c r="D6" s="10"/>
    </row>
    <row r="7" spans="1:7" ht="45.75" thickBot="1">
      <c r="A7" s="10"/>
      <c r="B7" s="3" t="s">
        <v>876</v>
      </c>
      <c r="C7" s="3" t="s">
        <v>1063</v>
      </c>
      <c r="D7" s="10"/>
    </row>
    <row r="8" spans="1:7" ht="15.75" thickBot="1">
      <c r="A8" s="10"/>
      <c r="B8" s="22" t="s">
        <v>756</v>
      </c>
      <c r="C8" s="277">
        <v>161982.30088495577</v>
      </c>
      <c r="D8" s="10"/>
    </row>
    <row r="9" spans="1:7" ht="15.75" thickBot="1">
      <c r="A9" s="10"/>
      <c r="B9" s="22" t="s">
        <v>757</v>
      </c>
      <c r="C9" s="278">
        <v>161982.30088495577</v>
      </c>
      <c r="D9" s="10"/>
      <c r="E9" s="286"/>
      <c r="F9" s="287"/>
      <c r="G9" s="287"/>
    </row>
    <row r="10" spans="1:7" ht="17.25" customHeight="1">
      <c r="A10" s="10"/>
      <c r="B10" s="10"/>
      <c r="C10" s="10"/>
      <c r="D10" s="10"/>
    </row>
    <row r="11" spans="1:7" ht="17.25" customHeight="1">
      <c r="A11" s="10"/>
      <c r="B11" s="10"/>
      <c r="C11" s="10"/>
      <c r="D11" s="10"/>
    </row>
  </sheetData>
  <hyperlinks>
    <hyperlink ref="B1" location="'Assumptions Summary'!A1" display="Go to Assumptions Summary"/>
  </hyperlinks>
  <pageMargins left="0.7" right="0.7" top="0.75" bottom="0.75" header="0.3" footer="0.3"/>
  <pageSetup paperSize="9" scale="94" orientation="landscape" verticalDpi="90" r:id="rId1"/>
  <headerFooter>
    <oddHeader>&amp;Cm</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theme="5" tint="0.79998168889431442"/>
  </sheetPr>
  <dimension ref="A1:I112"/>
  <sheetViews>
    <sheetView zoomScale="85" zoomScaleNormal="85" workbookViewId="0"/>
  </sheetViews>
  <sheetFormatPr defaultColWidth="10.28515625" defaultRowHeight="12.75"/>
  <cols>
    <col min="1" max="1" width="4.140625" style="123" customWidth="1"/>
    <col min="2" max="2" width="33.140625" style="123" customWidth="1"/>
    <col min="3" max="4" width="19.5703125" style="123" customWidth="1"/>
    <col min="5" max="5" width="5.140625" style="123" customWidth="1"/>
    <col min="6" max="6" width="33.140625" style="123" customWidth="1"/>
    <col min="7" max="8" width="19.5703125" style="123" customWidth="1"/>
    <col min="9" max="9" width="13.5703125" style="123" customWidth="1"/>
    <col min="10" max="16384" width="10.28515625" style="123"/>
  </cols>
  <sheetData>
    <row r="1" spans="1:9" ht="15">
      <c r="A1" s="41"/>
      <c r="B1" s="17" t="s">
        <v>59</v>
      </c>
      <c r="C1" s="17"/>
      <c r="D1" s="10"/>
      <c r="E1" s="10"/>
      <c r="F1" s="10"/>
      <c r="G1" s="10"/>
      <c r="H1" s="10"/>
      <c r="I1" s="10"/>
    </row>
    <row r="2" spans="1:9" ht="20.25" thickBot="1">
      <c r="A2" s="10"/>
      <c r="B2" s="18" t="s">
        <v>1505</v>
      </c>
      <c r="C2" s="18"/>
      <c r="D2" s="10"/>
      <c r="E2" s="10"/>
      <c r="F2" s="10"/>
      <c r="G2" s="10"/>
      <c r="H2" s="10"/>
      <c r="I2" s="10"/>
    </row>
    <row r="3" spans="1:9" ht="15" customHeight="1" thickTop="1">
      <c r="A3" s="10"/>
      <c r="B3" s="10"/>
      <c r="C3" s="10"/>
      <c r="D3" s="10"/>
      <c r="E3" s="10"/>
      <c r="F3" s="10"/>
      <c r="G3" s="10"/>
      <c r="H3" s="10"/>
      <c r="I3" s="10"/>
    </row>
    <row r="4" spans="1:9" ht="15">
      <c r="A4" s="10"/>
      <c r="B4" s="398" t="str">
        <f>'Assumptions Summary'!$E$5&amp;": "&amp;'Assumptions Summary'!$D$39</f>
        <v>Key deviations from Primary Source: AEMO Draft 2021-22 Input and Assumptions Workbook</v>
      </c>
      <c r="C4" s="10"/>
      <c r="D4" s="10"/>
      <c r="E4" s="10"/>
      <c r="F4" s="10"/>
      <c r="G4" s="10"/>
      <c r="H4" s="10"/>
      <c r="I4" s="10"/>
    </row>
    <row r="5" spans="1:9" ht="15">
      <c r="A5" s="10"/>
      <c r="B5" s="399" t="str">
        <f>'Assumptions Summary'!$E$39</f>
        <v>1) Complex Heat Rates applied for TSIRP modelling</v>
      </c>
      <c r="C5" s="10"/>
      <c r="D5" s="10"/>
      <c r="E5" s="10"/>
      <c r="F5" s="10"/>
      <c r="G5" s="10"/>
      <c r="H5" s="10"/>
      <c r="I5" s="10"/>
    </row>
    <row r="6" spans="1:9" ht="15">
      <c r="A6" s="10"/>
      <c r="B6" s="398"/>
      <c r="C6" s="10"/>
      <c r="D6" s="10"/>
      <c r="E6" s="10"/>
      <c r="F6" s="10"/>
      <c r="G6" s="10"/>
      <c r="H6" s="10"/>
      <c r="I6" s="10"/>
    </row>
    <row r="7" spans="1:9">
      <c r="A7" s="10"/>
      <c r="B7" s="10" t="s">
        <v>1064</v>
      </c>
      <c r="C7" s="45"/>
      <c r="D7" s="10"/>
      <c r="E7" s="10"/>
      <c r="F7" s="10"/>
      <c r="G7" s="10"/>
      <c r="H7" s="10"/>
      <c r="I7" s="10"/>
    </row>
    <row r="8" spans="1:9">
      <c r="A8" s="10"/>
      <c r="B8" s="10" t="s">
        <v>1284</v>
      </c>
      <c r="C8" s="45"/>
      <c r="D8" s="10"/>
      <c r="E8" s="10"/>
      <c r="F8" s="10"/>
      <c r="G8" s="10"/>
      <c r="H8" s="10"/>
      <c r="I8" s="10"/>
    </row>
    <row r="9" spans="1:9">
      <c r="A9" s="10"/>
      <c r="B9" s="10"/>
      <c r="C9" s="293"/>
      <c r="D9" s="10"/>
      <c r="E9" s="10"/>
      <c r="F9" s="10"/>
      <c r="G9" s="10"/>
      <c r="H9" s="10"/>
      <c r="I9" s="10"/>
    </row>
    <row r="10" spans="1:9" ht="18" thickBot="1">
      <c r="A10" s="10"/>
      <c r="B10" s="11" t="s">
        <v>404</v>
      </c>
      <c r="C10" s="11"/>
      <c r="D10" s="11"/>
      <c r="E10" s="10"/>
      <c r="F10" s="11" t="s">
        <v>751</v>
      </c>
      <c r="G10" s="11"/>
      <c r="H10" s="11"/>
      <c r="I10" s="10"/>
    </row>
    <row r="11" spans="1:9" ht="33" customHeight="1" thickTop="1" thickBot="1">
      <c r="A11" s="10"/>
      <c r="B11" s="162" t="s">
        <v>405</v>
      </c>
      <c r="C11" s="162" t="s">
        <v>1189</v>
      </c>
      <c r="D11" s="162" t="s">
        <v>1188</v>
      </c>
      <c r="E11" s="10"/>
      <c r="F11" s="295" t="s">
        <v>876</v>
      </c>
      <c r="G11" s="162" t="s">
        <v>1189</v>
      </c>
      <c r="H11" s="162" t="s">
        <v>1188</v>
      </c>
      <c r="I11" s="10"/>
    </row>
    <row r="12" spans="1:9" ht="15.75" thickBot="1">
      <c r="A12" s="10"/>
      <c r="B12" s="22" t="s">
        <v>651</v>
      </c>
      <c r="C12" s="384">
        <v>395.19479999990602</v>
      </c>
      <c r="D12" s="384">
        <v>8.2831097637439992</v>
      </c>
      <c r="E12" s="10"/>
      <c r="F12" s="22" t="s">
        <v>711</v>
      </c>
      <c r="G12" s="384">
        <v>0</v>
      </c>
      <c r="H12" s="384">
        <v>10.016999999999999</v>
      </c>
      <c r="I12" s="10"/>
    </row>
    <row r="13" spans="1:9" ht="15.75" thickBot="1">
      <c r="A13" s="10"/>
      <c r="B13" s="22" t="s">
        <v>654</v>
      </c>
      <c r="C13" s="383">
        <v>395.19479999990602</v>
      </c>
      <c r="D13" s="383">
        <v>8.2831097637439992</v>
      </c>
      <c r="E13" s="10"/>
      <c r="F13" s="22" t="s">
        <v>712</v>
      </c>
      <c r="G13" s="383">
        <v>0</v>
      </c>
      <c r="H13" s="383">
        <v>10.811</v>
      </c>
      <c r="I13" s="10"/>
    </row>
    <row r="14" spans="1:9" ht="15.75" thickBot="1">
      <c r="A14" s="10"/>
      <c r="B14" s="22" t="s">
        <v>655</v>
      </c>
      <c r="C14" s="384">
        <v>395.19479999990602</v>
      </c>
      <c r="D14" s="384">
        <v>8.2831097637439992</v>
      </c>
      <c r="E14" s="10"/>
      <c r="F14" s="22" t="s">
        <v>713</v>
      </c>
      <c r="G14" s="384">
        <v>0</v>
      </c>
      <c r="H14" s="384">
        <v>7.0679999999999996</v>
      </c>
      <c r="I14" s="10"/>
    </row>
    <row r="15" spans="1:9" ht="15.75" thickBot="1">
      <c r="A15" s="10"/>
      <c r="B15" s="22" t="s">
        <v>656</v>
      </c>
      <c r="C15" s="383">
        <v>395.19479999990602</v>
      </c>
      <c r="D15" s="383">
        <v>8.2831097637439992</v>
      </c>
      <c r="E15" s="10"/>
      <c r="F15" s="22" t="s">
        <v>716</v>
      </c>
      <c r="G15" s="383">
        <v>0</v>
      </c>
      <c r="H15" s="383">
        <v>0</v>
      </c>
      <c r="I15" s="10"/>
    </row>
    <row r="16" spans="1:9" ht="15.75" thickBot="1">
      <c r="A16" s="10"/>
      <c r="B16" s="22" t="s">
        <v>657</v>
      </c>
      <c r="C16" s="384">
        <v>431.12159999990598</v>
      </c>
      <c r="D16" s="384">
        <v>8.3773473209200002</v>
      </c>
      <c r="E16" s="10"/>
      <c r="F16" s="22" t="s">
        <v>762</v>
      </c>
      <c r="G16" s="384">
        <v>0</v>
      </c>
      <c r="H16" s="384">
        <v>0</v>
      </c>
      <c r="I16" s="10"/>
    </row>
    <row r="17" spans="1:9" ht="15.75" thickBot="1">
      <c r="A17" s="10"/>
      <c r="B17" s="22" t="s">
        <v>659</v>
      </c>
      <c r="C17" s="383">
        <v>431.12159999990598</v>
      </c>
      <c r="D17" s="383">
        <v>8.3773473209200002</v>
      </c>
      <c r="E17" s="10"/>
      <c r="F17" s="22" t="s">
        <v>103</v>
      </c>
      <c r="G17" s="383">
        <v>0</v>
      </c>
      <c r="H17" s="383">
        <v>0</v>
      </c>
      <c r="I17" s="10"/>
    </row>
    <row r="18" spans="1:9" ht="15.75" thickBot="1">
      <c r="A18" s="10"/>
      <c r="B18" s="22" t="s">
        <v>660</v>
      </c>
      <c r="C18" s="384">
        <v>431.12159999990598</v>
      </c>
      <c r="D18" s="384">
        <v>8.3773473209200002</v>
      </c>
      <c r="E18" s="10"/>
      <c r="F18" s="22" t="s">
        <v>722</v>
      </c>
      <c r="G18" s="384">
        <v>0</v>
      </c>
      <c r="H18" s="384">
        <v>0</v>
      </c>
      <c r="I18" s="10"/>
    </row>
    <row r="19" spans="1:9" ht="15.75" thickBot="1">
      <c r="A19" s="10"/>
      <c r="B19" s="22" t="s">
        <v>661</v>
      </c>
      <c r="C19" s="383">
        <v>431.12159999990598</v>
      </c>
      <c r="D19" s="383">
        <v>8.3773473209200002</v>
      </c>
      <c r="E19" s="10"/>
      <c r="F19" s="22" t="s">
        <v>104</v>
      </c>
      <c r="G19" s="383">
        <v>0</v>
      </c>
      <c r="H19" s="383">
        <v>0</v>
      </c>
      <c r="I19" s="10"/>
    </row>
    <row r="20" spans="1:9" ht="15.75" thickBot="1">
      <c r="A20" s="10"/>
      <c r="B20" s="22" t="s">
        <v>663</v>
      </c>
      <c r="C20" s="384">
        <v>299.38999999990597</v>
      </c>
      <c r="D20" s="384">
        <v>8.9336143661760001</v>
      </c>
      <c r="E20" s="10"/>
      <c r="F20" s="248"/>
      <c r="G20" s="10"/>
      <c r="H20" s="10"/>
      <c r="I20" s="10"/>
    </row>
    <row r="21" spans="1:9" ht="15.75" thickBot="1">
      <c r="A21" s="10"/>
      <c r="B21" s="22" t="s">
        <v>665</v>
      </c>
      <c r="C21" s="383">
        <v>299.38999999990597</v>
      </c>
      <c r="D21" s="383">
        <v>8.9336143661760001</v>
      </c>
      <c r="E21" s="10"/>
      <c r="F21" s="248"/>
      <c r="G21" s="10"/>
      <c r="H21" s="10"/>
      <c r="I21" s="10"/>
    </row>
    <row r="22" spans="1:9" ht="15.75" thickBot="1">
      <c r="A22" s="10"/>
      <c r="B22" s="22" t="s">
        <v>718</v>
      </c>
      <c r="C22" s="384">
        <v>299.38999999990597</v>
      </c>
      <c r="D22" s="384">
        <v>8.9336143661760001</v>
      </c>
      <c r="E22" s="10"/>
      <c r="F22" s="248"/>
      <c r="G22" s="10"/>
      <c r="H22" s="10"/>
      <c r="I22" s="10"/>
    </row>
    <row r="23" spans="1:9" ht="15.75" thickBot="1">
      <c r="A23" s="10"/>
      <c r="B23" s="22" t="s">
        <v>719</v>
      </c>
      <c r="C23" s="383">
        <v>299.38999999990597</v>
      </c>
      <c r="D23" s="383">
        <v>8.9336143661760001</v>
      </c>
      <c r="E23" s="10"/>
      <c r="F23" s="10"/>
      <c r="G23" s="10"/>
      <c r="H23" s="10"/>
      <c r="I23" s="10"/>
    </row>
    <row r="24" spans="1:9" ht="15.75" thickBot="1">
      <c r="A24" s="10"/>
      <c r="B24" s="22" t="s">
        <v>667</v>
      </c>
      <c r="C24" s="384">
        <v>395.19479999990602</v>
      </c>
      <c r="D24" s="384">
        <v>8.1004487917240002</v>
      </c>
      <c r="E24" s="10"/>
      <c r="F24" s="10"/>
      <c r="G24" s="10"/>
      <c r="H24" s="10"/>
      <c r="I24" s="10"/>
    </row>
    <row r="25" spans="1:9" ht="15.75" thickBot="1">
      <c r="A25" s="10"/>
      <c r="B25" s="22" t="s">
        <v>671</v>
      </c>
      <c r="C25" s="383">
        <v>395.19479999990602</v>
      </c>
      <c r="D25" s="383">
        <v>8.1004487917240002</v>
      </c>
      <c r="E25" s="10"/>
      <c r="F25" s="10"/>
      <c r="G25" s="10"/>
      <c r="H25" s="10"/>
      <c r="I25" s="10"/>
    </row>
    <row r="26" spans="1:9" ht="15.75" thickBot="1">
      <c r="A26" s="10"/>
      <c r="B26" s="22" t="s">
        <v>673</v>
      </c>
      <c r="C26" s="384">
        <v>395.19479999990602</v>
      </c>
      <c r="D26" s="384">
        <v>8.4979941935119996</v>
      </c>
      <c r="E26" s="10"/>
      <c r="F26" s="10"/>
      <c r="G26" s="10"/>
      <c r="H26" s="10"/>
      <c r="I26" s="10"/>
    </row>
    <row r="27" spans="1:9" ht="15.75" thickBot="1">
      <c r="A27" s="10"/>
      <c r="B27" s="22" t="s">
        <v>674</v>
      </c>
      <c r="C27" s="383">
        <v>395.19479999990602</v>
      </c>
      <c r="D27" s="383">
        <v>8.4979941935119996</v>
      </c>
      <c r="E27" s="10"/>
      <c r="F27" s="10"/>
      <c r="G27" s="10"/>
      <c r="H27" s="10"/>
      <c r="I27" s="10"/>
    </row>
    <row r="28" spans="1:9" ht="15.75" thickBot="1">
      <c r="A28" s="10"/>
      <c r="B28" s="22" t="s">
        <v>675</v>
      </c>
      <c r="C28" s="384">
        <v>209.57299999999998</v>
      </c>
      <c r="D28" s="384">
        <v>8.01190702289</v>
      </c>
      <c r="E28" s="10"/>
      <c r="F28" s="10"/>
      <c r="G28" s="10"/>
      <c r="H28" s="10"/>
      <c r="I28" s="10"/>
    </row>
    <row r="29" spans="1:9" ht="15.75" thickBot="1">
      <c r="A29" s="10"/>
      <c r="B29" s="22" t="s">
        <v>676</v>
      </c>
      <c r="C29" s="383">
        <v>209.57299999999998</v>
      </c>
      <c r="D29" s="383">
        <v>8.01190702289</v>
      </c>
      <c r="E29" s="10"/>
      <c r="F29" s="10"/>
      <c r="G29" s="10"/>
      <c r="H29" s="10"/>
      <c r="I29" s="10"/>
    </row>
    <row r="30" spans="1:9" ht="15.75" thickBot="1">
      <c r="A30" s="10"/>
      <c r="B30" s="22" t="s">
        <v>677</v>
      </c>
      <c r="C30" s="384">
        <v>269.45099999999996</v>
      </c>
      <c r="D30" s="384">
        <v>8.1454060464219982</v>
      </c>
      <c r="E30" s="10"/>
      <c r="F30" s="10"/>
      <c r="G30" s="10"/>
      <c r="H30" s="10"/>
      <c r="I30" s="10"/>
    </row>
    <row r="31" spans="1:9" ht="15.75" thickBot="1">
      <c r="A31" s="10"/>
      <c r="B31" s="22" t="s">
        <v>678</v>
      </c>
      <c r="C31" s="383">
        <v>269.45099999999996</v>
      </c>
      <c r="D31" s="383">
        <v>8.1454060464219982</v>
      </c>
      <c r="E31" s="10"/>
      <c r="F31" s="10"/>
      <c r="G31" s="10"/>
      <c r="H31" s="10"/>
      <c r="I31" s="10"/>
    </row>
    <row r="32" spans="1:9" ht="15.75" thickBot="1">
      <c r="A32" s="10"/>
      <c r="B32" s="22" t="s">
        <v>679</v>
      </c>
      <c r="C32" s="384">
        <v>167.6584</v>
      </c>
      <c r="D32" s="384">
        <v>8.3064831578699998</v>
      </c>
      <c r="E32" s="10"/>
      <c r="F32" s="10"/>
      <c r="G32" s="10"/>
      <c r="H32" s="10"/>
      <c r="I32" s="10"/>
    </row>
    <row r="33" spans="1:9" ht="15.75" thickBot="1">
      <c r="A33" s="10"/>
      <c r="B33" s="22" t="s">
        <v>680</v>
      </c>
      <c r="C33" s="383">
        <v>167.6584</v>
      </c>
      <c r="D33" s="383">
        <v>8.3064831578699998</v>
      </c>
      <c r="E33" s="10"/>
      <c r="F33" s="10"/>
      <c r="G33" s="10"/>
      <c r="H33" s="10"/>
      <c r="I33" s="10"/>
    </row>
    <row r="34" spans="1:9" ht="15.75" thickBot="1">
      <c r="A34" s="10"/>
      <c r="B34" s="22" t="s">
        <v>681</v>
      </c>
      <c r="C34" s="384">
        <v>167.6584</v>
      </c>
      <c r="D34" s="384">
        <v>8.3064831578699998</v>
      </c>
      <c r="E34" s="10"/>
      <c r="F34" s="10"/>
      <c r="G34" s="10"/>
      <c r="H34" s="10"/>
      <c r="I34" s="10"/>
    </row>
    <row r="35" spans="1:9" ht="15.75" thickBot="1">
      <c r="A35" s="10"/>
      <c r="B35" s="22" t="s">
        <v>682</v>
      </c>
      <c r="C35" s="383">
        <v>167.6584</v>
      </c>
      <c r="D35" s="383">
        <v>8.3064831578699998</v>
      </c>
      <c r="E35" s="10"/>
      <c r="F35" s="10"/>
      <c r="G35" s="10"/>
      <c r="H35" s="10"/>
      <c r="I35" s="10"/>
    </row>
    <row r="36" spans="1:9" ht="15.75" thickBot="1">
      <c r="A36" s="10"/>
      <c r="B36" s="22" t="s">
        <v>727</v>
      </c>
      <c r="C36" s="384">
        <v>167.6584</v>
      </c>
      <c r="D36" s="384">
        <v>8.3064831578699998</v>
      </c>
      <c r="E36" s="10"/>
      <c r="F36" s="10"/>
      <c r="G36" s="10"/>
      <c r="H36" s="10"/>
      <c r="I36" s="10"/>
    </row>
    <row r="37" spans="1:9" ht="15.75" thickBot="1">
      <c r="A37" s="10"/>
      <c r="B37" s="22" t="s">
        <v>728</v>
      </c>
      <c r="C37" s="383">
        <v>167.6584</v>
      </c>
      <c r="D37" s="383">
        <v>8.3064831578699998</v>
      </c>
      <c r="E37" s="10"/>
      <c r="F37" s="10"/>
      <c r="G37" s="10"/>
      <c r="H37" s="10"/>
      <c r="I37" s="10"/>
    </row>
    <row r="38" spans="1:9" ht="15.75" thickBot="1">
      <c r="A38" s="10"/>
      <c r="B38" s="22" t="s">
        <v>683</v>
      </c>
      <c r="C38" s="384">
        <v>445.49231999990599</v>
      </c>
      <c r="D38" s="384">
        <v>7.6750586307879987</v>
      </c>
      <c r="E38" s="10"/>
      <c r="F38" s="10"/>
      <c r="G38" s="10"/>
      <c r="H38" s="10"/>
      <c r="I38" s="10"/>
    </row>
    <row r="39" spans="1:9" ht="15.75" thickBot="1">
      <c r="A39" s="10"/>
      <c r="B39" s="22" t="s">
        <v>684</v>
      </c>
      <c r="C39" s="383">
        <v>255.08028000000002</v>
      </c>
      <c r="D39" s="383">
        <v>8.0559514577819993</v>
      </c>
      <c r="E39" s="10"/>
      <c r="F39" s="10"/>
      <c r="G39" s="10"/>
      <c r="H39" s="10"/>
      <c r="I39" s="10"/>
    </row>
    <row r="40" spans="1:9" ht="15.75" thickBot="1">
      <c r="A40" s="10"/>
      <c r="B40" s="22" t="s">
        <v>685</v>
      </c>
      <c r="C40" s="384">
        <v>255.08028000000002</v>
      </c>
      <c r="D40" s="384">
        <v>8.0559514577819993</v>
      </c>
      <c r="E40" s="10"/>
      <c r="F40" s="10"/>
      <c r="G40" s="10"/>
      <c r="H40" s="10"/>
      <c r="I40" s="10"/>
    </row>
    <row r="41" spans="1:9" ht="15.75" thickBot="1">
      <c r="A41" s="10"/>
      <c r="B41" s="22" t="s">
        <v>686</v>
      </c>
      <c r="C41" s="383">
        <v>218.5547</v>
      </c>
      <c r="D41" s="383">
        <v>7.9251494709699992</v>
      </c>
      <c r="E41" s="10"/>
      <c r="F41" s="10"/>
      <c r="G41" s="10"/>
      <c r="H41" s="10"/>
      <c r="I41" s="10"/>
    </row>
    <row r="42" spans="1:9" ht="15.75" thickBot="1">
      <c r="A42" s="10"/>
      <c r="B42" s="22" t="s">
        <v>687</v>
      </c>
      <c r="C42" s="384">
        <v>218.5547</v>
      </c>
      <c r="D42" s="384">
        <v>7.9251494709699992</v>
      </c>
      <c r="E42" s="10"/>
      <c r="F42" s="10"/>
      <c r="G42" s="10"/>
      <c r="H42" s="10"/>
      <c r="I42" s="10"/>
    </row>
    <row r="43" spans="1:9" ht="15.75" thickBot="1">
      <c r="A43" s="10"/>
      <c r="B43" s="22" t="s">
        <v>688</v>
      </c>
      <c r="C43" s="383">
        <v>218.5547</v>
      </c>
      <c r="D43" s="383">
        <v>7.9251494709699992</v>
      </c>
      <c r="E43" s="10"/>
      <c r="F43" s="10"/>
      <c r="G43" s="10"/>
      <c r="H43" s="10"/>
      <c r="I43" s="10"/>
    </row>
    <row r="44" spans="1:9" ht="15.75" thickBot="1">
      <c r="A44" s="10"/>
      <c r="B44" s="22" t="s">
        <v>729</v>
      </c>
      <c r="C44" s="384">
        <v>218.5547</v>
      </c>
      <c r="D44" s="384">
        <v>7.9251494709699992</v>
      </c>
      <c r="E44" s="10"/>
      <c r="F44" s="10"/>
      <c r="G44" s="10"/>
      <c r="H44" s="10"/>
      <c r="I44" s="10"/>
    </row>
    <row r="45" spans="1:9" ht="15.75" thickBot="1">
      <c r="A45" s="10"/>
      <c r="B45" s="22" t="s">
        <v>689</v>
      </c>
      <c r="C45" s="383">
        <v>209.57299999999998</v>
      </c>
      <c r="D45" s="383">
        <v>8.0559514577819993</v>
      </c>
      <c r="E45" s="10"/>
      <c r="F45" s="10"/>
      <c r="G45" s="10"/>
      <c r="H45" s="10"/>
      <c r="I45" s="10"/>
    </row>
    <row r="46" spans="1:9" ht="15.75" thickBot="1">
      <c r="A46" s="10"/>
      <c r="B46" s="22" t="s">
        <v>690</v>
      </c>
      <c r="C46" s="384">
        <v>209.57299999999998</v>
      </c>
      <c r="D46" s="384">
        <v>8.0559514577819993</v>
      </c>
      <c r="E46" s="10"/>
      <c r="F46" s="10"/>
      <c r="G46" s="10"/>
      <c r="H46" s="10"/>
      <c r="I46" s="10"/>
    </row>
    <row r="47" spans="1:9" ht="15.75" thickBot="1">
      <c r="A47" s="10"/>
      <c r="B47" s="22" t="s">
        <v>691</v>
      </c>
      <c r="C47" s="383">
        <v>209.57299999999998</v>
      </c>
      <c r="D47" s="383">
        <v>8.0559514577819993</v>
      </c>
      <c r="E47" s="10"/>
      <c r="F47" s="10"/>
      <c r="G47" s="10"/>
      <c r="H47" s="10"/>
      <c r="I47" s="10"/>
    </row>
    <row r="48" spans="1:9" ht="15.75" thickBot="1">
      <c r="A48" s="10"/>
      <c r="B48" s="22" t="s">
        <v>730</v>
      </c>
      <c r="C48" s="384">
        <v>209.57299999999998</v>
      </c>
      <c r="D48" s="384">
        <v>8.0559514577819993</v>
      </c>
      <c r="E48" s="10"/>
      <c r="F48" s="10"/>
      <c r="G48" s="10"/>
      <c r="H48" s="10"/>
      <c r="I48" s="10"/>
    </row>
    <row r="49" spans="1:9" ht="15.75" thickBot="1">
      <c r="A49" s="10"/>
      <c r="B49" s="22" t="s">
        <v>692</v>
      </c>
      <c r="C49" s="383">
        <v>269.45099999999996</v>
      </c>
      <c r="D49" s="383">
        <v>7.5358353845719988</v>
      </c>
      <c r="E49" s="10"/>
      <c r="F49" s="10"/>
      <c r="G49" s="10"/>
      <c r="H49" s="10"/>
      <c r="I49" s="10"/>
    </row>
    <row r="50" spans="1:9" ht="15.75" thickBot="1">
      <c r="A50" s="10"/>
      <c r="B50" s="22" t="s">
        <v>693</v>
      </c>
      <c r="C50" s="384">
        <v>338.0127499999607</v>
      </c>
      <c r="D50" s="384">
        <v>10.826413524340401</v>
      </c>
      <c r="E50" s="10"/>
      <c r="F50" s="10"/>
      <c r="G50" s="10"/>
      <c r="H50" s="10"/>
      <c r="I50" s="10"/>
    </row>
    <row r="51" spans="1:9" ht="15.75" thickBot="1">
      <c r="A51" s="10"/>
      <c r="B51" s="22" t="s">
        <v>694</v>
      </c>
      <c r="C51" s="383">
        <v>338.0127499999607</v>
      </c>
      <c r="D51" s="383">
        <v>10.826413524340401</v>
      </c>
      <c r="E51" s="10"/>
      <c r="F51" s="10"/>
      <c r="G51" s="10"/>
      <c r="H51" s="10"/>
      <c r="I51" s="10"/>
    </row>
    <row r="52" spans="1:9" ht="15.75" thickBot="1">
      <c r="A52" s="10"/>
      <c r="B52" s="22" t="s">
        <v>695</v>
      </c>
      <c r="C52" s="384">
        <v>378.57427999999999</v>
      </c>
      <c r="D52" s="384">
        <v>10.4766772026588</v>
      </c>
      <c r="E52" s="10"/>
      <c r="F52" s="10"/>
      <c r="G52" s="10"/>
      <c r="H52" s="10"/>
      <c r="I52" s="10"/>
    </row>
    <row r="53" spans="1:9" ht="15.75" thickBot="1">
      <c r="A53" s="10"/>
      <c r="B53" s="22" t="s">
        <v>696</v>
      </c>
      <c r="C53" s="383">
        <v>378.57427999999999</v>
      </c>
      <c r="D53" s="383">
        <v>10.4766772026588</v>
      </c>
      <c r="E53" s="10"/>
      <c r="F53" s="10"/>
      <c r="G53" s="10"/>
      <c r="H53" s="10"/>
      <c r="I53" s="10"/>
    </row>
    <row r="54" spans="1:9" ht="15.75" thickBot="1">
      <c r="A54" s="10"/>
      <c r="B54" s="22" t="s">
        <v>697</v>
      </c>
      <c r="C54" s="384">
        <v>378.57427999999999</v>
      </c>
      <c r="D54" s="384">
        <v>10.4766772026588</v>
      </c>
      <c r="E54" s="10"/>
      <c r="F54" s="10"/>
      <c r="G54" s="10"/>
      <c r="H54" s="10"/>
      <c r="I54" s="10"/>
    </row>
    <row r="55" spans="1:9" ht="15.75" thickBot="1">
      <c r="A55" s="10"/>
      <c r="B55" s="22" t="s">
        <v>698</v>
      </c>
      <c r="C55" s="383">
        <v>378.57427999999999</v>
      </c>
      <c r="D55" s="383">
        <v>10.4766772026588</v>
      </c>
      <c r="E55" s="10"/>
      <c r="F55" s="10"/>
      <c r="G55" s="10"/>
      <c r="H55" s="10"/>
      <c r="I55" s="10"/>
    </row>
    <row r="56" spans="1:9" ht="15.75" thickBot="1">
      <c r="A56" s="10"/>
      <c r="B56" s="22" t="s">
        <v>700</v>
      </c>
      <c r="C56" s="384">
        <v>236.608925</v>
      </c>
      <c r="D56" s="384">
        <v>12.069920445854601</v>
      </c>
      <c r="E56" s="10"/>
      <c r="F56" s="10"/>
      <c r="G56" s="10"/>
      <c r="H56" s="10"/>
      <c r="I56" s="10"/>
    </row>
    <row r="57" spans="1:9" ht="15.75" thickBot="1">
      <c r="A57" s="10"/>
      <c r="B57" s="22" t="s">
        <v>701</v>
      </c>
      <c r="C57" s="383">
        <v>236.608925</v>
      </c>
      <c r="D57" s="383">
        <v>12.069920445854601</v>
      </c>
      <c r="E57" s="10"/>
      <c r="F57" s="10"/>
      <c r="G57" s="10"/>
      <c r="H57" s="10"/>
      <c r="I57" s="10"/>
    </row>
    <row r="58" spans="1:9" ht="15.75" thickBot="1">
      <c r="A58" s="10"/>
      <c r="B58" s="22" t="s">
        <v>702</v>
      </c>
      <c r="C58" s="384">
        <v>236.608925</v>
      </c>
      <c r="D58" s="384">
        <v>12.069920445854601</v>
      </c>
      <c r="E58" s="10"/>
      <c r="F58" s="10"/>
      <c r="G58" s="10"/>
      <c r="H58" s="10"/>
      <c r="I58" s="10"/>
    </row>
    <row r="59" spans="1:9" ht="15.75" thickBot="1">
      <c r="A59" s="10"/>
      <c r="B59" s="22" t="s">
        <v>703</v>
      </c>
      <c r="C59" s="383">
        <v>236.608925</v>
      </c>
      <c r="D59" s="383">
        <v>12.069920445854601</v>
      </c>
      <c r="E59" s="10"/>
      <c r="F59" s="10"/>
      <c r="G59" s="10"/>
      <c r="H59" s="10"/>
      <c r="I59" s="10"/>
    </row>
    <row r="60" spans="1:9" ht="15.75" thickBot="1">
      <c r="A60" s="10"/>
      <c r="B60" s="22" t="s">
        <v>738</v>
      </c>
      <c r="C60" s="384">
        <v>0</v>
      </c>
      <c r="D60" s="384">
        <v>10.639285714285714</v>
      </c>
      <c r="E60" s="10"/>
      <c r="F60" s="10"/>
      <c r="G60" s="10"/>
      <c r="H60" s="10"/>
      <c r="I60" s="10"/>
    </row>
    <row r="61" spans="1:9" ht="15.75" thickBot="1">
      <c r="A61" s="10"/>
      <c r="B61" s="22" t="s">
        <v>739</v>
      </c>
      <c r="C61" s="383">
        <v>0</v>
      </c>
      <c r="D61" s="383">
        <v>10.639285714285714</v>
      </c>
      <c r="E61" s="10"/>
      <c r="F61" s="10"/>
      <c r="G61" s="10"/>
      <c r="H61" s="10"/>
      <c r="I61" s="10"/>
    </row>
    <row r="62" spans="1:9" ht="15.75" thickBot="1">
      <c r="A62" s="10"/>
      <c r="B62" s="22" t="s">
        <v>740</v>
      </c>
      <c r="C62" s="384">
        <v>0</v>
      </c>
      <c r="D62" s="384">
        <v>10.639285714285714</v>
      </c>
      <c r="E62" s="10"/>
      <c r="F62" s="10"/>
      <c r="G62" s="10"/>
      <c r="H62" s="10"/>
      <c r="I62" s="10"/>
    </row>
    <row r="63" spans="1:9" ht="15.75" thickBot="1">
      <c r="A63" s="10"/>
      <c r="B63" s="22" t="s">
        <v>741</v>
      </c>
      <c r="C63" s="383">
        <v>0</v>
      </c>
      <c r="D63" s="383">
        <v>10.639285714285714</v>
      </c>
      <c r="E63" s="10"/>
      <c r="F63" s="10"/>
      <c r="G63" s="10"/>
      <c r="H63" s="10"/>
      <c r="I63" s="10"/>
    </row>
    <row r="64" spans="1:9" ht="15.75" thickBot="1">
      <c r="A64" s="10"/>
      <c r="B64" s="22" t="s">
        <v>742</v>
      </c>
      <c r="C64" s="384">
        <v>0</v>
      </c>
      <c r="D64" s="384">
        <v>10.639285714285714</v>
      </c>
      <c r="E64" s="10"/>
      <c r="F64" s="10"/>
      <c r="G64" s="10"/>
      <c r="H64" s="10"/>
      <c r="I64" s="10"/>
    </row>
    <row r="65" spans="1:9" ht="15.75" thickBot="1">
      <c r="A65" s="10"/>
      <c r="B65" s="22" t="s">
        <v>735</v>
      </c>
      <c r="C65" s="383">
        <v>0</v>
      </c>
      <c r="D65" s="383">
        <v>11.7980198019802</v>
      </c>
      <c r="E65" s="10"/>
      <c r="F65" s="10"/>
      <c r="G65" s="10"/>
      <c r="H65" s="10"/>
      <c r="I65" s="10"/>
    </row>
    <row r="66" spans="1:9" ht="15.75" thickBot="1">
      <c r="A66" s="10"/>
      <c r="B66" s="22" t="s">
        <v>736</v>
      </c>
      <c r="C66" s="384">
        <v>0</v>
      </c>
      <c r="D66" s="384">
        <v>11.7980198019802</v>
      </c>
      <c r="E66" s="10"/>
      <c r="F66" s="10"/>
      <c r="G66" s="10"/>
      <c r="H66" s="10"/>
      <c r="I66" s="10"/>
    </row>
    <row r="67" spans="1:9" ht="15.75" thickBot="1">
      <c r="A67" s="10"/>
      <c r="B67" s="22" t="s">
        <v>737</v>
      </c>
      <c r="C67" s="383">
        <v>0</v>
      </c>
      <c r="D67" s="383">
        <v>11.7980198019802</v>
      </c>
      <c r="E67" s="10"/>
      <c r="F67" s="10"/>
      <c r="G67" s="10"/>
      <c r="H67" s="10"/>
      <c r="I67" s="10"/>
    </row>
    <row r="68" spans="1:9" ht="15.75" thickBot="1">
      <c r="A68" s="10"/>
      <c r="B68" s="22" t="s">
        <v>449</v>
      </c>
      <c r="C68" s="384">
        <v>0</v>
      </c>
      <c r="D68" s="384">
        <v>13.4055</v>
      </c>
      <c r="E68" s="10"/>
      <c r="F68" s="10"/>
      <c r="G68" s="10"/>
      <c r="H68" s="10"/>
      <c r="I68" s="10"/>
    </row>
    <row r="69" spans="1:9" ht="15.75" thickBot="1">
      <c r="A69" s="10"/>
      <c r="B69" s="22" t="s">
        <v>451</v>
      </c>
      <c r="C69" s="383">
        <v>0</v>
      </c>
      <c r="D69" s="383">
        <v>6.7805825242718445</v>
      </c>
      <c r="E69" s="10"/>
      <c r="F69" s="10"/>
      <c r="G69" s="10"/>
      <c r="H69" s="10"/>
      <c r="I69" s="10"/>
    </row>
    <row r="70" spans="1:9" ht="15.75" thickBot="1">
      <c r="A70" s="10"/>
      <c r="B70" s="22" t="s">
        <v>453</v>
      </c>
      <c r="C70" s="384">
        <v>0</v>
      </c>
      <c r="D70" s="384">
        <v>7.0688259109311735</v>
      </c>
      <c r="E70" s="10"/>
      <c r="F70" s="10"/>
      <c r="G70" s="10"/>
      <c r="H70" s="10"/>
      <c r="I70" s="10"/>
    </row>
    <row r="71" spans="1:9" ht="15.75" thickBot="1">
      <c r="A71" s="10"/>
      <c r="B71" s="22" t="s">
        <v>145</v>
      </c>
      <c r="C71" s="383">
        <v>0</v>
      </c>
      <c r="D71" s="383">
        <v>7.1557377049180335</v>
      </c>
      <c r="E71" s="10"/>
      <c r="F71" s="10"/>
      <c r="G71" s="10"/>
      <c r="H71" s="10"/>
      <c r="I71" s="10"/>
    </row>
    <row r="72" spans="1:9" ht="15.75" thickBot="1">
      <c r="A72" s="10"/>
      <c r="B72" s="22" t="s">
        <v>456</v>
      </c>
      <c r="C72" s="384">
        <v>0</v>
      </c>
      <c r="D72" s="384">
        <v>7.214876033057851</v>
      </c>
      <c r="E72" s="10"/>
      <c r="F72" s="10"/>
      <c r="G72" s="10"/>
      <c r="H72" s="10"/>
      <c r="I72" s="10"/>
    </row>
    <row r="73" spans="1:9" ht="15.75" thickBot="1">
      <c r="A73" s="10"/>
      <c r="B73" s="22" t="s">
        <v>458</v>
      </c>
      <c r="C73" s="383">
        <v>0</v>
      </c>
      <c r="D73" s="383">
        <v>7.3670886075949369</v>
      </c>
      <c r="E73" s="10"/>
      <c r="F73" s="10"/>
      <c r="G73" s="10"/>
      <c r="H73" s="10"/>
      <c r="I73" s="10"/>
    </row>
    <row r="74" spans="1:9" ht="15.75" thickBot="1">
      <c r="A74" s="10"/>
      <c r="B74" s="22" t="s">
        <v>1104</v>
      </c>
      <c r="C74" s="384">
        <v>0</v>
      </c>
      <c r="D74" s="384">
        <v>7.3670886075949369</v>
      </c>
      <c r="E74" s="10"/>
      <c r="F74" s="10"/>
      <c r="G74" s="10"/>
      <c r="H74" s="10"/>
      <c r="I74" s="10"/>
    </row>
    <row r="75" spans="1:9" ht="15.75" thickBot="1">
      <c r="A75" s="10"/>
      <c r="B75" s="22" t="s">
        <v>462</v>
      </c>
      <c r="C75" s="383">
        <v>0</v>
      </c>
      <c r="D75" s="383">
        <v>10.063400576368874</v>
      </c>
      <c r="E75" s="10"/>
      <c r="F75" s="10"/>
      <c r="G75" s="10"/>
      <c r="H75" s="10"/>
      <c r="I75" s="10"/>
    </row>
    <row r="76" spans="1:9" ht="15.75" thickBot="1">
      <c r="A76" s="10"/>
      <c r="B76" s="22" t="s">
        <v>464</v>
      </c>
      <c r="C76" s="384">
        <v>0</v>
      </c>
      <c r="D76" s="384">
        <v>7.9183673469387754</v>
      </c>
      <c r="E76" s="10"/>
      <c r="F76" s="10"/>
      <c r="G76" s="10"/>
      <c r="H76" s="10"/>
      <c r="I76" s="10"/>
    </row>
    <row r="77" spans="1:9" ht="15.75" thickBot="1">
      <c r="A77" s="10"/>
      <c r="B77" s="22" t="s">
        <v>466</v>
      </c>
      <c r="C77" s="383">
        <v>0</v>
      </c>
      <c r="D77" s="383">
        <v>7.1265306122448981</v>
      </c>
      <c r="E77" s="10"/>
      <c r="F77" s="10"/>
      <c r="G77" s="10"/>
      <c r="H77" s="10"/>
      <c r="I77" s="10"/>
    </row>
    <row r="78" spans="1:9" ht="15.75" thickBot="1">
      <c r="A78" s="10"/>
      <c r="B78" s="22" t="s">
        <v>468</v>
      </c>
      <c r="C78" s="384">
        <v>0</v>
      </c>
      <c r="D78" s="384">
        <v>7.0688259109311735</v>
      </c>
      <c r="E78" s="10"/>
      <c r="F78" s="10"/>
      <c r="G78" s="10"/>
      <c r="H78" s="10"/>
      <c r="I78" s="10"/>
    </row>
    <row r="79" spans="1:9" ht="15.75" thickBot="1">
      <c r="A79" s="10"/>
      <c r="B79" s="22" t="s">
        <v>470</v>
      </c>
      <c r="C79" s="383">
        <v>0</v>
      </c>
      <c r="D79" s="383">
        <v>11.06749226006192</v>
      </c>
      <c r="E79" s="10"/>
      <c r="F79" s="10"/>
      <c r="G79" s="10"/>
      <c r="H79" s="10"/>
      <c r="I79" s="10"/>
    </row>
    <row r="80" spans="1:9" ht="15.75" thickBot="1">
      <c r="A80" s="10"/>
      <c r="B80" s="22" t="s">
        <v>472</v>
      </c>
      <c r="C80" s="384">
        <v>0</v>
      </c>
      <c r="D80" s="384">
        <v>12.631802120141341</v>
      </c>
      <c r="E80" s="10"/>
      <c r="F80" s="10"/>
      <c r="G80" s="10"/>
      <c r="H80" s="10"/>
      <c r="I80" s="10"/>
    </row>
    <row r="81" spans="1:9" ht="15.75" thickBot="1">
      <c r="A81" s="10"/>
      <c r="B81" s="22" t="s">
        <v>474</v>
      </c>
      <c r="C81" s="383">
        <v>0</v>
      </c>
      <c r="D81" s="383">
        <v>11.06749226006192</v>
      </c>
      <c r="E81" s="10"/>
      <c r="F81" s="10"/>
      <c r="G81" s="10"/>
      <c r="H81" s="10"/>
      <c r="I81" s="10"/>
    </row>
    <row r="82" spans="1:9" ht="15.75" thickBot="1">
      <c r="A82" s="10"/>
      <c r="B82" s="22" t="s">
        <v>475</v>
      </c>
      <c r="C82" s="384">
        <v>0</v>
      </c>
      <c r="D82" s="384">
        <v>12.631802120141341</v>
      </c>
      <c r="E82" s="10"/>
      <c r="F82" s="10"/>
      <c r="G82" s="10"/>
      <c r="H82" s="10"/>
      <c r="I82" s="10"/>
    </row>
    <row r="83" spans="1:9" ht="15.75" thickBot="1">
      <c r="A83" s="10"/>
      <c r="B83" s="22" t="s">
        <v>476</v>
      </c>
      <c r="C83" s="383">
        <v>0</v>
      </c>
      <c r="D83" s="383">
        <v>11.7980198019802</v>
      </c>
      <c r="E83" s="10"/>
      <c r="F83" s="10"/>
      <c r="G83" s="10"/>
      <c r="H83" s="10"/>
      <c r="I83" s="10"/>
    </row>
    <row r="84" spans="1:9" ht="15.75" thickBot="1">
      <c r="A84" s="10"/>
      <c r="B84" s="22" t="s">
        <v>477</v>
      </c>
      <c r="C84" s="384">
        <v>0</v>
      </c>
      <c r="D84" s="384">
        <v>11.7980198019802</v>
      </c>
      <c r="E84" s="10"/>
      <c r="F84" s="10"/>
      <c r="G84" s="10"/>
      <c r="H84" s="10"/>
      <c r="I84" s="10"/>
    </row>
    <row r="85" spans="1:9" ht="15.75" thickBot="1">
      <c r="A85" s="10"/>
      <c r="B85" s="22" t="s">
        <v>478</v>
      </c>
      <c r="C85" s="383">
        <v>0</v>
      </c>
      <c r="D85" s="383">
        <v>12.631802120141341</v>
      </c>
      <c r="E85" s="10"/>
      <c r="F85" s="10"/>
      <c r="G85" s="10"/>
      <c r="H85" s="10"/>
      <c r="I85" s="10"/>
    </row>
    <row r="86" spans="1:9" ht="15.75" thickBot="1">
      <c r="A86" s="10"/>
      <c r="B86" s="22" t="s">
        <v>480</v>
      </c>
      <c r="C86" s="384">
        <v>0</v>
      </c>
      <c r="D86" s="384">
        <v>10.86565349544073</v>
      </c>
      <c r="E86" s="10"/>
      <c r="F86" s="10"/>
      <c r="G86" s="10"/>
      <c r="H86" s="10"/>
      <c r="I86" s="10"/>
    </row>
    <row r="87" spans="1:9" ht="15.75" thickBot="1">
      <c r="A87" s="10"/>
      <c r="B87" s="22" t="s">
        <v>481</v>
      </c>
      <c r="C87" s="383">
        <v>0</v>
      </c>
      <c r="D87" s="383">
        <v>11.7980198019802</v>
      </c>
      <c r="E87" s="10"/>
      <c r="F87" s="10"/>
      <c r="G87" s="10"/>
      <c r="H87" s="10"/>
      <c r="I87" s="10"/>
    </row>
    <row r="88" spans="1:9" ht="15.75" thickBot="1">
      <c r="A88" s="10"/>
      <c r="B88" s="22" t="s">
        <v>482</v>
      </c>
      <c r="C88" s="384">
        <v>0</v>
      </c>
      <c r="D88" s="384">
        <v>12.721708185053378</v>
      </c>
      <c r="E88" s="10"/>
      <c r="F88" s="10"/>
      <c r="G88" s="10"/>
      <c r="H88" s="10"/>
      <c r="I88" s="10"/>
    </row>
    <row r="89" spans="1:9" ht="15.75" thickBot="1">
      <c r="A89" s="10"/>
      <c r="B89" s="22" t="s">
        <v>483</v>
      </c>
      <c r="C89" s="383">
        <v>0</v>
      </c>
      <c r="D89" s="383">
        <v>13.338805970149252</v>
      </c>
      <c r="E89" s="10"/>
      <c r="F89" s="10"/>
      <c r="G89" s="10"/>
      <c r="H89" s="10"/>
      <c r="I89" s="10"/>
    </row>
    <row r="90" spans="1:9" ht="15.75" thickBot="1">
      <c r="A90" s="10"/>
      <c r="B90" s="22" t="s">
        <v>484</v>
      </c>
      <c r="C90" s="384">
        <v>0</v>
      </c>
      <c r="D90" s="384">
        <v>13.592395437262356</v>
      </c>
      <c r="E90" s="10"/>
      <c r="F90" s="10"/>
      <c r="G90" s="10"/>
      <c r="H90" s="10"/>
      <c r="I90" s="10"/>
    </row>
    <row r="91" spans="1:9" ht="15.75" thickBot="1">
      <c r="A91" s="10"/>
      <c r="B91" s="22" t="s">
        <v>485</v>
      </c>
      <c r="C91" s="383">
        <v>0</v>
      </c>
      <c r="D91" s="383">
        <v>14.771900826446281</v>
      </c>
      <c r="E91" s="10"/>
      <c r="F91" s="10"/>
      <c r="G91" s="10"/>
      <c r="H91" s="10"/>
      <c r="I91" s="10"/>
    </row>
    <row r="92" spans="1:9" ht="15.75" thickBot="1">
      <c r="A92" s="10"/>
      <c r="B92" s="22" t="s">
        <v>486</v>
      </c>
      <c r="C92" s="384">
        <v>0</v>
      </c>
      <c r="D92" s="384">
        <v>11.7980198019802</v>
      </c>
      <c r="E92" s="10"/>
      <c r="F92" s="10"/>
      <c r="G92" s="10"/>
      <c r="H92" s="10"/>
      <c r="I92" s="10"/>
    </row>
    <row r="93" spans="1:9" ht="15.75" thickBot="1">
      <c r="A93" s="10"/>
      <c r="B93" s="22" t="s">
        <v>487</v>
      </c>
      <c r="C93" s="383">
        <v>0</v>
      </c>
      <c r="D93" s="383">
        <v>12.631802120141341</v>
      </c>
      <c r="E93" s="10"/>
      <c r="F93" s="10"/>
      <c r="G93" s="10"/>
      <c r="H93" s="10"/>
      <c r="I93" s="10"/>
    </row>
    <row r="94" spans="1:9" ht="15.75" thickBot="1">
      <c r="A94" s="10"/>
      <c r="B94" s="22" t="s">
        <v>489</v>
      </c>
      <c r="C94" s="384">
        <v>0</v>
      </c>
      <c r="D94" s="384">
        <v>11.667446166542584</v>
      </c>
      <c r="E94" s="10"/>
      <c r="F94" s="10"/>
      <c r="G94" s="10"/>
      <c r="H94" s="10"/>
      <c r="I94" s="10"/>
    </row>
    <row r="95" spans="1:9" ht="15.75" thickBot="1">
      <c r="A95" s="10"/>
      <c r="B95" s="22" t="s">
        <v>490</v>
      </c>
      <c r="C95" s="383">
        <v>0</v>
      </c>
      <c r="D95" s="383">
        <v>11.955852842809366</v>
      </c>
      <c r="E95" s="10"/>
      <c r="F95" s="10"/>
      <c r="G95" s="10"/>
      <c r="H95" s="10"/>
      <c r="I95" s="10"/>
    </row>
    <row r="96" spans="1:9" ht="15.75" thickBot="1">
      <c r="A96" s="10"/>
      <c r="B96" s="22" t="s">
        <v>491</v>
      </c>
      <c r="C96" s="384">
        <v>0</v>
      </c>
      <c r="D96" s="384">
        <v>12.631802120141341</v>
      </c>
      <c r="E96" s="10"/>
      <c r="F96" s="10"/>
      <c r="G96" s="10"/>
      <c r="H96" s="10"/>
      <c r="I96" s="10"/>
    </row>
    <row r="97" spans="1:9" ht="15.75" thickBot="1">
      <c r="A97" s="10"/>
      <c r="B97" s="22" t="s">
        <v>492</v>
      </c>
      <c r="C97" s="383">
        <v>0</v>
      </c>
      <c r="D97" s="383">
        <v>14.771900826446281</v>
      </c>
      <c r="E97" s="10"/>
      <c r="F97" s="10"/>
      <c r="G97" s="10"/>
      <c r="H97" s="10"/>
      <c r="I97" s="10"/>
    </row>
    <row r="98" spans="1:9" ht="15.75" thickBot="1">
      <c r="A98" s="10"/>
      <c r="B98" s="22" t="s">
        <v>493</v>
      </c>
      <c r="C98" s="384">
        <v>0</v>
      </c>
      <c r="D98" s="384">
        <v>10.422157434402333</v>
      </c>
      <c r="E98" s="10"/>
      <c r="F98" s="10"/>
      <c r="G98" s="10"/>
      <c r="H98" s="10"/>
      <c r="I98" s="10"/>
    </row>
    <row r="99" spans="1:9" ht="15.75" thickBot="1">
      <c r="A99" s="10"/>
      <c r="B99" s="22" t="s">
        <v>494</v>
      </c>
      <c r="C99" s="383">
        <v>0</v>
      </c>
      <c r="D99" s="383">
        <v>15.147457627118643</v>
      </c>
      <c r="E99" s="10"/>
      <c r="F99" s="10"/>
      <c r="G99" s="10"/>
      <c r="H99" s="10"/>
      <c r="I99" s="10"/>
    </row>
    <row r="100" spans="1:9" ht="15.75" thickBot="1">
      <c r="A100" s="10"/>
      <c r="B100" s="22" t="s">
        <v>495</v>
      </c>
      <c r="C100" s="384">
        <v>0</v>
      </c>
      <c r="D100" s="384">
        <v>15.147457627118643</v>
      </c>
      <c r="E100" s="10"/>
      <c r="F100" s="10"/>
      <c r="G100" s="10"/>
      <c r="H100" s="10"/>
      <c r="I100" s="10"/>
    </row>
    <row r="101" spans="1:9" ht="15.75" thickBot="1">
      <c r="A101" s="10"/>
      <c r="B101" s="22" t="s">
        <v>496</v>
      </c>
      <c r="C101" s="383">
        <v>0</v>
      </c>
      <c r="D101" s="383">
        <v>11.421086261980831</v>
      </c>
      <c r="E101" s="10"/>
      <c r="F101" s="10"/>
      <c r="G101" s="10"/>
      <c r="H101" s="10"/>
      <c r="I101" s="10"/>
    </row>
    <row r="102" spans="1:9" ht="15.75" thickBot="1">
      <c r="A102" s="10"/>
      <c r="B102" s="22" t="s">
        <v>497</v>
      </c>
      <c r="C102" s="384">
        <v>0</v>
      </c>
      <c r="D102" s="384">
        <v>11.06749226006192</v>
      </c>
      <c r="E102" s="10"/>
      <c r="F102" s="10"/>
      <c r="G102" s="10"/>
      <c r="H102" s="10"/>
      <c r="I102" s="10"/>
    </row>
    <row r="103" spans="1:9" ht="15.75" thickBot="1">
      <c r="A103" s="10"/>
      <c r="B103" s="22" t="s">
        <v>498</v>
      </c>
      <c r="C103" s="383">
        <v>0</v>
      </c>
      <c r="D103" s="383">
        <v>14.771900826446281</v>
      </c>
      <c r="E103" s="10"/>
      <c r="F103" s="10"/>
      <c r="G103" s="10"/>
      <c r="H103" s="10"/>
      <c r="I103" s="10"/>
    </row>
    <row r="104" spans="1:9" ht="15.75" thickBot="1">
      <c r="A104" s="10"/>
      <c r="B104" s="22" t="s">
        <v>501</v>
      </c>
      <c r="C104" s="384">
        <v>0</v>
      </c>
      <c r="D104" s="384">
        <v>9.9771428571428569</v>
      </c>
      <c r="E104" s="10"/>
      <c r="F104" s="10"/>
      <c r="G104" s="10"/>
      <c r="H104" s="10"/>
      <c r="I104" s="10"/>
    </row>
    <row r="105" spans="1:9" ht="15.75" thickBot="1">
      <c r="A105" s="10"/>
      <c r="B105" s="22" t="s">
        <v>502</v>
      </c>
      <c r="C105" s="383">
        <v>0</v>
      </c>
      <c r="D105" s="383">
        <v>12.685592618878639</v>
      </c>
      <c r="E105" s="10"/>
      <c r="F105" s="10"/>
      <c r="G105" s="10"/>
      <c r="H105" s="10"/>
      <c r="I105" s="10"/>
    </row>
    <row r="106" spans="1:9" ht="15.75" thickBot="1">
      <c r="A106" s="10"/>
      <c r="B106" s="22" t="s">
        <v>503</v>
      </c>
      <c r="C106" s="384">
        <v>0</v>
      </c>
      <c r="D106" s="384">
        <v>7.8394736842105264</v>
      </c>
      <c r="E106" s="10"/>
      <c r="F106" s="10"/>
      <c r="G106" s="10"/>
      <c r="H106" s="10"/>
      <c r="I106" s="10"/>
    </row>
    <row r="107" spans="1:9" ht="15.75" thickBot="1">
      <c r="A107" s="10"/>
      <c r="B107" s="22" t="s">
        <v>504</v>
      </c>
      <c r="C107" s="383">
        <v>0</v>
      </c>
      <c r="D107" s="383">
        <v>7.8394736842105264</v>
      </c>
      <c r="E107" s="10"/>
      <c r="F107" s="10"/>
      <c r="G107" s="10"/>
      <c r="H107" s="10"/>
      <c r="I107" s="10"/>
    </row>
    <row r="108" spans="1:9" ht="15.75" thickBot="1">
      <c r="A108" s="10"/>
      <c r="B108" s="22" t="s">
        <v>505</v>
      </c>
      <c r="C108" s="384">
        <v>0</v>
      </c>
      <c r="D108" s="384">
        <v>7.8394736842105264</v>
      </c>
      <c r="E108" s="10"/>
      <c r="F108" s="10"/>
      <c r="G108" s="10"/>
      <c r="H108" s="10"/>
      <c r="I108" s="10"/>
    </row>
    <row r="109" spans="1:9">
      <c r="A109" s="10"/>
      <c r="B109" s="10"/>
      <c r="C109" s="10"/>
      <c r="D109" s="10"/>
      <c r="E109" s="10"/>
      <c r="F109" s="10"/>
      <c r="G109" s="10"/>
      <c r="H109" s="10"/>
      <c r="I109" s="10"/>
    </row>
    <row r="110" spans="1:9">
      <c r="A110" s="10"/>
      <c r="B110" s="10"/>
      <c r="C110" s="10"/>
      <c r="D110" s="10"/>
      <c r="E110" s="10"/>
      <c r="F110" s="10"/>
      <c r="G110" s="10"/>
      <c r="H110" s="10"/>
      <c r="I110" s="10"/>
    </row>
    <row r="111" spans="1:9">
      <c r="A111" s="10"/>
      <c r="B111" s="10"/>
      <c r="C111" s="10"/>
      <c r="D111" s="10"/>
      <c r="E111" s="10"/>
      <c r="F111" s="10"/>
      <c r="G111" s="10"/>
      <c r="H111" s="10"/>
      <c r="I111" s="10"/>
    </row>
    <row r="112" spans="1:9">
      <c r="A112" s="10"/>
      <c r="B112" s="10"/>
      <c r="C112" s="10"/>
      <c r="D112" s="10"/>
      <c r="E112" s="10"/>
      <c r="F112" s="10"/>
      <c r="G112" s="10"/>
      <c r="H112" s="10"/>
      <c r="I112" s="10"/>
    </row>
  </sheetData>
  <hyperlinks>
    <hyperlink ref="B1" location="'Assumptions Summary'!A1" display="Go to Assumptions Summary"/>
  </hyperlinks>
  <pageMargins left="0.7" right="0.7" top="0.75" bottom="0.75" header="0.3" footer="0.3"/>
  <pageSetup paperSize="9" scale="81" orientation="portrait" verticalDpi="9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tabColor theme="5" tint="0.79998168889431442"/>
  </sheetPr>
  <dimension ref="A1:G28"/>
  <sheetViews>
    <sheetView zoomScale="85" zoomScaleNormal="85" workbookViewId="0"/>
  </sheetViews>
  <sheetFormatPr defaultColWidth="10.28515625" defaultRowHeight="12.75"/>
  <cols>
    <col min="1" max="1" width="4.140625" style="123" customWidth="1"/>
    <col min="2" max="2" width="36.140625" style="123" customWidth="1"/>
    <col min="3" max="3" width="29.28515625" style="123" customWidth="1"/>
    <col min="4" max="4" width="3.5703125" style="123" customWidth="1"/>
    <col min="5" max="5" width="55.42578125" style="123" customWidth="1"/>
    <col min="6" max="6" width="23.42578125" style="123" customWidth="1"/>
    <col min="7" max="16384" width="10.28515625" style="123"/>
  </cols>
  <sheetData>
    <row r="1" spans="1:7" ht="15">
      <c r="A1" s="7"/>
      <c r="B1" s="17" t="s">
        <v>59</v>
      </c>
      <c r="C1" s="17"/>
      <c r="D1" s="10"/>
      <c r="E1" s="10"/>
      <c r="F1" s="10"/>
      <c r="G1" s="10"/>
    </row>
    <row r="2" spans="1:7" ht="20.25" thickBot="1">
      <c r="A2" s="10"/>
      <c r="B2" s="18" t="s">
        <v>1558</v>
      </c>
      <c r="C2" s="18"/>
      <c r="D2" s="10"/>
      <c r="E2" s="10"/>
      <c r="F2" s="10"/>
      <c r="G2" s="10"/>
    </row>
    <row r="3" spans="1:7" ht="15" customHeight="1" thickTop="1">
      <c r="A3" s="10"/>
      <c r="B3" s="10"/>
      <c r="C3" s="10"/>
      <c r="D3" s="10"/>
      <c r="E3" s="10"/>
      <c r="F3" s="10"/>
      <c r="G3" s="10"/>
    </row>
    <row r="4" spans="1:7" ht="15">
      <c r="A4" s="10"/>
      <c r="B4" s="398" t="str">
        <f>'Assumptions Summary'!$E$5&amp;": "&amp;'Assumptions Summary'!$D$40</f>
        <v>Key deviations from Primary Source: AEMO Draft 2021-22 Input and Assumptions Workbook</v>
      </c>
      <c r="C4" s="10"/>
      <c r="D4" s="10"/>
      <c r="E4" s="10"/>
      <c r="F4" s="10"/>
      <c r="G4" s="10"/>
    </row>
    <row r="5" spans="1:7" ht="15">
      <c r="A5" s="10"/>
      <c r="B5" s="399" t="str">
        <f>'Assumptions Summary'!$E$40</f>
        <v>Nil</v>
      </c>
      <c r="C5" s="10"/>
      <c r="D5" s="10"/>
      <c r="E5" s="10"/>
      <c r="F5" s="10"/>
      <c r="G5" s="10"/>
    </row>
    <row r="6" spans="1:7" ht="15">
      <c r="A6" s="10"/>
      <c r="B6" s="398"/>
      <c r="C6" s="10"/>
      <c r="D6" s="10"/>
      <c r="E6" s="10"/>
      <c r="F6" s="10"/>
      <c r="G6" s="10"/>
    </row>
    <row r="7" spans="1:7" ht="12.6" customHeight="1">
      <c r="A7" s="10"/>
      <c r="B7" s="473" t="s">
        <v>1068</v>
      </c>
      <c r="C7" s="473"/>
      <c r="D7" s="473"/>
      <c r="E7" s="10"/>
      <c r="F7" s="10"/>
      <c r="G7" s="10"/>
    </row>
    <row r="8" spans="1:7">
      <c r="A8" s="10"/>
      <c r="B8" s="355" t="s">
        <v>1069</v>
      </c>
      <c r="C8" s="316"/>
      <c r="D8" s="316"/>
      <c r="E8" s="10"/>
      <c r="F8" s="10"/>
      <c r="G8" s="10"/>
    </row>
    <row r="9" spans="1:7">
      <c r="A9" s="10"/>
      <c r="B9" s="316"/>
      <c r="C9" s="316"/>
      <c r="D9" s="316"/>
      <c r="E9" s="10"/>
      <c r="F9" s="10"/>
      <c r="G9" s="10"/>
    </row>
    <row r="10" spans="1:7" ht="18" thickBot="1">
      <c r="A10" s="10"/>
      <c r="B10" s="11" t="s">
        <v>1070</v>
      </c>
      <c r="C10" s="11"/>
      <c r="D10" s="10"/>
      <c r="E10" s="11" t="s">
        <v>1071</v>
      </c>
      <c r="F10" s="11"/>
      <c r="G10" s="10"/>
    </row>
    <row r="11" spans="1:7" ht="33" customHeight="1" thickTop="1" thickBot="1">
      <c r="A11" s="10"/>
      <c r="B11" s="3" t="s">
        <v>1072</v>
      </c>
      <c r="C11" s="3" t="s">
        <v>1073</v>
      </c>
      <c r="D11" s="10"/>
      <c r="E11" s="295" t="s">
        <v>405</v>
      </c>
      <c r="F11" s="295" t="s">
        <v>1073</v>
      </c>
      <c r="G11" s="10"/>
    </row>
    <row r="12" spans="1:7" ht="15.75" thickBot="1">
      <c r="A12" s="10"/>
      <c r="B12" s="22" t="s">
        <v>773</v>
      </c>
      <c r="C12" s="155">
        <v>6</v>
      </c>
      <c r="D12" s="10"/>
      <c r="E12" s="22" t="s">
        <v>711</v>
      </c>
      <c r="F12" s="155">
        <v>1.7000000000000002</v>
      </c>
      <c r="G12" s="10"/>
    </row>
    <row r="13" spans="1:7" ht="15.75" thickBot="1">
      <c r="A13" s="10"/>
      <c r="B13" s="22" t="s">
        <v>772</v>
      </c>
      <c r="C13" s="157">
        <v>6</v>
      </c>
      <c r="D13" s="10"/>
      <c r="E13" s="22" t="s">
        <v>712</v>
      </c>
      <c r="F13" s="157">
        <v>1.0999999999999999</v>
      </c>
      <c r="G13" s="10"/>
    </row>
    <row r="14" spans="1:7" ht="15.75" thickBot="1">
      <c r="A14" s="10"/>
      <c r="B14" s="22" t="s">
        <v>784</v>
      </c>
      <c r="C14" s="155">
        <v>8.3000000000000007</v>
      </c>
      <c r="D14" s="10"/>
      <c r="E14" s="22" t="s">
        <v>713</v>
      </c>
      <c r="F14" s="155">
        <v>2.5</v>
      </c>
      <c r="G14" s="10"/>
    </row>
    <row r="15" spans="1:7" ht="15.75" thickBot="1">
      <c r="A15" s="10"/>
      <c r="B15" s="22" t="s">
        <v>758</v>
      </c>
      <c r="C15" s="157">
        <v>0.3</v>
      </c>
      <c r="D15" s="10"/>
      <c r="E15" s="22" t="s">
        <v>716</v>
      </c>
      <c r="F15" s="157">
        <v>2.9000000000000004</v>
      </c>
      <c r="G15" s="10"/>
    </row>
    <row r="16" spans="1:7" ht="15.75" thickBot="1">
      <c r="A16" s="10"/>
      <c r="B16" s="22" t="s">
        <v>760</v>
      </c>
      <c r="C16" s="155">
        <v>3</v>
      </c>
      <c r="D16" s="10"/>
      <c r="E16" s="22" t="s">
        <v>103</v>
      </c>
      <c r="F16" s="155">
        <v>3</v>
      </c>
      <c r="G16" s="10"/>
    </row>
    <row r="17" spans="1:7" ht="15.75" thickBot="1">
      <c r="A17" s="10"/>
      <c r="B17" s="22" t="s">
        <v>713</v>
      </c>
      <c r="C17" s="157">
        <v>3</v>
      </c>
      <c r="D17" s="10"/>
      <c r="E17" s="22" t="s">
        <v>722</v>
      </c>
      <c r="F17" s="157">
        <v>4</v>
      </c>
      <c r="G17" s="10"/>
    </row>
    <row r="18" spans="1:7" ht="15.75" thickBot="1">
      <c r="A18" s="10"/>
      <c r="B18" s="22" t="s">
        <v>759</v>
      </c>
      <c r="C18" s="155">
        <v>0.7</v>
      </c>
      <c r="D18" s="10"/>
      <c r="E18" s="10"/>
      <c r="F18" s="10"/>
      <c r="G18" s="10"/>
    </row>
    <row r="19" spans="1:7" ht="15.75" thickBot="1">
      <c r="A19" s="10"/>
      <c r="B19" s="22" t="s">
        <v>761</v>
      </c>
      <c r="C19" s="157">
        <v>0.7</v>
      </c>
      <c r="D19" s="10"/>
      <c r="E19" s="10"/>
      <c r="F19" s="10"/>
      <c r="G19" s="10"/>
    </row>
    <row r="20" spans="1:7" ht="15.75" thickBot="1">
      <c r="A20" s="10"/>
      <c r="B20" s="22" t="s">
        <v>1074</v>
      </c>
      <c r="C20" s="155">
        <v>0.7</v>
      </c>
      <c r="D20" s="10"/>
      <c r="E20" s="10"/>
      <c r="F20" s="10"/>
      <c r="G20" s="10"/>
    </row>
    <row r="21" spans="1:7" ht="15.75" thickBot="1">
      <c r="A21" s="10"/>
      <c r="B21" s="22" t="s">
        <v>905</v>
      </c>
      <c r="C21" s="157">
        <v>0.4</v>
      </c>
      <c r="D21" s="10"/>
      <c r="E21" s="248" t="s">
        <v>1066</v>
      </c>
      <c r="F21" s="10"/>
      <c r="G21" s="10"/>
    </row>
    <row r="22" spans="1:7" ht="15.75" thickBot="1">
      <c r="A22" s="10"/>
      <c r="B22" s="22" t="s">
        <v>103</v>
      </c>
      <c r="C22" s="155">
        <v>0.9</v>
      </c>
      <c r="D22" s="10"/>
      <c r="E22" s="248" t="s">
        <v>793</v>
      </c>
      <c r="F22" s="10"/>
      <c r="G22" s="10"/>
    </row>
    <row r="23" spans="1:7">
      <c r="A23" s="10"/>
      <c r="B23" s="10"/>
      <c r="C23" s="10"/>
      <c r="D23" s="10"/>
      <c r="E23" s="248" t="s">
        <v>765</v>
      </c>
      <c r="F23" s="10"/>
      <c r="G23" s="10"/>
    </row>
    <row r="24" spans="1:7" ht="17.25" customHeight="1">
      <c r="A24" s="10"/>
      <c r="B24" s="10"/>
      <c r="C24" s="10"/>
      <c r="D24" s="10"/>
      <c r="E24" s="575" t="s">
        <v>1318</v>
      </c>
      <c r="F24" s="575"/>
      <c r="G24" s="10"/>
    </row>
    <row r="25" spans="1:7" ht="17.25" customHeight="1">
      <c r="A25" s="10"/>
      <c r="B25" s="10"/>
      <c r="C25" s="10"/>
      <c r="D25" s="10"/>
      <c r="E25" s="575"/>
      <c r="F25" s="575"/>
      <c r="G25" s="10"/>
    </row>
    <row r="26" spans="1:7" ht="12.6" customHeight="1">
      <c r="A26" s="10"/>
      <c r="B26" s="574"/>
      <c r="C26" s="574"/>
      <c r="D26" s="10"/>
      <c r="E26" s="10"/>
      <c r="F26" s="10"/>
      <c r="G26" s="10"/>
    </row>
    <row r="27" spans="1:7" ht="12.6" customHeight="1">
      <c r="A27" s="10"/>
      <c r="B27" s="574"/>
      <c r="C27" s="574"/>
      <c r="D27" s="10"/>
      <c r="E27" s="10"/>
      <c r="F27" s="10"/>
      <c r="G27" s="10"/>
    </row>
    <row r="28" spans="1:7">
      <c r="A28" s="10"/>
      <c r="B28" s="10"/>
      <c r="C28" s="10"/>
      <c r="D28" s="10"/>
      <c r="E28" s="10"/>
      <c r="F28" s="10"/>
      <c r="G28" s="10"/>
    </row>
  </sheetData>
  <mergeCells count="3">
    <mergeCell ref="B7:D7"/>
    <mergeCell ref="B26:C27"/>
    <mergeCell ref="E24:F25"/>
  </mergeCells>
  <hyperlinks>
    <hyperlink ref="B1" location="'Assumptions Summary'!A1" display="Go to Assumptions Summary"/>
  </hyperlinks>
  <pageMargins left="0.7" right="0.7" top="0.75" bottom="0.75" header="0.3" footer="0.3"/>
  <pageSetup paperSize="9" orientation="portrait" verticalDpi="9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tabColor theme="5" tint="0.79998168889431442"/>
  </sheetPr>
  <dimension ref="A1:R35"/>
  <sheetViews>
    <sheetView zoomScale="85" zoomScaleNormal="85" workbookViewId="0"/>
  </sheetViews>
  <sheetFormatPr defaultColWidth="10.28515625" defaultRowHeight="12.75"/>
  <cols>
    <col min="1" max="1" width="4.140625" style="123" customWidth="1"/>
    <col min="2" max="2" width="38.7109375" style="123" customWidth="1"/>
    <col min="3" max="3" width="20.140625" style="123" customWidth="1"/>
    <col min="4" max="4" width="15.28515625" style="123" customWidth="1"/>
    <col min="5" max="5" width="26" style="123" customWidth="1"/>
    <col min="6" max="6" width="18.28515625" style="123" customWidth="1"/>
    <col min="7" max="18" width="14.42578125" style="123" customWidth="1"/>
    <col min="19" max="16384" width="10.28515625" style="123"/>
  </cols>
  <sheetData>
    <row r="1" spans="1:18" ht="15">
      <c r="A1" s="41"/>
      <c r="B1" s="17" t="s">
        <v>59</v>
      </c>
      <c r="C1" s="17"/>
      <c r="D1" s="10"/>
      <c r="E1" s="10"/>
      <c r="F1" s="10"/>
      <c r="G1" s="10"/>
      <c r="H1" s="10"/>
      <c r="I1" s="10"/>
      <c r="J1" s="10"/>
      <c r="K1" s="10"/>
      <c r="L1" s="10"/>
      <c r="M1" s="10"/>
      <c r="N1" s="10"/>
      <c r="O1" s="10"/>
      <c r="P1" s="10"/>
      <c r="Q1" s="10"/>
      <c r="R1" s="10"/>
    </row>
    <row r="2" spans="1:18" ht="20.25" thickBot="1">
      <c r="A2" s="10"/>
      <c r="B2" s="444" t="s">
        <v>1559</v>
      </c>
      <c r="C2" s="444"/>
      <c r="D2" s="444"/>
      <c r="E2" s="10"/>
      <c r="F2" s="10"/>
      <c r="G2" s="10"/>
      <c r="H2" s="10"/>
      <c r="I2" s="10"/>
      <c r="J2" s="10"/>
      <c r="K2" s="10"/>
      <c r="L2" s="10"/>
      <c r="M2" s="10"/>
      <c r="N2" s="10"/>
      <c r="O2" s="10"/>
      <c r="P2" s="10"/>
      <c r="Q2" s="10"/>
      <c r="R2" s="10"/>
    </row>
    <row r="3" spans="1:18" ht="15" customHeight="1" thickTop="1">
      <c r="A3" s="10"/>
      <c r="B3" s="10"/>
      <c r="C3" s="10"/>
      <c r="D3" s="10"/>
      <c r="E3" s="10"/>
      <c r="F3" s="10"/>
      <c r="G3" s="10"/>
      <c r="H3" s="10"/>
      <c r="I3" s="10"/>
      <c r="J3" s="10"/>
      <c r="K3" s="10"/>
      <c r="L3" s="10"/>
      <c r="M3" s="10"/>
      <c r="N3" s="10"/>
      <c r="O3" s="10"/>
      <c r="P3" s="10"/>
      <c r="Q3" s="10"/>
      <c r="R3" s="10"/>
    </row>
    <row r="4" spans="1:18" ht="15">
      <c r="A4" s="10"/>
      <c r="B4" s="398" t="str">
        <f>'Assumptions Summary'!$E$5&amp;": "&amp;'Assumptions Summary'!$D$41</f>
        <v>Key deviations from Primary Source: AEMO Draft 2021-22 Input and Assumptions Workbook</v>
      </c>
      <c r="C4" s="10"/>
      <c r="D4" s="10"/>
      <c r="E4" s="10"/>
      <c r="F4" s="10"/>
      <c r="G4" s="10"/>
      <c r="H4" s="10"/>
      <c r="I4" s="10"/>
      <c r="J4" s="10"/>
      <c r="K4" s="10"/>
      <c r="L4" s="10"/>
      <c r="M4" s="10"/>
      <c r="N4" s="10"/>
      <c r="O4" s="10"/>
      <c r="P4" s="10"/>
      <c r="Q4" s="10"/>
      <c r="R4" s="10"/>
    </row>
    <row r="5" spans="1:18" ht="15">
      <c r="A5" s="10"/>
      <c r="B5" s="399" t="str">
        <f>'Assumptions Summary'!$E$41</f>
        <v>Nil</v>
      </c>
      <c r="C5" s="10"/>
      <c r="D5" s="10"/>
      <c r="E5" s="10"/>
      <c r="F5" s="10"/>
      <c r="G5" s="10"/>
      <c r="H5" s="10"/>
      <c r="I5" s="10"/>
      <c r="J5" s="10"/>
      <c r="K5" s="10"/>
      <c r="L5" s="10"/>
      <c r="M5" s="10"/>
      <c r="N5" s="10"/>
      <c r="O5" s="10"/>
      <c r="P5" s="10"/>
      <c r="Q5" s="10"/>
      <c r="R5" s="10"/>
    </row>
    <row r="6" spans="1:18" ht="15">
      <c r="A6" s="10"/>
      <c r="B6" s="398"/>
      <c r="C6" s="10"/>
      <c r="D6" s="10"/>
      <c r="E6" s="10"/>
      <c r="F6" s="10"/>
      <c r="G6" s="10"/>
      <c r="H6" s="10"/>
      <c r="I6" s="10"/>
      <c r="J6" s="10"/>
      <c r="K6" s="10"/>
      <c r="L6" s="10"/>
      <c r="M6" s="10"/>
      <c r="N6" s="10"/>
      <c r="O6" s="10"/>
      <c r="P6" s="10"/>
      <c r="Q6" s="10"/>
      <c r="R6" s="10"/>
    </row>
    <row r="7" spans="1:18">
      <c r="A7" s="10"/>
      <c r="B7" s="10" t="s">
        <v>1075</v>
      </c>
      <c r="C7" s="45"/>
      <c r="D7" s="10"/>
      <c r="E7" s="10"/>
      <c r="F7" s="10"/>
      <c r="G7" s="10"/>
      <c r="H7" s="10"/>
      <c r="I7" s="10"/>
      <c r="J7" s="10"/>
      <c r="K7" s="10"/>
      <c r="L7" s="10"/>
      <c r="M7" s="10"/>
      <c r="N7" s="10"/>
      <c r="O7" s="10"/>
      <c r="P7" s="10"/>
      <c r="Q7" s="10"/>
      <c r="R7" s="10"/>
    </row>
    <row r="8" spans="1:18" ht="13.5" customHeight="1">
      <c r="A8" s="10"/>
      <c r="B8" s="10"/>
      <c r="C8" s="10"/>
      <c r="D8" s="10"/>
      <c r="E8" s="10"/>
      <c r="F8" s="10"/>
      <c r="G8" s="10"/>
      <c r="H8" s="10"/>
      <c r="I8" s="10"/>
      <c r="J8" s="10"/>
      <c r="K8" s="10"/>
      <c r="L8" s="10"/>
      <c r="M8" s="10"/>
      <c r="N8" s="10"/>
      <c r="O8" s="10"/>
      <c r="P8" s="10"/>
      <c r="Q8" s="10"/>
      <c r="R8" s="10"/>
    </row>
    <row r="9" spans="1:18" ht="18" thickBot="1">
      <c r="A9" s="10"/>
      <c r="B9" s="11" t="s">
        <v>404</v>
      </c>
      <c r="C9" s="294"/>
      <c r="D9" s="10"/>
      <c r="E9" s="276" t="s">
        <v>1194</v>
      </c>
      <c r="F9" s="10"/>
      <c r="G9" s="10"/>
      <c r="H9" s="10"/>
      <c r="I9" s="10"/>
      <c r="J9" s="10"/>
      <c r="K9" s="10"/>
      <c r="L9" s="10"/>
      <c r="M9" s="10"/>
      <c r="N9" s="10"/>
      <c r="O9" s="10"/>
      <c r="P9" s="10"/>
      <c r="Q9" s="10"/>
      <c r="R9" s="10"/>
    </row>
    <row r="10" spans="1:18" ht="33" customHeight="1" thickTop="1" thickBot="1">
      <c r="A10" s="10"/>
      <c r="B10" s="3" t="s">
        <v>876</v>
      </c>
      <c r="C10" s="3" t="s">
        <v>1077</v>
      </c>
      <c r="D10" s="10"/>
      <c r="E10" s="210" t="s">
        <v>405</v>
      </c>
      <c r="F10" s="210" t="s">
        <v>876</v>
      </c>
      <c r="G10" s="210" t="s">
        <v>1077</v>
      </c>
      <c r="H10" s="10"/>
      <c r="I10" s="10"/>
      <c r="J10" s="10"/>
      <c r="K10" s="10"/>
      <c r="L10" s="10"/>
      <c r="M10" s="10"/>
      <c r="N10" s="10"/>
      <c r="O10" s="10"/>
      <c r="P10" s="10"/>
      <c r="Q10" s="10"/>
      <c r="R10" s="10"/>
    </row>
    <row r="11" spans="1:18" ht="17.100000000000001" customHeight="1" thickBot="1">
      <c r="A11" s="10"/>
      <c r="B11" s="22" t="s">
        <v>1190</v>
      </c>
      <c r="C11" s="279">
        <v>53.859115044247801</v>
      </c>
      <c r="D11" s="10"/>
      <c r="E11" s="22" t="s">
        <v>468</v>
      </c>
      <c r="F11" s="22" t="s">
        <v>713</v>
      </c>
      <c r="G11" s="277">
        <v>106.83644599303136</v>
      </c>
      <c r="H11" s="10"/>
      <c r="I11" s="10"/>
      <c r="J11" s="10"/>
      <c r="K11" s="10"/>
      <c r="L11" s="10"/>
      <c r="M11" s="10"/>
      <c r="N11" s="10"/>
      <c r="O11" s="10"/>
      <c r="P11" s="10"/>
      <c r="Q11" s="10"/>
      <c r="R11" s="10"/>
    </row>
    <row r="12" spans="1:18" ht="15.75" thickBot="1">
      <c r="A12" s="10"/>
      <c r="B12" s="22" t="s">
        <v>713</v>
      </c>
      <c r="C12" s="280">
        <v>10.630088495575222</v>
      </c>
      <c r="D12" s="10"/>
      <c r="E12" s="22" t="s">
        <v>408</v>
      </c>
      <c r="F12" s="22" t="s">
        <v>104</v>
      </c>
      <c r="G12" s="280">
        <v>18.192390243902437</v>
      </c>
      <c r="H12" s="10"/>
      <c r="I12" s="10"/>
      <c r="J12" s="10"/>
      <c r="K12" s="10"/>
      <c r="L12" s="10"/>
      <c r="M12" s="10"/>
      <c r="N12" s="10"/>
      <c r="O12" s="10"/>
      <c r="P12" s="10"/>
      <c r="Q12" s="10"/>
      <c r="R12" s="10"/>
    </row>
    <row r="13" spans="1:18" ht="15.75" thickBot="1">
      <c r="A13" s="10"/>
      <c r="B13" s="22" t="s">
        <v>759</v>
      </c>
      <c r="C13" s="279">
        <v>15.339754485363549</v>
      </c>
      <c r="D13" s="10"/>
      <c r="E13" s="22" t="s">
        <v>443</v>
      </c>
      <c r="F13" s="22" t="s">
        <v>1192</v>
      </c>
      <c r="G13" s="277">
        <v>147.38</v>
      </c>
      <c r="H13" s="10"/>
      <c r="I13" s="10"/>
      <c r="J13" s="10"/>
      <c r="K13" s="10"/>
      <c r="L13" s="10"/>
      <c r="M13" s="10"/>
      <c r="N13" s="10"/>
      <c r="O13" s="10"/>
      <c r="P13" s="10"/>
      <c r="Q13" s="10"/>
      <c r="R13" s="10"/>
    </row>
    <row r="14" spans="1:18" ht="15.75" thickBot="1">
      <c r="A14" s="10"/>
      <c r="B14" s="22" t="s">
        <v>760</v>
      </c>
      <c r="C14" s="280">
        <v>47.711632319960088</v>
      </c>
      <c r="D14" s="10"/>
      <c r="E14" s="22" t="s">
        <v>445</v>
      </c>
      <c r="F14" s="22" t="s">
        <v>1192</v>
      </c>
      <c r="G14" s="280">
        <v>116.49</v>
      </c>
      <c r="H14" s="10"/>
      <c r="I14" s="10"/>
      <c r="J14" s="10"/>
      <c r="K14" s="10"/>
      <c r="L14" s="10"/>
      <c r="M14" s="10"/>
      <c r="N14" s="10"/>
      <c r="O14" s="10"/>
      <c r="P14" s="10"/>
      <c r="Q14" s="10"/>
      <c r="R14" s="10"/>
    </row>
    <row r="15" spans="1:18" ht="15.75" thickBot="1">
      <c r="A15" s="10"/>
      <c r="B15" s="22" t="s">
        <v>761</v>
      </c>
      <c r="C15" s="279">
        <v>15.30732743362832</v>
      </c>
      <c r="D15" s="10"/>
      <c r="E15" s="22" t="s">
        <v>447</v>
      </c>
      <c r="F15" s="22" t="s">
        <v>1192</v>
      </c>
      <c r="G15" s="277">
        <v>153.1</v>
      </c>
      <c r="H15" s="10"/>
      <c r="I15" s="10"/>
      <c r="J15" s="10"/>
      <c r="K15" s="10"/>
      <c r="L15" s="10"/>
      <c r="M15" s="10"/>
      <c r="N15" s="10"/>
      <c r="O15" s="10"/>
      <c r="P15" s="10"/>
      <c r="Q15" s="10"/>
      <c r="R15" s="10"/>
    </row>
    <row r="16" spans="1:18" ht="15.75" thickBot="1">
      <c r="A16" s="10"/>
      <c r="B16" s="22" t="s">
        <v>758</v>
      </c>
      <c r="C16" s="280">
        <v>58.971681415929211</v>
      </c>
      <c r="D16" s="10"/>
      <c r="E16" s="10"/>
      <c r="F16" s="10"/>
      <c r="G16" s="10"/>
      <c r="H16" s="10"/>
      <c r="I16" s="10"/>
      <c r="J16" s="10"/>
      <c r="K16" s="10"/>
      <c r="L16" s="10"/>
      <c r="M16" s="10"/>
      <c r="N16" s="10"/>
      <c r="O16" s="10"/>
      <c r="P16" s="10"/>
      <c r="Q16" s="10"/>
      <c r="R16" s="10"/>
    </row>
    <row r="17" spans="1:18" ht="15.75" thickBot="1">
      <c r="A17" s="10"/>
      <c r="B17" s="22" t="s">
        <v>1065</v>
      </c>
      <c r="C17" s="279">
        <v>26.018407079646021</v>
      </c>
      <c r="D17" s="10"/>
      <c r="E17" s="10"/>
      <c r="F17" s="10"/>
      <c r="G17" s="10"/>
      <c r="H17" s="10"/>
      <c r="I17" s="10"/>
      <c r="J17" s="10"/>
      <c r="K17" s="10"/>
      <c r="L17" s="10"/>
      <c r="M17" s="10"/>
      <c r="N17" s="10"/>
      <c r="O17" s="10"/>
      <c r="P17" s="10"/>
      <c r="Q17" s="10"/>
      <c r="R17" s="10"/>
    </row>
    <row r="18" spans="1:18" ht="15.75" thickBot="1">
      <c r="A18" s="10"/>
      <c r="B18" s="22" t="s">
        <v>103</v>
      </c>
      <c r="C18" s="280">
        <v>45.658761061946912</v>
      </c>
      <c r="D18" s="10"/>
      <c r="E18" s="10"/>
      <c r="F18" s="10"/>
      <c r="G18" s="10"/>
      <c r="H18" s="10"/>
      <c r="I18" s="10"/>
      <c r="J18" s="10"/>
      <c r="K18" s="10"/>
      <c r="L18" s="10"/>
      <c r="M18" s="10"/>
      <c r="N18" s="10"/>
      <c r="O18" s="10"/>
      <c r="P18" s="10"/>
      <c r="Q18" s="10"/>
      <c r="R18" s="10"/>
    </row>
    <row r="19" spans="1:18" ht="15.75" thickBot="1">
      <c r="A19" s="10"/>
      <c r="B19" s="22" t="s">
        <v>886</v>
      </c>
      <c r="C19" s="279">
        <v>8.2020471770836565</v>
      </c>
      <c r="D19" s="10"/>
      <c r="E19" s="10"/>
      <c r="F19" s="10"/>
      <c r="G19" s="10"/>
      <c r="H19" s="10"/>
      <c r="I19" s="10"/>
      <c r="J19" s="10"/>
      <c r="K19" s="10"/>
      <c r="L19" s="10"/>
      <c r="M19" s="10"/>
      <c r="N19" s="10"/>
      <c r="O19" s="10"/>
      <c r="P19" s="10"/>
      <c r="Q19" s="10"/>
      <c r="R19" s="10"/>
    </row>
    <row r="20" spans="1:18">
      <c r="A20" s="10"/>
      <c r="B20" s="10"/>
      <c r="C20" s="10"/>
      <c r="D20" s="10"/>
      <c r="E20" s="10"/>
      <c r="F20" s="10"/>
      <c r="G20" s="10"/>
      <c r="H20" s="10"/>
      <c r="I20" s="10"/>
      <c r="J20" s="10"/>
      <c r="K20" s="10"/>
      <c r="L20" s="10"/>
      <c r="M20" s="10"/>
      <c r="N20" s="10"/>
      <c r="O20" s="10"/>
      <c r="P20" s="10"/>
      <c r="Q20" s="10"/>
      <c r="R20" s="10"/>
    </row>
    <row r="21" spans="1:18">
      <c r="A21" s="10"/>
      <c r="B21" s="10"/>
      <c r="C21" s="10"/>
      <c r="D21" s="10"/>
      <c r="E21" s="10"/>
      <c r="F21" s="10"/>
      <c r="G21" s="10"/>
      <c r="H21" s="10"/>
      <c r="I21" s="10"/>
      <c r="J21" s="10"/>
      <c r="K21" s="10"/>
      <c r="L21" s="10"/>
      <c r="M21" s="10"/>
      <c r="N21" s="10"/>
      <c r="O21" s="10"/>
      <c r="P21" s="10"/>
      <c r="Q21" s="10"/>
      <c r="R21" s="10"/>
    </row>
    <row r="22" spans="1:18" ht="18" thickBot="1">
      <c r="A22" s="10"/>
      <c r="B22" s="11" t="s">
        <v>1076</v>
      </c>
      <c r="C22" s="10"/>
      <c r="D22" s="10"/>
      <c r="E22" s="10"/>
      <c r="F22" s="10"/>
      <c r="G22" s="10"/>
      <c r="H22" s="10"/>
      <c r="I22" s="10"/>
      <c r="J22" s="10"/>
      <c r="K22" s="10"/>
      <c r="L22" s="10"/>
      <c r="M22" s="10"/>
      <c r="N22" s="10"/>
      <c r="O22" s="10"/>
      <c r="P22" s="10"/>
      <c r="Q22" s="10"/>
      <c r="R22" s="10"/>
    </row>
    <row r="23" spans="1:18" ht="16.5" thickTop="1" thickBot="1">
      <c r="A23" s="10"/>
      <c r="B23" s="500" t="s">
        <v>405</v>
      </c>
      <c r="C23" s="503" t="s">
        <v>1193</v>
      </c>
      <c r="D23" s="576"/>
      <c r="E23" s="576"/>
      <c r="F23" s="576"/>
      <c r="G23" s="576"/>
      <c r="H23" s="576"/>
      <c r="I23" s="576"/>
      <c r="J23" s="576"/>
      <c r="K23" s="576"/>
      <c r="L23" s="576"/>
      <c r="M23" s="576"/>
      <c r="N23" s="576"/>
      <c r="O23" s="576"/>
      <c r="P23" s="576"/>
      <c r="Q23" s="576"/>
      <c r="R23" s="10"/>
    </row>
    <row r="24" spans="1:18" ht="15.75" thickBot="1">
      <c r="A24" s="10"/>
      <c r="B24" s="569"/>
      <c r="C24" s="3" t="s">
        <v>1078</v>
      </c>
      <c r="D24" s="3" t="s">
        <v>1079</v>
      </c>
      <c r="E24" s="3" t="s">
        <v>1080</v>
      </c>
      <c r="F24" s="3" t="s">
        <v>1081</v>
      </c>
      <c r="G24" s="3" t="s">
        <v>1082</v>
      </c>
      <c r="H24" s="3" t="s">
        <v>1083</v>
      </c>
      <c r="I24" s="3" t="s">
        <v>1084</v>
      </c>
      <c r="J24" s="3" t="s">
        <v>1085</v>
      </c>
      <c r="K24" s="3" t="s">
        <v>1086</v>
      </c>
      <c r="L24" s="3" t="s">
        <v>867</v>
      </c>
      <c r="M24" s="3" t="s">
        <v>1087</v>
      </c>
      <c r="N24" s="3" t="s">
        <v>1088</v>
      </c>
      <c r="O24" s="3" t="s">
        <v>1089</v>
      </c>
      <c r="P24" s="3" t="s">
        <v>1090</v>
      </c>
      <c r="Q24" s="3" t="s">
        <v>1091</v>
      </c>
      <c r="R24" s="297"/>
    </row>
    <row r="25" spans="1:18" ht="15.75" thickBot="1">
      <c r="A25" s="10"/>
      <c r="B25" s="22" t="s">
        <v>711</v>
      </c>
      <c r="C25" s="277">
        <v>12.6</v>
      </c>
      <c r="D25" s="277">
        <f>$C25*INDEX('Regional Cost Factors'!$G$15:$G$29,MATCH(D$24,'Regional Cost Factors'!$B$15:$B$29,0))</f>
        <v>12.978</v>
      </c>
      <c r="E25" s="277">
        <f>$C25*INDEX('Regional Cost Factors'!$G$15:$G$29,MATCH(E$24,'Regional Cost Factors'!$B$15:$B$29,0))</f>
        <v>13.23</v>
      </c>
      <c r="F25" s="277">
        <f>$C25*INDEX('Regional Cost Factors'!$G$15:$G$29,MATCH(F$24,'Regional Cost Factors'!$B$15:$B$29,0))</f>
        <v>13.482000000000001</v>
      </c>
      <c r="G25" s="277">
        <f>$C25*INDEX('Regional Cost Factors'!$G$15:$G$29,MATCH(G$24,'Regional Cost Factors'!$B$15:$B$29,0))</f>
        <v>15.12</v>
      </c>
      <c r="H25" s="277">
        <f>$C25*INDEX('Regional Cost Factors'!$G$15:$G$29,MATCH(H$24,'Regional Cost Factors'!$B$15:$B$29,0))</f>
        <v>16.884</v>
      </c>
      <c r="I25" s="277">
        <f>$C25*INDEX('Regional Cost Factors'!$G$15:$G$29,MATCH(I$24,'Regional Cost Factors'!$B$15:$B$29,0))</f>
        <v>14.237999999999998</v>
      </c>
      <c r="J25" s="277">
        <f>$C25*INDEX('Regional Cost Factors'!$G$15:$G$29,MATCH(J$24,'Regional Cost Factors'!$B$15:$B$29,0))</f>
        <v>15.372</v>
      </c>
      <c r="K25" s="277">
        <f>$C25*INDEX('Regional Cost Factors'!$G$15:$G$29,MATCH(K$24,'Regional Cost Factors'!$B$15:$B$29,0))</f>
        <v>16.632000000000001</v>
      </c>
      <c r="L25" s="277">
        <f>$C25*INDEX('Regional Cost Factors'!$G$15:$G$29,MATCH(L$24,'Regional Cost Factors'!$B$15:$B$29,0))</f>
        <v>12.725999999999999</v>
      </c>
      <c r="M25" s="277">
        <f>$C25*INDEX('Regional Cost Factors'!$G$15:$G$29,MATCH(M$24,'Regional Cost Factors'!$B$15:$B$29,0))</f>
        <v>14.237999999999998</v>
      </c>
      <c r="N25" s="277">
        <f>$C25*INDEX('Regional Cost Factors'!$G$15:$G$29,MATCH(N$24,'Regional Cost Factors'!$B$15:$B$29,0))</f>
        <v>15.75</v>
      </c>
      <c r="O25" s="277">
        <f>$C25*INDEX('Regional Cost Factors'!$G$15:$G$29,MATCH(O$24,'Regional Cost Factors'!$B$15:$B$29,0))</f>
        <v>13.23</v>
      </c>
      <c r="P25" s="277">
        <f>$C25*INDEX('Regional Cost Factors'!$G$15:$G$29,MATCH(P$24,'Regional Cost Factors'!$B$15:$B$29,0))</f>
        <v>14.363999999999999</v>
      </c>
      <c r="Q25" s="277">
        <f>$C25*INDEX('Regional Cost Factors'!$G$15:$G$29,MATCH(Q$24,'Regional Cost Factors'!$B$15:$B$29,0))</f>
        <v>15.497999999999999</v>
      </c>
      <c r="R25" s="297"/>
    </row>
    <row r="26" spans="1:18" ht="15.75" thickBot="1">
      <c r="A26" s="10"/>
      <c r="B26" s="22" t="s">
        <v>712</v>
      </c>
      <c r="C26" s="280">
        <v>10.199999999999999</v>
      </c>
      <c r="D26" s="280">
        <f>$C26*INDEX('Regional Cost Factors'!$G$15:$G$29,MATCH(D$24,'Regional Cost Factors'!$B$15:$B$29,0))</f>
        <v>10.506</v>
      </c>
      <c r="E26" s="280">
        <f>$C26*INDEX('Regional Cost Factors'!$G$15:$G$29,MATCH(E$24,'Regional Cost Factors'!$B$15:$B$29,0))</f>
        <v>10.709999999999999</v>
      </c>
      <c r="F26" s="280">
        <f>$C26*INDEX('Regional Cost Factors'!$G$15:$G$29,MATCH(F$24,'Regional Cost Factors'!$B$15:$B$29,0))</f>
        <v>10.914</v>
      </c>
      <c r="G26" s="280">
        <f>$C26*INDEX('Regional Cost Factors'!$G$15:$G$29,MATCH(G$24,'Regional Cost Factors'!$B$15:$B$29,0))</f>
        <v>12.239999999999998</v>
      </c>
      <c r="H26" s="280">
        <f>$C26*INDEX('Regional Cost Factors'!$G$15:$G$29,MATCH(H$24,'Regional Cost Factors'!$B$15:$B$29,0))</f>
        <v>13.667999999999999</v>
      </c>
      <c r="I26" s="280">
        <f>$C26*INDEX('Regional Cost Factors'!$G$15:$G$29,MATCH(I$24,'Regional Cost Factors'!$B$15:$B$29,0))</f>
        <v>11.525999999999998</v>
      </c>
      <c r="J26" s="280">
        <f>$C26*INDEX('Regional Cost Factors'!$G$15:$G$29,MATCH(J$24,'Regional Cost Factors'!$B$15:$B$29,0))</f>
        <v>12.443999999999999</v>
      </c>
      <c r="K26" s="280">
        <f>$C26*INDEX('Regional Cost Factors'!$G$15:$G$29,MATCH(K$24,'Regional Cost Factors'!$B$15:$B$29,0))</f>
        <v>13.464</v>
      </c>
      <c r="L26" s="280">
        <f>$C26*INDEX('Regional Cost Factors'!$G$15:$G$29,MATCH(L$24,'Regional Cost Factors'!$B$15:$B$29,0))</f>
        <v>10.302</v>
      </c>
      <c r="M26" s="280">
        <f>$C26*INDEX('Regional Cost Factors'!$G$15:$G$29,MATCH(M$24,'Regional Cost Factors'!$B$15:$B$29,0))</f>
        <v>11.525999999999998</v>
      </c>
      <c r="N26" s="280">
        <f>$C26*INDEX('Regional Cost Factors'!$G$15:$G$29,MATCH(N$24,'Regional Cost Factors'!$B$15:$B$29,0))</f>
        <v>12.75</v>
      </c>
      <c r="O26" s="280">
        <f>$C26*INDEX('Regional Cost Factors'!$G$15:$G$29,MATCH(O$24,'Regional Cost Factors'!$B$15:$B$29,0))</f>
        <v>10.709999999999999</v>
      </c>
      <c r="P26" s="280">
        <f>$C26*INDEX('Regional Cost Factors'!$G$15:$G$29,MATCH(P$24,'Regional Cost Factors'!$B$15:$B$29,0))</f>
        <v>11.627999999999998</v>
      </c>
      <c r="Q26" s="280">
        <f>$C26*INDEX('Regional Cost Factors'!$G$15:$G$29,MATCH(Q$24,'Regional Cost Factors'!$B$15:$B$29,0))</f>
        <v>12.545999999999999</v>
      </c>
      <c r="R26" s="297"/>
    </row>
    <row r="27" spans="1:18" ht="15.75" thickBot="1">
      <c r="A27" s="10"/>
      <c r="B27" s="22" t="s">
        <v>713</v>
      </c>
      <c r="C27" s="277">
        <v>10.9</v>
      </c>
      <c r="D27" s="277">
        <f>$C27*INDEX('Regional Cost Factors'!$G$15:$G$29,MATCH(D$24,'Regional Cost Factors'!$B$15:$B$29,0))</f>
        <v>11.227</v>
      </c>
      <c r="E27" s="277">
        <f>$C27*INDEX('Regional Cost Factors'!$G$15:$G$29,MATCH(E$24,'Regional Cost Factors'!$B$15:$B$29,0))</f>
        <v>11.445</v>
      </c>
      <c r="F27" s="277">
        <f>$C27*INDEX('Regional Cost Factors'!$G$15:$G$29,MATCH(F$24,'Regional Cost Factors'!$B$15:$B$29,0))</f>
        <v>11.663</v>
      </c>
      <c r="G27" s="277">
        <f>$C27*INDEX('Regional Cost Factors'!$G$15:$G$29,MATCH(G$24,'Regional Cost Factors'!$B$15:$B$29,0))</f>
        <v>13.08</v>
      </c>
      <c r="H27" s="277">
        <f>$C27*INDEX('Regional Cost Factors'!$G$15:$G$29,MATCH(H$24,'Regional Cost Factors'!$B$15:$B$29,0))</f>
        <v>14.606000000000002</v>
      </c>
      <c r="I27" s="277">
        <f>$C27*INDEX('Regional Cost Factors'!$G$15:$G$29,MATCH(I$24,'Regional Cost Factors'!$B$15:$B$29,0))</f>
        <v>12.316999999999998</v>
      </c>
      <c r="J27" s="277">
        <f>$C27*INDEX('Regional Cost Factors'!$G$15:$G$29,MATCH(J$24,'Regional Cost Factors'!$B$15:$B$29,0))</f>
        <v>13.298</v>
      </c>
      <c r="K27" s="277">
        <f>$C27*INDEX('Regional Cost Factors'!$G$15:$G$29,MATCH(K$24,'Regional Cost Factors'!$B$15:$B$29,0))</f>
        <v>14.388000000000002</v>
      </c>
      <c r="L27" s="277">
        <f>$C27*INDEX('Regional Cost Factors'!$G$15:$G$29,MATCH(L$24,'Regional Cost Factors'!$B$15:$B$29,0))</f>
        <v>11.009</v>
      </c>
      <c r="M27" s="277">
        <f>$C27*INDEX('Regional Cost Factors'!$G$15:$G$29,MATCH(M$24,'Regional Cost Factors'!$B$15:$B$29,0))</f>
        <v>12.316999999999998</v>
      </c>
      <c r="N27" s="277">
        <f>$C27*INDEX('Regional Cost Factors'!$G$15:$G$29,MATCH(N$24,'Regional Cost Factors'!$B$15:$B$29,0))</f>
        <v>13.625</v>
      </c>
      <c r="O27" s="277">
        <f>$C27*INDEX('Regional Cost Factors'!$G$15:$G$29,MATCH(O$24,'Regional Cost Factors'!$B$15:$B$29,0))</f>
        <v>11.445</v>
      </c>
      <c r="P27" s="277">
        <f>$C27*INDEX('Regional Cost Factors'!$G$15:$G$29,MATCH(P$24,'Regional Cost Factors'!$B$15:$B$29,0))</f>
        <v>12.426</v>
      </c>
      <c r="Q27" s="277">
        <f>$C27*INDEX('Regional Cost Factors'!$G$15:$G$29,MATCH(Q$24,'Regional Cost Factors'!$B$15:$B$29,0))</f>
        <v>13.407</v>
      </c>
      <c r="R27" s="297"/>
    </row>
    <row r="28" spans="1:18" ht="15.75" thickBot="1">
      <c r="A28" s="10"/>
      <c r="B28" s="22" t="s">
        <v>716</v>
      </c>
      <c r="C28" s="280">
        <v>16.989999999999998</v>
      </c>
      <c r="D28" s="280">
        <f>$C28*INDEX('Regional Cost Factors'!$G$15:$G$29,MATCH(D$24,'Regional Cost Factors'!$B$15:$B$29,0))</f>
        <v>17.499699999999997</v>
      </c>
      <c r="E28" s="280">
        <f>$C28*INDEX('Regional Cost Factors'!$G$15:$G$29,MATCH(E$24,'Regional Cost Factors'!$B$15:$B$29,0))</f>
        <v>17.839499999999997</v>
      </c>
      <c r="F28" s="280">
        <f>$C28*INDEX('Regional Cost Factors'!$G$15:$G$29,MATCH(F$24,'Regional Cost Factors'!$B$15:$B$29,0))</f>
        <v>18.179299999999998</v>
      </c>
      <c r="G28" s="280">
        <f>$C28*INDEX('Regional Cost Factors'!$G$15:$G$29,MATCH(G$24,'Regional Cost Factors'!$B$15:$B$29,0))</f>
        <v>20.387999999999998</v>
      </c>
      <c r="H28" s="280">
        <f>$C28*INDEX('Regional Cost Factors'!$G$15:$G$29,MATCH(H$24,'Regional Cost Factors'!$B$15:$B$29,0))</f>
        <v>22.7666</v>
      </c>
      <c r="I28" s="280">
        <f>$C28*INDEX('Regional Cost Factors'!$G$15:$G$29,MATCH(I$24,'Regional Cost Factors'!$B$15:$B$29,0))</f>
        <v>19.198699999999995</v>
      </c>
      <c r="J28" s="280">
        <f>$C28*INDEX('Regional Cost Factors'!$G$15:$G$29,MATCH(J$24,'Regional Cost Factors'!$B$15:$B$29,0))</f>
        <v>20.727799999999998</v>
      </c>
      <c r="K28" s="280">
        <f>$C28*INDEX('Regional Cost Factors'!$G$15:$G$29,MATCH(K$24,'Regional Cost Factors'!$B$15:$B$29,0))</f>
        <v>22.4268</v>
      </c>
      <c r="L28" s="280">
        <f>$C28*INDEX('Regional Cost Factors'!$G$15:$G$29,MATCH(L$24,'Regional Cost Factors'!$B$15:$B$29,0))</f>
        <v>17.159899999999997</v>
      </c>
      <c r="M28" s="280">
        <f>$C28*INDEX('Regional Cost Factors'!$G$15:$G$29,MATCH(M$24,'Regional Cost Factors'!$B$15:$B$29,0))</f>
        <v>19.198699999999995</v>
      </c>
      <c r="N28" s="280">
        <f>$C28*INDEX('Regional Cost Factors'!$G$15:$G$29,MATCH(N$24,'Regional Cost Factors'!$B$15:$B$29,0))</f>
        <v>21.237499999999997</v>
      </c>
      <c r="O28" s="280">
        <f>$C28*INDEX('Regional Cost Factors'!$G$15:$G$29,MATCH(O$24,'Regional Cost Factors'!$B$15:$B$29,0))</f>
        <v>17.839499999999997</v>
      </c>
      <c r="P28" s="280">
        <f>$C28*INDEX('Regional Cost Factors'!$G$15:$G$29,MATCH(P$24,'Regional Cost Factors'!$B$15:$B$29,0))</f>
        <v>19.368599999999997</v>
      </c>
      <c r="Q28" s="280">
        <f>$C28*INDEX('Regional Cost Factors'!$G$15:$G$29,MATCH(Q$24,'Regional Cost Factors'!$B$15:$B$29,0))</f>
        <v>20.897699999999997</v>
      </c>
      <c r="R28" s="297"/>
    </row>
    <row r="29" spans="1:18" ht="15.75" thickBot="1">
      <c r="A29" s="10"/>
      <c r="B29" s="22" t="s">
        <v>720</v>
      </c>
      <c r="C29" s="277">
        <v>19.239000000000001</v>
      </c>
      <c r="D29" s="277">
        <f>$C29*INDEX('Regional Cost Factors'!$G$15:$G$29,MATCH(D$24,'Regional Cost Factors'!$B$15:$B$29,0))</f>
        <v>19.81617</v>
      </c>
      <c r="E29" s="277">
        <f>$C29*INDEX('Regional Cost Factors'!$G$15:$G$29,MATCH(E$24,'Regional Cost Factors'!$B$15:$B$29,0))</f>
        <v>20.200950000000002</v>
      </c>
      <c r="F29" s="277">
        <f>$C29*INDEX('Regional Cost Factors'!$G$15:$G$29,MATCH(F$24,'Regional Cost Factors'!$B$15:$B$29,0))</f>
        <v>20.585730000000002</v>
      </c>
      <c r="G29" s="277">
        <f>$C29*INDEX('Regional Cost Factors'!$G$15:$G$29,MATCH(G$24,'Regional Cost Factors'!$B$15:$B$29,0))</f>
        <v>23.0868</v>
      </c>
      <c r="H29" s="277">
        <f>$C29*INDEX('Regional Cost Factors'!$G$15:$G$29,MATCH(H$24,'Regional Cost Factors'!$B$15:$B$29,0))</f>
        <v>25.780260000000002</v>
      </c>
      <c r="I29" s="277">
        <f>$C29*INDEX('Regional Cost Factors'!$G$15:$G$29,MATCH(I$24,'Regional Cost Factors'!$B$15:$B$29,0))</f>
        <v>21.740069999999999</v>
      </c>
      <c r="J29" s="277">
        <f>$C29*INDEX('Regional Cost Factors'!$G$15:$G$29,MATCH(J$24,'Regional Cost Factors'!$B$15:$B$29,0))</f>
        <v>23.471579999999999</v>
      </c>
      <c r="K29" s="277">
        <f>$C29*INDEX('Regional Cost Factors'!$G$15:$G$29,MATCH(K$24,'Regional Cost Factors'!$B$15:$B$29,0))</f>
        <v>25.395480000000003</v>
      </c>
      <c r="L29" s="277">
        <f>$C29*INDEX('Regional Cost Factors'!$G$15:$G$29,MATCH(L$24,'Regional Cost Factors'!$B$15:$B$29,0))</f>
        <v>19.43139</v>
      </c>
      <c r="M29" s="277">
        <f>$C29*INDEX('Regional Cost Factors'!$G$15:$G$29,MATCH(M$24,'Regional Cost Factors'!$B$15:$B$29,0))</f>
        <v>21.740069999999999</v>
      </c>
      <c r="N29" s="277">
        <f>$C29*INDEX('Regional Cost Factors'!$G$15:$G$29,MATCH(N$24,'Regional Cost Factors'!$B$15:$B$29,0))</f>
        <v>24.048750000000002</v>
      </c>
      <c r="O29" s="277">
        <f>$C29*INDEX('Regional Cost Factors'!$G$15:$G$29,MATCH(O$24,'Regional Cost Factors'!$B$15:$B$29,0))</f>
        <v>20.200950000000002</v>
      </c>
      <c r="P29" s="277">
        <f>$C29*INDEX('Regional Cost Factors'!$G$15:$G$29,MATCH(P$24,'Regional Cost Factors'!$B$15:$B$29,0))</f>
        <v>21.932459999999999</v>
      </c>
      <c r="Q29" s="277">
        <f>$C29*INDEX('Regional Cost Factors'!$G$15:$G$29,MATCH(Q$24,'Regional Cost Factors'!$B$15:$B$29,0))</f>
        <v>23.663969999999999</v>
      </c>
      <c r="R29" s="297"/>
    </row>
    <row r="30" spans="1:18" ht="15.75" thickBot="1">
      <c r="A30" s="10"/>
      <c r="B30" s="22" t="s">
        <v>721</v>
      </c>
      <c r="C30" s="280">
        <v>39.314</v>
      </c>
      <c r="D30" s="280">
        <f>$C30*INDEX('Regional Cost Factors'!$G$15:$G$29,MATCH(D$24,'Regional Cost Factors'!$B$15:$B$29,0))</f>
        <v>40.49342</v>
      </c>
      <c r="E30" s="280">
        <f>$C30*INDEX('Regional Cost Factors'!$G$15:$G$29,MATCH(E$24,'Regional Cost Factors'!$B$15:$B$29,0))</f>
        <v>41.279699999999998</v>
      </c>
      <c r="F30" s="280">
        <f>$C30*INDEX('Regional Cost Factors'!$G$15:$G$29,MATCH(F$24,'Regional Cost Factors'!$B$15:$B$29,0))</f>
        <v>42.065980000000003</v>
      </c>
      <c r="G30" s="280">
        <f>$C30*INDEX('Regional Cost Factors'!$G$15:$G$29,MATCH(G$24,'Regional Cost Factors'!$B$15:$B$29,0))</f>
        <v>47.1768</v>
      </c>
      <c r="H30" s="280">
        <f>$C30*INDEX('Regional Cost Factors'!$G$15:$G$29,MATCH(H$24,'Regional Cost Factors'!$B$15:$B$29,0))</f>
        <v>52.680760000000006</v>
      </c>
      <c r="I30" s="280">
        <f>$C30*INDEX('Regional Cost Factors'!$G$15:$G$29,MATCH(I$24,'Regional Cost Factors'!$B$15:$B$29,0))</f>
        <v>44.424819999999997</v>
      </c>
      <c r="J30" s="280">
        <f>$C30*INDEX('Regional Cost Factors'!$G$15:$G$29,MATCH(J$24,'Regional Cost Factors'!$B$15:$B$29,0))</f>
        <v>47.963079999999998</v>
      </c>
      <c r="K30" s="280">
        <f>$C30*INDEX('Regional Cost Factors'!$G$15:$G$29,MATCH(K$24,'Regional Cost Factors'!$B$15:$B$29,0))</f>
        <v>51.894480000000001</v>
      </c>
      <c r="L30" s="280">
        <f>$C30*INDEX('Regional Cost Factors'!$G$15:$G$29,MATCH(L$24,'Regional Cost Factors'!$B$15:$B$29,0))</f>
        <v>39.707140000000003</v>
      </c>
      <c r="M30" s="280">
        <f>$C30*INDEX('Regional Cost Factors'!$G$15:$G$29,MATCH(M$24,'Regional Cost Factors'!$B$15:$B$29,0))</f>
        <v>44.424819999999997</v>
      </c>
      <c r="N30" s="280">
        <f>$C30*INDEX('Regional Cost Factors'!$G$15:$G$29,MATCH(N$24,'Regional Cost Factors'!$B$15:$B$29,0))</f>
        <v>49.142499999999998</v>
      </c>
      <c r="O30" s="280">
        <f>$C30*INDEX('Regional Cost Factors'!$G$15:$G$29,MATCH(O$24,'Regional Cost Factors'!$B$15:$B$29,0))</f>
        <v>41.279699999999998</v>
      </c>
      <c r="P30" s="280">
        <f>$C30*INDEX('Regional Cost Factors'!$G$15:$G$29,MATCH(P$24,'Regional Cost Factors'!$B$15:$B$29,0))</f>
        <v>44.817959999999999</v>
      </c>
      <c r="Q30" s="280">
        <f>$C30*INDEX('Regional Cost Factors'!$G$15:$G$29,MATCH(Q$24,'Regional Cost Factors'!$B$15:$B$29,0))</f>
        <v>48.35622</v>
      </c>
      <c r="R30" s="297"/>
    </row>
    <row r="31" spans="1:18" ht="15.75" thickBot="1">
      <c r="A31" s="10"/>
      <c r="B31" s="22" t="s">
        <v>103</v>
      </c>
      <c r="C31" s="277">
        <v>25</v>
      </c>
      <c r="D31" s="277">
        <f>$C31*INDEX('Regional Cost Factors'!$G$15:$G$29,MATCH(D$24,'Regional Cost Factors'!$B$15:$B$29,0))</f>
        <v>25.75</v>
      </c>
      <c r="E31" s="277">
        <f>$C31*INDEX('Regional Cost Factors'!$G$15:$G$29,MATCH(E$24,'Regional Cost Factors'!$B$15:$B$29,0))</f>
        <v>26.25</v>
      </c>
      <c r="F31" s="277">
        <f>$C31*INDEX('Regional Cost Factors'!$G$15:$G$29,MATCH(F$24,'Regional Cost Factors'!$B$15:$B$29,0))</f>
        <v>26.75</v>
      </c>
      <c r="G31" s="277">
        <f>$C31*INDEX('Regional Cost Factors'!$G$15:$G$29,MATCH(G$24,'Regional Cost Factors'!$B$15:$B$29,0))</f>
        <v>30</v>
      </c>
      <c r="H31" s="277">
        <f>$C31*INDEX('Regional Cost Factors'!$G$15:$G$29,MATCH(H$24,'Regional Cost Factors'!$B$15:$B$29,0))</f>
        <v>33.5</v>
      </c>
      <c r="I31" s="277">
        <f>$C31*INDEX('Regional Cost Factors'!$G$15:$G$29,MATCH(I$24,'Regional Cost Factors'!$B$15:$B$29,0))</f>
        <v>28.249999999999996</v>
      </c>
      <c r="J31" s="277">
        <f>$C31*INDEX('Regional Cost Factors'!$G$15:$G$29,MATCH(J$24,'Regional Cost Factors'!$B$15:$B$29,0))</f>
        <v>30.5</v>
      </c>
      <c r="K31" s="277">
        <f>$C31*INDEX('Regional Cost Factors'!$G$15:$G$29,MATCH(K$24,'Regional Cost Factors'!$B$15:$B$29,0))</f>
        <v>33</v>
      </c>
      <c r="L31" s="277">
        <f>$C31*INDEX('Regional Cost Factors'!$G$15:$G$29,MATCH(L$24,'Regional Cost Factors'!$B$15:$B$29,0))</f>
        <v>25.25</v>
      </c>
      <c r="M31" s="277">
        <f>$C31*INDEX('Regional Cost Factors'!$G$15:$G$29,MATCH(M$24,'Regional Cost Factors'!$B$15:$B$29,0))</f>
        <v>28.249999999999996</v>
      </c>
      <c r="N31" s="277">
        <f>$C31*INDEX('Regional Cost Factors'!$G$15:$G$29,MATCH(N$24,'Regional Cost Factors'!$B$15:$B$29,0))</f>
        <v>31.25</v>
      </c>
      <c r="O31" s="277">
        <f>$C31*INDEX('Regional Cost Factors'!$G$15:$G$29,MATCH(O$24,'Regional Cost Factors'!$B$15:$B$29,0))</f>
        <v>26.25</v>
      </c>
      <c r="P31" s="277">
        <f>$C31*INDEX('Regional Cost Factors'!$G$15:$G$29,MATCH(P$24,'Regional Cost Factors'!$B$15:$B$29,0))</f>
        <v>28.499999999999996</v>
      </c>
      <c r="Q31" s="277">
        <f>$C31*INDEX('Regional Cost Factors'!$G$15:$G$29,MATCH(Q$24,'Regional Cost Factors'!$B$15:$B$29,0))</f>
        <v>30.75</v>
      </c>
      <c r="R31" s="297"/>
    </row>
    <row r="32" spans="1:18" ht="15.75" thickBot="1">
      <c r="A32" s="10"/>
      <c r="B32" s="22" t="s">
        <v>722</v>
      </c>
      <c r="C32" s="280">
        <v>157.68</v>
      </c>
      <c r="D32" s="280">
        <f>$C32*INDEX('Regional Cost Factors'!$G$15:$G$29,MATCH(D$24,'Regional Cost Factors'!$B$15:$B$29,0))</f>
        <v>162.41040000000001</v>
      </c>
      <c r="E32" s="280">
        <f>$C32*INDEX('Regional Cost Factors'!$G$15:$G$29,MATCH(E$24,'Regional Cost Factors'!$B$15:$B$29,0))</f>
        <v>165.56400000000002</v>
      </c>
      <c r="F32" s="280">
        <f>$C32*INDEX('Regional Cost Factors'!$G$15:$G$29,MATCH(F$24,'Regional Cost Factors'!$B$15:$B$29,0))</f>
        <v>168.7176</v>
      </c>
      <c r="G32" s="280">
        <f>$C32*INDEX('Regional Cost Factors'!$G$15:$G$29,MATCH(G$24,'Regional Cost Factors'!$B$15:$B$29,0))</f>
        <v>189.21600000000001</v>
      </c>
      <c r="H32" s="280">
        <f>$C32*INDEX('Regional Cost Factors'!$G$15:$G$29,MATCH(H$24,'Regional Cost Factors'!$B$15:$B$29,0))</f>
        <v>211.29120000000003</v>
      </c>
      <c r="I32" s="280">
        <f>$C32*INDEX('Regional Cost Factors'!$G$15:$G$29,MATCH(I$24,'Regional Cost Factors'!$B$15:$B$29,0))</f>
        <v>178.17839999999998</v>
      </c>
      <c r="J32" s="280">
        <f>$C32*INDEX('Regional Cost Factors'!$G$15:$G$29,MATCH(J$24,'Regional Cost Factors'!$B$15:$B$29,0))</f>
        <v>192.36959999999999</v>
      </c>
      <c r="K32" s="280">
        <f>$C32*INDEX('Regional Cost Factors'!$G$15:$G$29,MATCH(K$24,'Regional Cost Factors'!$B$15:$B$29,0))</f>
        <v>208.13760000000002</v>
      </c>
      <c r="L32" s="280">
        <f>$C32*INDEX('Regional Cost Factors'!$G$15:$G$29,MATCH(L$24,'Regional Cost Factors'!$B$15:$B$29,0))</f>
        <v>159.2568</v>
      </c>
      <c r="M32" s="280">
        <f>$C32*INDEX('Regional Cost Factors'!$G$15:$G$29,MATCH(M$24,'Regional Cost Factors'!$B$15:$B$29,0))</f>
        <v>178.17839999999998</v>
      </c>
      <c r="N32" s="280">
        <f>$C32*INDEX('Regional Cost Factors'!$G$15:$G$29,MATCH(N$24,'Regional Cost Factors'!$B$15:$B$29,0))</f>
        <v>197.10000000000002</v>
      </c>
      <c r="O32" s="280">
        <f>$C32*INDEX('Regional Cost Factors'!$G$15:$G$29,MATCH(O$24,'Regional Cost Factors'!$B$15:$B$29,0))</f>
        <v>165.56400000000002</v>
      </c>
      <c r="P32" s="280">
        <f>$C32*INDEX('Regional Cost Factors'!$G$15:$G$29,MATCH(P$24,'Regional Cost Factors'!$B$15:$B$29,0))</f>
        <v>179.7552</v>
      </c>
      <c r="Q32" s="280">
        <f>$C32*INDEX('Regional Cost Factors'!$G$15:$G$29,MATCH(Q$24,'Regional Cost Factors'!$B$15:$B$29,0))</f>
        <v>193.94640000000001</v>
      </c>
      <c r="R32" s="297"/>
    </row>
    <row r="33" spans="1:18" ht="15.75" thickBot="1">
      <c r="A33" s="10"/>
      <c r="B33" s="22" t="s">
        <v>104</v>
      </c>
      <c r="C33" s="277">
        <v>16.193379790940767</v>
      </c>
      <c r="D33" s="277">
        <f>$C33*INDEX('Regional Cost Factors'!$G$15:$G$29,MATCH(D$24,'Regional Cost Factors'!$B$15:$B$29,0))</f>
        <v>16.679181184668991</v>
      </c>
      <c r="E33" s="277">
        <f>$C33*INDEX('Regional Cost Factors'!$G$15:$G$29,MATCH(E$24,'Regional Cost Factors'!$B$15:$B$29,0))</f>
        <v>17.003048780487806</v>
      </c>
      <c r="F33" s="277">
        <f>$C33*INDEX('Regional Cost Factors'!$G$15:$G$29,MATCH(F$24,'Regional Cost Factors'!$B$15:$B$29,0))</f>
        <v>17.32691637630662</v>
      </c>
      <c r="G33" s="277">
        <f>$C33*INDEX('Regional Cost Factors'!$G$15:$G$29,MATCH(G$24,'Regional Cost Factors'!$B$15:$B$29,0))</f>
        <v>19.432055749128921</v>
      </c>
      <c r="H33" s="277">
        <f>$C33*INDEX('Regional Cost Factors'!$G$15:$G$29,MATCH(H$24,'Regional Cost Factors'!$B$15:$B$29,0))</f>
        <v>21.69912891986063</v>
      </c>
      <c r="I33" s="277">
        <f>$C33*INDEX('Regional Cost Factors'!$G$15:$G$29,MATCH(I$24,'Regional Cost Factors'!$B$15:$B$29,0))</f>
        <v>18.298519163763064</v>
      </c>
      <c r="J33" s="277">
        <f>$C33*INDEX('Regional Cost Factors'!$G$15:$G$29,MATCH(J$24,'Regional Cost Factors'!$B$15:$B$29,0))</f>
        <v>19.755923344947735</v>
      </c>
      <c r="K33" s="277">
        <f>$C33*INDEX('Regional Cost Factors'!$G$15:$G$29,MATCH(K$24,'Regional Cost Factors'!$B$15:$B$29,0))</f>
        <v>21.375261324041812</v>
      </c>
      <c r="L33" s="277">
        <f>$C33*INDEX('Regional Cost Factors'!$G$15:$G$29,MATCH(L$24,'Regional Cost Factors'!$B$15:$B$29,0))</f>
        <v>16.355313588850176</v>
      </c>
      <c r="M33" s="277">
        <f>$C33*INDEX('Regional Cost Factors'!$G$15:$G$29,MATCH(M$24,'Regional Cost Factors'!$B$15:$B$29,0))</f>
        <v>18.298519163763064</v>
      </c>
      <c r="N33" s="277">
        <f>$C33*INDEX('Regional Cost Factors'!$G$15:$G$29,MATCH(N$24,'Regional Cost Factors'!$B$15:$B$29,0))</f>
        <v>20.241724738675959</v>
      </c>
      <c r="O33" s="277">
        <f>$C33*INDEX('Regional Cost Factors'!$G$15:$G$29,MATCH(O$24,'Regional Cost Factors'!$B$15:$B$29,0))</f>
        <v>17.003048780487806</v>
      </c>
      <c r="P33" s="277">
        <f>$C33*INDEX('Regional Cost Factors'!$G$15:$G$29,MATCH(P$24,'Regional Cost Factors'!$B$15:$B$29,0))</f>
        <v>18.460452961672473</v>
      </c>
      <c r="Q33" s="277">
        <f>$C33*INDEX('Regional Cost Factors'!$G$15:$G$29,MATCH(Q$24,'Regional Cost Factors'!$B$15:$B$29,0))</f>
        <v>19.917857142857144</v>
      </c>
      <c r="R33" s="297"/>
    </row>
    <row r="34" spans="1:18">
      <c r="A34" s="10"/>
      <c r="B34" s="10"/>
      <c r="C34" s="10"/>
      <c r="D34" s="10"/>
      <c r="E34" s="10"/>
      <c r="F34" s="10"/>
      <c r="G34" s="10"/>
      <c r="H34" s="10"/>
      <c r="I34" s="10"/>
      <c r="J34" s="10"/>
      <c r="K34" s="10"/>
      <c r="L34" s="10"/>
      <c r="M34" s="10"/>
      <c r="N34" s="10"/>
      <c r="O34" s="10"/>
      <c r="P34" s="10"/>
      <c r="Q34" s="10"/>
      <c r="R34" s="297"/>
    </row>
    <row r="35" spans="1:18">
      <c r="A35" s="297"/>
      <c r="B35" s="297"/>
      <c r="C35" s="297"/>
      <c r="D35" s="297"/>
      <c r="E35" s="297"/>
      <c r="F35" s="297"/>
      <c r="G35" s="297"/>
      <c r="H35" s="297"/>
      <c r="I35" s="297"/>
      <c r="J35" s="297"/>
      <c r="K35" s="297"/>
      <c r="L35" s="297"/>
      <c r="M35" s="297"/>
      <c r="N35" s="297"/>
      <c r="O35" s="297"/>
      <c r="P35" s="297"/>
      <c r="Q35" s="297"/>
      <c r="R35" s="297"/>
    </row>
  </sheetData>
  <mergeCells count="3">
    <mergeCell ref="B2:D2"/>
    <mergeCell ref="B23:B24"/>
    <mergeCell ref="C23:Q23"/>
  </mergeCells>
  <hyperlinks>
    <hyperlink ref="B1" location="'Assumptions Summary'!A1" display="Go to Assumptions Summary"/>
  </hyperlinks>
  <pageMargins left="0.7" right="0.7" top="0.75" bottom="0.75" header="0.3" footer="0.3"/>
  <pageSetup paperSize="9" orientation="portrait" verticalDpi="90" r:id="rId1"/>
  <rowBreaks count="1" manualBreakCount="1">
    <brk id="21"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1"/>
  </sheetPr>
  <dimension ref="A1:H242"/>
  <sheetViews>
    <sheetView zoomScale="85" zoomScaleNormal="85" workbookViewId="0">
      <pane ySplit="9" topLeftCell="A10" activePane="bottomLeft" state="frozen"/>
      <selection pane="bottomLeft"/>
    </sheetView>
  </sheetViews>
  <sheetFormatPr defaultColWidth="10.28515625" defaultRowHeight="15"/>
  <cols>
    <col min="1" max="1" width="4.140625" style="2" customWidth="1"/>
    <col min="2" max="2" width="50.7109375" style="2" customWidth="1"/>
    <col min="3" max="7" width="28.7109375" style="2" customWidth="1"/>
    <col min="8" max="8" width="3.5703125" style="2" customWidth="1"/>
    <col min="9" max="16384" width="10.28515625" style="2"/>
  </cols>
  <sheetData>
    <row r="1" spans="1:8" ht="15" customHeight="1">
      <c r="A1" s="16"/>
      <c r="B1" s="17" t="s">
        <v>59</v>
      </c>
      <c r="C1" s="1"/>
      <c r="D1" s="1"/>
      <c r="E1" s="1"/>
      <c r="F1" s="1"/>
      <c r="G1" s="1"/>
      <c r="H1" s="1"/>
    </row>
    <row r="2" spans="1:8" ht="20.25" thickBot="1">
      <c r="A2" s="16"/>
      <c r="B2" s="18" t="s">
        <v>1543</v>
      </c>
      <c r="C2" s="1"/>
      <c r="D2" s="1"/>
      <c r="E2" s="1"/>
      <c r="F2" s="1"/>
      <c r="G2" s="1"/>
      <c r="H2" s="1"/>
    </row>
    <row r="3" spans="1:8" ht="15.75" thickTop="1">
      <c r="A3" s="16"/>
      <c r="B3" s="1"/>
      <c r="C3" s="1"/>
      <c r="D3" s="1"/>
      <c r="E3" s="1"/>
      <c r="F3" s="1"/>
      <c r="G3" s="1"/>
      <c r="H3" s="1"/>
    </row>
    <row r="4" spans="1:8">
      <c r="A4" s="16"/>
      <c r="B4" s="398" t="str">
        <f>'Assumptions Summary'!$E$5&amp;": "&amp;'Assumptions Summary'!$D$6</f>
        <v>Key deviations from Primary Source: AEMO Final 2020 ISP Input and Assumptions Workbook</v>
      </c>
      <c r="C4" s="1"/>
      <c r="D4" s="1"/>
      <c r="E4" s="1"/>
      <c r="F4" s="1"/>
      <c r="G4" s="1"/>
      <c r="H4" s="1"/>
    </row>
    <row r="5" spans="1:8" ht="75" customHeight="1">
      <c r="A5" s="16"/>
      <c r="B5" s="441" t="str">
        <f>'Assumptions Summary'!E6</f>
        <v>Updates to reflect updated demand and cost inputs from most corresponding AEMO Draft 2021-22 scenario. Such as:
1) 2020 ESOO demand forecast
2) Draft CSIRO GenCost 2021 forecast
3) Lewis Grey Advisory (2020) gas price forecast
4) WoodMackenzie 2020 coal price forecast</v>
      </c>
      <c r="C5" s="441"/>
      <c r="D5" s="441"/>
      <c r="E5" s="1"/>
      <c r="F5" s="1"/>
      <c r="G5" s="1"/>
      <c r="H5" s="1"/>
    </row>
    <row r="6" spans="1:8">
      <c r="A6" s="16"/>
      <c r="B6" s="397"/>
      <c r="C6" s="397"/>
      <c r="D6" s="397"/>
      <c r="E6" s="1"/>
      <c r="F6" s="1"/>
      <c r="G6" s="1"/>
      <c r="H6" s="1"/>
    </row>
    <row r="7" spans="1:8">
      <c r="A7" s="1"/>
      <c r="B7" s="1" t="s">
        <v>1532</v>
      </c>
      <c r="C7" s="1"/>
      <c r="D7" s="1"/>
      <c r="E7" s="1"/>
      <c r="F7" s="1"/>
      <c r="G7" s="1"/>
      <c r="H7" s="1"/>
    </row>
    <row r="8" spans="1:8" ht="20.25" thickBot="1">
      <c r="A8" s="19"/>
      <c r="B8" s="20"/>
      <c r="C8" s="1"/>
      <c r="D8" s="1"/>
      <c r="E8" s="1"/>
      <c r="F8" s="1"/>
      <c r="G8" s="1"/>
      <c r="H8" s="1"/>
    </row>
    <row r="9" spans="1:8" ht="28.35" customHeight="1" thickTop="1" thickBot="1">
      <c r="A9" s="1"/>
      <c r="B9" s="3" t="s">
        <v>60</v>
      </c>
      <c r="C9" s="3" t="s">
        <v>61</v>
      </c>
      <c r="D9" s="3" t="s">
        <v>62</v>
      </c>
      <c r="E9" s="3" t="s">
        <v>63</v>
      </c>
      <c r="F9" s="3" t="s">
        <v>64</v>
      </c>
      <c r="G9" s="3" t="s">
        <v>65</v>
      </c>
      <c r="H9" s="1"/>
    </row>
    <row r="10" spans="1:8" ht="18" thickBot="1">
      <c r="A10" s="1"/>
      <c r="B10" s="21" t="s">
        <v>66</v>
      </c>
      <c r="C10" s="5"/>
      <c r="D10" s="5"/>
      <c r="E10" s="5"/>
      <c r="F10" s="5"/>
      <c r="G10" s="5"/>
      <c r="H10" s="1"/>
    </row>
    <row r="11" spans="1:8" ht="16.5" thickTop="1" thickBot="1">
      <c r="A11" s="1"/>
      <c r="B11" s="22" t="s">
        <v>67</v>
      </c>
      <c r="C11" s="5" t="s">
        <v>68</v>
      </c>
      <c r="D11" s="5" t="s">
        <v>69</v>
      </c>
      <c r="E11" s="5" t="s">
        <v>69</v>
      </c>
      <c r="F11" s="5" t="s">
        <v>69</v>
      </c>
      <c r="G11" s="5" t="s">
        <v>70</v>
      </c>
      <c r="H11" s="1"/>
    </row>
    <row r="12" spans="1:8" ht="15.75" thickBot="1">
      <c r="A12" s="1"/>
      <c r="B12" s="22" t="s">
        <v>71</v>
      </c>
      <c r="C12" s="23" t="s">
        <v>68</v>
      </c>
      <c r="D12" s="23" t="s">
        <v>69</v>
      </c>
      <c r="E12" s="23" t="s">
        <v>69</v>
      </c>
      <c r="F12" s="23" t="s">
        <v>69</v>
      </c>
      <c r="G12" s="23" t="s">
        <v>70</v>
      </c>
      <c r="H12" s="1"/>
    </row>
    <row r="13" spans="1:8" ht="15.75" thickBot="1">
      <c r="A13" s="1"/>
      <c r="B13" s="22" t="s">
        <v>72</v>
      </c>
      <c r="C13" s="5" t="s">
        <v>73</v>
      </c>
      <c r="D13" s="5" t="s">
        <v>74</v>
      </c>
      <c r="E13" s="5" t="s">
        <v>74</v>
      </c>
      <c r="F13" s="5" t="s">
        <v>74</v>
      </c>
      <c r="G13" s="5" t="s">
        <v>75</v>
      </c>
      <c r="H13" s="1"/>
    </row>
    <row r="14" spans="1:8" ht="18" thickBot="1">
      <c r="A14" s="1"/>
      <c r="B14" s="21" t="s">
        <v>76</v>
      </c>
      <c r="C14" s="5"/>
      <c r="D14" s="5"/>
      <c r="E14" s="5"/>
      <c r="F14" s="5"/>
      <c r="G14" s="5"/>
      <c r="H14" s="1"/>
    </row>
    <row r="15" spans="1:8" ht="16.5" thickTop="1" thickBot="1">
      <c r="A15" s="1"/>
      <c r="B15" s="22" t="s">
        <v>14</v>
      </c>
      <c r="C15" s="5" t="s">
        <v>68</v>
      </c>
      <c r="D15" s="5" t="s">
        <v>69</v>
      </c>
      <c r="E15" s="5" t="s">
        <v>77</v>
      </c>
      <c r="F15" s="5" t="s">
        <v>70</v>
      </c>
      <c r="G15" s="5" t="s">
        <v>70</v>
      </c>
      <c r="H15" s="1"/>
    </row>
    <row r="16" spans="1:8" ht="15.75" thickBot="1">
      <c r="A16" s="1"/>
      <c r="B16" s="22" t="s">
        <v>78</v>
      </c>
      <c r="C16" s="23" t="s">
        <v>68</v>
      </c>
      <c r="D16" s="23" t="s">
        <v>69</v>
      </c>
      <c r="E16" s="23" t="s">
        <v>77</v>
      </c>
      <c r="F16" s="23" t="s">
        <v>70</v>
      </c>
      <c r="G16" s="23" t="s">
        <v>70</v>
      </c>
      <c r="H16" s="1"/>
    </row>
    <row r="17" spans="1:8" ht="64.5" thickBot="1">
      <c r="A17" s="1"/>
      <c r="B17" s="22" t="s">
        <v>79</v>
      </c>
      <c r="C17" s="24" t="s">
        <v>80</v>
      </c>
      <c r="D17" s="24" t="s">
        <v>81</v>
      </c>
      <c r="E17" s="24" t="s">
        <v>82</v>
      </c>
      <c r="F17" s="24" t="s">
        <v>82</v>
      </c>
      <c r="G17" s="24" t="s">
        <v>1363</v>
      </c>
      <c r="H17" s="1"/>
    </row>
    <row r="18" spans="1:8" ht="26.25" thickBot="1">
      <c r="A18" s="1"/>
      <c r="B18" s="22" t="s">
        <v>83</v>
      </c>
      <c r="C18" s="23" t="s">
        <v>68</v>
      </c>
      <c r="D18" s="23" t="s">
        <v>69</v>
      </c>
      <c r="E18" s="23" t="s">
        <v>84</v>
      </c>
      <c r="F18" s="23" t="s">
        <v>84</v>
      </c>
      <c r="G18" s="23" t="s">
        <v>1364</v>
      </c>
      <c r="H18" s="1"/>
    </row>
    <row r="19" spans="1:8" ht="77.25" thickBot="1">
      <c r="A19" s="1"/>
      <c r="B19" s="22" t="s">
        <v>85</v>
      </c>
      <c r="C19" s="24" t="s">
        <v>86</v>
      </c>
      <c r="D19" s="24" t="s">
        <v>87</v>
      </c>
      <c r="E19" s="24" t="s">
        <v>88</v>
      </c>
      <c r="F19" s="24" t="s">
        <v>89</v>
      </c>
      <c r="G19" s="24" t="s">
        <v>89</v>
      </c>
      <c r="H19" s="1"/>
    </row>
    <row r="20" spans="1:8" ht="18" thickBot="1">
      <c r="A20" s="1"/>
      <c r="B20" s="21" t="s">
        <v>90</v>
      </c>
      <c r="C20" s="5"/>
      <c r="D20" s="5"/>
      <c r="E20" s="5"/>
      <c r="F20" s="5"/>
      <c r="G20" s="5"/>
      <c r="H20" s="1"/>
    </row>
    <row r="21" spans="1:8" ht="16.5" thickTop="1" thickBot="1">
      <c r="A21" s="1"/>
      <c r="B21" s="22" t="s">
        <v>91</v>
      </c>
      <c r="C21" s="5" t="s">
        <v>92</v>
      </c>
      <c r="D21" s="5" t="s">
        <v>93</v>
      </c>
      <c r="E21" s="5" t="s">
        <v>94</v>
      </c>
      <c r="F21" s="5" t="s">
        <v>93</v>
      </c>
      <c r="G21" s="5" t="s">
        <v>95</v>
      </c>
      <c r="H21" s="1"/>
    </row>
    <row r="22" spans="1:8" ht="15.75" thickBot="1">
      <c r="A22" s="1"/>
      <c r="B22" s="22"/>
      <c r="C22" s="23" t="s">
        <v>96</v>
      </c>
      <c r="D22" s="23" t="s">
        <v>97</v>
      </c>
      <c r="E22" s="23" t="s">
        <v>98</v>
      </c>
      <c r="F22" s="23" t="s">
        <v>97</v>
      </c>
      <c r="G22" s="23" t="s">
        <v>99</v>
      </c>
      <c r="H22" s="1"/>
    </row>
    <row r="23" spans="1:8" ht="15.75" thickBot="1">
      <c r="A23" s="1"/>
      <c r="B23" s="25" t="s">
        <v>100</v>
      </c>
      <c r="C23" s="420">
        <v>-0.18</v>
      </c>
      <c r="D23" s="420">
        <v>-0.14000000000000001</v>
      </c>
      <c r="E23" s="420">
        <v>-7.0000000000000007E-2</v>
      </c>
      <c r="F23" s="420">
        <v>-0.14000000000000001</v>
      </c>
      <c r="G23" s="420">
        <v>-0.04</v>
      </c>
      <c r="H23" s="1"/>
    </row>
    <row r="24" spans="1:8" ht="18" thickBot="1">
      <c r="A24" s="1"/>
      <c r="B24" s="21" t="s">
        <v>101</v>
      </c>
      <c r="C24" s="5"/>
      <c r="D24" s="5"/>
      <c r="E24" s="5"/>
      <c r="F24" s="5"/>
      <c r="G24" s="5"/>
      <c r="H24" s="1"/>
    </row>
    <row r="25" spans="1:8" ht="27" thickTop="1" thickBot="1">
      <c r="A25" s="1"/>
      <c r="B25" s="22" t="s">
        <v>102</v>
      </c>
      <c r="C25" s="23" t="s">
        <v>1574</v>
      </c>
      <c r="D25" s="23" t="s">
        <v>1574</v>
      </c>
      <c r="E25" s="23" t="s">
        <v>1575</v>
      </c>
      <c r="F25" s="23" t="s">
        <v>1574</v>
      </c>
      <c r="G25" s="23" t="s">
        <v>1575</v>
      </c>
      <c r="H25" s="1"/>
    </row>
    <row r="26" spans="1:8" ht="39.75" customHeight="1" thickBot="1">
      <c r="A26" s="1"/>
      <c r="B26" s="22" t="s">
        <v>103</v>
      </c>
      <c r="C26" s="24" t="s">
        <v>1574</v>
      </c>
      <c r="D26" s="24" t="s">
        <v>1574</v>
      </c>
      <c r="E26" s="24" t="s">
        <v>1575</v>
      </c>
      <c r="F26" s="24" t="s">
        <v>1574</v>
      </c>
      <c r="G26" s="24" t="s">
        <v>1575</v>
      </c>
      <c r="H26" s="1"/>
    </row>
    <row r="27" spans="1:8" ht="39.75" customHeight="1" thickBot="1">
      <c r="A27" s="1"/>
      <c r="B27" s="22" t="s">
        <v>104</v>
      </c>
      <c r="C27" s="438" t="s">
        <v>1485</v>
      </c>
      <c r="D27" s="439"/>
      <c r="E27" s="439"/>
      <c r="F27" s="439"/>
      <c r="G27" s="440"/>
      <c r="H27" s="1"/>
    </row>
    <row r="28" spans="1:8" ht="39.75" customHeight="1" thickBot="1">
      <c r="A28" s="1"/>
      <c r="B28" s="22" t="s">
        <v>105</v>
      </c>
      <c r="C28" s="24" t="s">
        <v>1574</v>
      </c>
      <c r="D28" s="24" t="s">
        <v>1574</v>
      </c>
      <c r="E28" s="24" t="s">
        <v>1575</v>
      </c>
      <c r="F28" s="24" t="s">
        <v>1574</v>
      </c>
      <c r="G28" s="24" t="s">
        <v>1575</v>
      </c>
      <c r="H28" s="1"/>
    </row>
    <row r="29" spans="1:8" ht="18" thickBot="1">
      <c r="A29" s="1"/>
      <c r="B29" s="21" t="s">
        <v>107</v>
      </c>
      <c r="C29" s="5"/>
      <c r="D29" s="5"/>
      <c r="E29" s="5"/>
      <c r="F29" s="5"/>
      <c r="G29" s="5"/>
      <c r="H29" s="1"/>
    </row>
    <row r="30" spans="1:8" ht="39.75" thickTop="1" thickBot="1">
      <c r="A30" s="1"/>
      <c r="B30" s="22" t="s">
        <v>108</v>
      </c>
      <c r="C30" s="23" t="s">
        <v>109</v>
      </c>
      <c r="D30" s="23" t="s">
        <v>109</v>
      </c>
      <c r="E30" s="23" t="s">
        <v>110</v>
      </c>
      <c r="F30" s="23" t="s">
        <v>109</v>
      </c>
      <c r="G30" s="23" t="s">
        <v>110</v>
      </c>
      <c r="H30" s="1"/>
    </row>
    <row r="31" spans="1:8" ht="15.75" thickBot="1">
      <c r="A31" s="1"/>
      <c r="B31" s="22" t="s">
        <v>1573</v>
      </c>
      <c r="C31" s="419">
        <v>3.7999999999999999E-2</v>
      </c>
      <c r="D31" s="419">
        <v>4.8000000000000001E-2</v>
      </c>
      <c r="E31" s="419">
        <v>4.8000000000000001E-2</v>
      </c>
      <c r="F31" s="419">
        <v>4.8000000000000001E-2</v>
      </c>
      <c r="G31" s="419">
        <v>4.8000000000000001E-2</v>
      </c>
      <c r="H31" s="1"/>
    </row>
    <row r="32" spans="1:8" ht="18" thickBot="1">
      <c r="A32" s="1"/>
      <c r="B32" s="21" t="s">
        <v>111</v>
      </c>
      <c r="C32" s="5"/>
      <c r="D32" s="5"/>
      <c r="E32" s="5"/>
      <c r="F32" s="5"/>
      <c r="G32" s="5"/>
      <c r="H32" s="1"/>
    </row>
    <row r="33" spans="1:8" ht="27" thickTop="1" thickBot="1">
      <c r="A33" s="1"/>
      <c r="B33" s="22" t="s">
        <v>112</v>
      </c>
      <c r="C33" s="23" t="s">
        <v>1572</v>
      </c>
      <c r="D33" s="23" t="s">
        <v>1571</v>
      </c>
      <c r="E33" s="23" t="s">
        <v>1571</v>
      </c>
      <c r="F33" s="23" t="s">
        <v>1571</v>
      </c>
      <c r="G33" s="23" t="s">
        <v>1570</v>
      </c>
      <c r="H33" s="1"/>
    </row>
    <row r="34" spans="1:8" ht="18" thickBot="1">
      <c r="A34" s="1"/>
      <c r="B34" s="21" t="s">
        <v>113</v>
      </c>
      <c r="C34" s="24"/>
      <c r="D34" s="24"/>
      <c r="E34" s="24"/>
      <c r="F34" s="24"/>
      <c r="G34" s="24"/>
      <c r="H34" s="1"/>
    </row>
    <row r="35" spans="1:8" ht="16.5" thickTop="1" thickBot="1">
      <c r="A35" s="1"/>
      <c r="B35" s="22" t="s">
        <v>114</v>
      </c>
      <c r="C35" s="23" t="s">
        <v>1567</v>
      </c>
      <c r="D35" s="23" t="s">
        <v>1568</v>
      </c>
      <c r="E35" s="23" t="s">
        <v>1568</v>
      </c>
      <c r="F35" s="23" t="s">
        <v>1568</v>
      </c>
      <c r="G35" s="23" t="s">
        <v>1569</v>
      </c>
      <c r="H35" s="1"/>
    </row>
    <row r="36" spans="1:8">
      <c r="A36" s="1"/>
      <c r="B36" s="1"/>
      <c r="C36" s="1"/>
      <c r="D36" s="1"/>
      <c r="E36" s="1"/>
      <c r="F36" s="1"/>
      <c r="G36" s="1"/>
      <c r="H36" s="1"/>
    </row>
    <row r="37" spans="1:8">
      <c r="A37" s="1"/>
      <c r="B37" s="1"/>
      <c r="C37" s="1"/>
      <c r="D37" s="1"/>
      <c r="E37" s="1"/>
      <c r="F37" s="1"/>
      <c r="G37" s="1"/>
      <c r="H37" s="1"/>
    </row>
    <row r="38" spans="1:8">
      <c r="A38" s="1"/>
      <c r="B38" s="1"/>
      <c r="C38" s="1"/>
      <c r="D38" s="1"/>
      <c r="E38" s="1"/>
      <c r="F38" s="1"/>
      <c r="G38" s="1"/>
      <c r="H38" s="1"/>
    </row>
    <row r="239" spans="5:5">
      <c r="E239" s="2">
        <v>360</v>
      </c>
    </row>
    <row r="240" spans="5:5">
      <c r="E240" s="2">
        <f>950-660</f>
        <v>290</v>
      </c>
    </row>
    <row r="241" spans="5:5">
      <c r="E241" s="2">
        <f>SUM(E239:E240)</f>
        <v>650</v>
      </c>
    </row>
    <row r="242" spans="5:5">
      <c r="E242" s="2">
        <v>540</v>
      </c>
    </row>
  </sheetData>
  <mergeCells count="2">
    <mergeCell ref="C27:G27"/>
    <mergeCell ref="B5:D5"/>
  </mergeCells>
  <hyperlinks>
    <hyperlink ref="B1" location="'Assumptions Summary'!A1" display="Go to Assumptions Summary"/>
  </hyperlinks>
  <pageMargins left="0.7" right="0.7" top="0.75" bottom="0.75" header="0.3" footer="0.3"/>
  <pageSetup paperSize="9" orientation="portrait" horizontalDpi="300" verticalDpi="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tabColor theme="5" tint="0.79998168889431442"/>
  </sheetPr>
  <dimension ref="A1:R41"/>
  <sheetViews>
    <sheetView zoomScale="85" zoomScaleNormal="85" workbookViewId="0"/>
  </sheetViews>
  <sheetFormatPr defaultColWidth="10.28515625" defaultRowHeight="12.75"/>
  <cols>
    <col min="1" max="1" width="4.140625" style="123" customWidth="1"/>
    <col min="2" max="2" width="41.28515625" style="123" customWidth="1"/>
    <col min="3" max="3" width="17.85546875" style="123" customWidth="1"/>
    <col min="4" max="4" width="12.42578125" style="123" bestFit="1" customWidth="1"/>
    <col min="5" max="5" width="22.85546875" style="123" customWidth="1"/>
    <col min="6" max="6" width="19" style="123" bestFit="1" customWidth="1"/>
    <col min="7" max="7" width="13.42578125" style="123" bestFit="1" customWidth="1"/>
    <col min="8" max="8" width="18.7109375" style="123" customWidth="1"/>
    <col min="9" max="9" width="18.5703125" style="123" customWidth="1"/>
    <col min="10" max="10" width="17.85546875" style="123" bestFit="1" customWidth="1"/>
    <col min="11" max="11" width="10.5703125" style="123" bestFit="1" customWidth="1"/>
    <col min="12" max="12" width="8.5703125" style="123" bestFit="1" customWidth="1"/>
    <col min="13" max="13" width="12" style="123" bestFit="1" customWidth="1"/>
    <col min="14" max="14" width="8.7109375" style="123" bestFit="1" customWidth="1"/>
    <col min="15" max="15" width="8.85546875" style="123" bestFit="1" customWidth="1"/>
    <col min="16" max="16" width="13.140625" style="123" bestFit="1" customWidth="1"/>
    <col min="17" max="17" width="10" style="123" bestFit="1" customWidth="1"/>
    <col min="18" max="18" width="14.42578125" style="123" customWidth="1"/>
    <col min="19" max="16384" width="10.28515625" style="123"/>
  </cols>
  <sheetData>
    <row r="1" spans="1:18" ht="15">
      <c r="A1" s="41"/>
      <c r="B1" s="17" t="s">
        <v>59</v>
      </c>
      <c r="C1" s="17"/>
      <c r="D1" s="10"/>
      <c r="E1" s="10"/>
      <c r="F1" s="10"/>
      <c r="G1" s="10"/>
      <c r="H1" s="10"/>
      <c r="I1" s="45"/>
      <c r="J1" s="10"/>
      <c r="K1" s="10"/>
      <c r="L1" s="10"/>
      <c r="M1" s="10"/>
      <c r="N1" s="10"/>
      <c r="O1" s="10"/>
      <c r="P1" s="10"/>
      <c r="Q1" s="10"/>
      <c r="R1" s="10"/>
    </row>
    <row r="2" spans="1:18" ht="20.25" thickBot="1">
      <c r="A2" s="41"/>
      <c r="B2" s="444" t="s">
        <v>1560</v>
      </c>
      <c r="C2" s="444"/>
      <c r="D2" s="577"/>
      <c r="E2" s="10"/>
      <c r="F2" s="10"/>
      <c r="G2" s="10"/>
      <c r="H2" s="10"/>
      <c r="I2" s="45"/>
      <c r="J2" s="10"/>
      <c r="K2" s="10"/>
      <c r="L2" s="10"/>
      <c r="M2" s="10"/>
      <c r="N2" s="10"/>
      <c r="O2" s="10"/>
      <c r="P2" s="10"/>
      <c r="Q2" s="10"/>
      <c r="R2" s="10"/>
    </row>
    <row r="3" spans="1:18" ht="15" customHeight="1" thickTop="1">
      <c r="A3" s="41"/>
      <c r="B3" s="41"/>
      <c r="C3" s="41"/>
      <c r="D3" s="41"/>
      <c r="E3" s="41"/>
      <c r="F3" s="41"/>
      <c r="G3" s="41"/>
      <c r="H3" s="10"/>
      <c r="I3" s="45"/>
      <c r="J3" s="10"/>
      <c r="K3" s="10"/>
      <c r="L3" s="10"/>
      <c r="M3" s="10"/>
      <c r="N3" s="10"/>
      <c r="O3" s="10"/>
      <c r="P3" s="10"/>
      <c r="Q3" s="10"/>
      <c r="R3" s="10"/>
    </row>
    <row r="4" spans="1:18" ht="15">
      <c r="A4" s="41"/>
      <c r="B4" s="398" t="str">
        <f>'Assumptions Summary'!$E$5&amp;": "&amp;'Assumptions Summary'!$D$42</f>
        <v>Key deviations from Primary Source: AEMO Draft 2021-22 Input and Assumptions Workbook</v>
      </c>
      <c r="C4" s="10"/>
      <c r="D4" s="10"/>
      <c r="E4" s="10"/>
      <c r="F4" s="10"/>
      <c r="G4" s="10"/>
      <c r="H4" s="10"/>
      <c r="I4" s="45"/>
      <c r="J4" s="10"/>
      <c r="K4" s="10"/>
      <c r="L4" s="10"/>
      <c r="M4" s="10"/>
      <c r="N4" s="10"/>
      <c r="O4" s="10"/>
      <c r="P4" s="10"/>
      <c r="Q4" s="10"/>
      <c r="R4" s="10"/>
    </row>
    <row r="5" spans="1:18" ht="15">
      <c r="A5" s="41"/>
      <c r="B5" s="399" t="str">
        <f>'Assumptions Summary'!$E$42</f>
        <v>Nil</v>
      </c>
      <c r="C5" s="10"/>
      <c r="D5" s="10"/>
      <c r="E5" s="10"/>
      <c r="F5" s="10"/>
      <c r="G5" s="10"/>
      <c r="H5" s="10"/>
      <c r="I5" s="45"/>
      <c r="J5" s="10"/>
      <c r="K5" s="10"/>
      <c r="L5" s="10"/>
      <c r="M5" s="10"/>
      <c r="N5" s="10"/>
      <c r="O5" s="10"/>
      <c r="P5" s="10"/>
      <c r="Q5" s="10"/>
      <c r="R5" s="10"/>
    </row>
    <row r="6" spans="1:18" ht="15">
      <c r="A6" s="41"/>
      <c r="B6" s="398"/>
      <c r="C6" s="10"/>
      <c r="D6" s="10"/>
      <c r="E6" s="10"/>
      <c r="F6" s="10"/>
      <c r="G6" s="10"/>
      <c r="H6" s="10"/>
      <c r="I6" s="45"/>
      <c r="J6" s="10"/>
      <c r="K6" s="10"/>
      <c r="L6" s="10"/>
      <c r="M6" s="10"/>
      <c r="N6" s="10"/>
      <c r="O6" s="10"/>
      <c r="P6" s="10"/>
      <c r="Q6" s="10"/>
      <c r="R6" s="10"/>
    </row>
    <row r="7" spans="1:18" ht="15">
      <c r="A7" s="41"/>
      <c r="B7" s="10" t="s">
        <v>1095</v>
      </c>
      <c r="C7" s="10"/>
      <c r="D7" s="10"/>
      <c r="E7" s="10"/>
      <c r="F7" s="10"/>
      <c r="G7" s="10"/>
      <c r="H7" s="10"/>
      <c r="I7" s="45"/>
      <c r="J7" s="10"/>
      <c r="K7" s="10"/>
      <c r="L7" s="10"/>
      <c r="M7" s="10"/>
      <c r="N7" s="10"/>
      <c r="O7" s="10"/>
      <c r="P7" s="10"/>
      <c r="Q7" s="10"/>
      <c r="R7" s="10"/>
    </row>
    <row r="8" spans="1:18" ht="15">
      <c r="A8" s="41"/>
      <c r="B8" s="10" t="s">
        <v>1319</v>
      </c>
      <c r="C8" s="10"/>
      <c r="D8" s="10"/>
      <c r="E8" s="10"/>
      <c r="F8" s="10"/>
      <c r="G8" s="10"/>
      <c r="H8" s="10"/>
      <c r="I8" s="10"/>
      <c r="J8" s="10"/>
      <c r="K8" s="10"/>
      <c r="L8" s="10"/>
      <c r="M8" s="10"/>
      <c r="N8" s="10"/>
      <c r="O8" s="10"/>
      <c r="P8" s="10"/>
      <c r="Q8" s="10"/>
      <c r="R8" s="10"/>
    </row>
    <row r="9" spans="1:18" ht="15">
      <c r="A9" s="41"/>
      <c r="B9" s="10" t="s">
        <v>1320</v>
      </c>
      <c r="C9" s="10"/>
      <c r="D9" s="10"/>
      <c r="E9" s="10"/>
      <c r="F9" s="10"/>
      <c r="G9" s="10"/>
      <c r="H9" s="10"/>
      <c r="I9" s="10"/>
      <c r="J9" s="10"/>
      <c r="K9" s="10"/>
      <c r="L9" s="10"/>
      <c r="M9" s="10"/>
      <c r="N9" s="10"/>
      <c r="O9" s="10"/>
      <c r="P9" s="10"/>
      <c r="Q9" s="10"/>
      <c r="R9" s="10"/>
    </row>
    <row r="10" spans="1:18" ht="15">
      <c r="A10" s="41"/>
      <c r="B10" s="10" t="s">
        <v>1586</v>
      </c>
      <c r="C10" s="10"/>
      <c r="D10" s="10"/>
      <c r="E10" s="10"/>
      <c r="F10" s="10"/>
      <c r="G10" s="10"/>
      <c r="H10" s="10"/>
      <c r="I10" s="10"/>
      <c r="J10" s="10"/>
      <c r="K10" s="10"/>
      <c r="L10" s="10"/>
      <c r="M10" s="10"/>
      <c r="N10" s="10"/>
      <c r="O10" s="10"/>
      <c r="P10" s="10"/>
      <c r="Q10" s="10"/>
      <c r="R10" s="10"/>
    </row>
    <row r="11" spans="1:18" ht="15">
      <c r="A11" s="41"/>
      <c r="B11" s="10"/>
      <c r="C11" s="10"/>
      <c r="D11" s="10"/>
      <c r="E11" s="10"/>
      <c r="F11" s="10"/>
      <c r="G11" s="10"/>
      <c r="H11" s="10"/>
      <c r="I11" s="10"/>
      <c r="J11" s="10"/>
      <c r="K11" s="10"/>
      <c r="L11" s="10"/>
      <c r="M11" s="10"/>
      <c r="N11" s="10"/>
      <c r="O11" s="10"/>
      <c r="P11" s="10"/>
      <c r="Q11" s="10"/>
      <c r="R11" s="10"/>
    </row>
    <row r="12" spans="1:18" ht="18" thickBot="1">
      <c r="A12" s="41"/>
      <c r="B12" s="11" t="s">
        <v>404</v>
      </c>
      <c r="C12" s="294"/>
      <c r="D12" s="10"/>
      <c r="E12" s="276" t="s">
        <v>1191</v>
      </c>
      <c r="F12" s="10"/>
      <c r="G12" s="10"/>
      <c r="H12" s="10"/>
      <c r="I12" s="10"/>
      <c r="J12" s="10"/>
      <c r="K12" s="10"/>
      <c r="L12" s="10"/>
      <c r="M12" s="10"/>
      <c r="N12" s="10"/>
      <c r="O12" s="10"/>
      <c r="P12" s="10"/>
      <c r="Q12" s="10"/>
      <c r="R12" s="10"/>
    </row>
    <row r="13" spans="1:18" ht="48.75" thickTop="1" thickBot="1">
      <c r="A13" s="41"/>
      <c r="B13" s="167" t="s">
        <v>876</v>
      </c>
      <c r="C13" s="209" t="s">
        <v>1096</v>
      </c>
      <c r="D13" s="10"/>
      <c r="E13" s="295" t="s">
        <v>405</v>
      </c>
      <c r="F13" s="295" t="s">
        <v>876</v>
      </c>
      <c r="G13" s="295" t="s">
        <v>1096</v>
      </c>
      <c r="H13" s="10"/>
      <c r="I13" s="10"/>
      <c r="J13" s="10"/>
      <c r="K13" s="10"/>
      <c r="L13" s="10"/>
      <c r="M13" s="10"/>
      <c r="N13" s="10"/>
      <c r="O13" s="10"/>
      <c r="P13" s="10"/>
      <c r="Q13" s="10"/>
      <c r="R13" s="10"/>
    </row>
    <row r="14" spans="1:18" ht="15.75" thickBot="1">
      <c r="A14" s="41"/>
      <c r="B14" s="22" t="s">
        <v>1190</v>
      </c>
      <c r="C14" s="277">
        <v>4.262159292035399</v>
      </c>
      <c r="D14" s="10"/>
      <c r="E14" s="22" t="s">
        <v>503</v>
      </c>
      <c r="F14" s="22" t="s">
        <v>761</v>
      </c>
      <c r="G14" s="277">
        <v>10.660460176991151</v>
      </c>
      <c r="H14" s="10"/>
      <c r="I14" s="10"/>
      <c r="J14" s="10"/>
      <c r="K14" s="10"/>
      <c r="L14" s="10"/>
      <c r="M14" s="10"/>
      <c r="N14" s="10"/>
      <c r="O14" s="10"/>
      <c r="P14" s="10"/>
      <c r="Q14" s="10"/>
      <c r="R14" s="10"/>
    </row>
    <row r="15" spans="1:18" ht="15.75" thickBot="1">
      <c r="A15" s="41"/>
      <c r="B15" s="22" t="s">
        <v>1192</v>
      </c>
      <c r="C15" s="278">
        <v>4.262159292035399</v>
      </c>
      <c r="D15" s="10"/>
      <c r="E15" s="22" t="s">
        <v>504</v>
      </c>
      <c r="F15" s="22" t="s">
        <v>761</v>
      </c>
      <c r="G15" s="278">
        <v>11.318513274336285</v>
      </c>
      <c r="H15" s="10"/>
      <c r="I15" s="10"/>
      <c r="J15" s="10"/>
      <c r="K15" s="10"/>
      <c r="L15" s="10"/>
      <c r="M15" s="10"/>
      <c r="N15" s="10"/>
      <c r="O15" s="10"/>
      <c r="P15" s="10"/>
      <c r="Q15" s="10"/>
      <c r="R15" s="10"/>
    </row>
    <row r="16" spans="1:18" ht="15.75" thickBot="1">
      <c r="A16" s="41"/>
      <c r="B16" s="22" t="s">
        <v>713</v>
      </c>
      <c r="C16" s="277">
        <v>7.4613097345132759</v>
      </c>
      <c r="D16" s="10"/>
      <c r="E16" s="22" t="s">
        <v>482</v>
      </c>
      <c r="F16" s="22" t="s">
        <v>761</v>
      </c>
      <c r="G16" s="277">
        <v>11.318513274336285</v>
      </c>
      <c r="H16" s="10"/>
      <c r="I16" s="10"/>
      <c r="J16" s="10"/>
      <c r="K16" s="10"/>
      <c r="L16" s="10"/>
      <c r="M16" s="10"/>
      <c r="N16" s="10"/>
      <c r="O16" s="10"/>
      <c r="P16" s="10"/>
      <c r="Q16" s="10"/>
      <c r="R16" s="10"/>
    </row>
    <row r="17" spans="1:18" ht="15.75" thickBot="1">
      <c r="A17" s="41"/>
      <c r="B17" s="22" t="s">
        <v>759</v>
      </c>
      <c r="C17" s="278">
        <v>10.660460176991151</v>
      </c>
      <c r="D17" s="10"/>
      <c r="E17" s="22" t="s">
        <v>505</v>
      </c>
      <c r="F17" s="22" t="s">
        <v>761</v>
      </c>
      <c r="G17" s="278">
        <v>11.318513274336285</v>
      </c>
      <c r="H17" s="10"/>
      <c r="I17" s="10"/>
      <c r="J17" s="10"/>
      <c r="K17" s="10"/>
      <c r="L17" s="10"/>
      <c r="M17" s="10"/>
      <c r="N17" s="10"/>
      <c r="O17" s="10"/>
      <c r="P17" s="10"/>
      <c r="Q17" s="10"/>
      <c r="R17" s="10"/>
    </row>
    <row r="18" spans="1:18" ht="15.75" thickBot="1">
      <c r="A18" s="41"/>
      <c r="B18" s="22" t="s">
        <v>760</v>
      </c>
      <c r="C18" s="277">
        <v>2.3575159499274454</v>
      </c>
      <c r="D18" s="10"/>
      <c r="E18" s="22" t="s">
        <v>483</v>
      </c>
      <c r="F18" s="22" t="s">
        <v>761</v>
      </c>
      <c r="G18" s="277">
        <v>11.318513274336285</v>
      </c>
      <c r="H18" s="10"/>
      <c r="I18" s="10"/>
      <c r="J18" s="10"/>
      <c r="K18" s="10"/>
      <c r="L18" s="10"/>
      <c r="M18" s="10"/>
      <c r="N18" s="10"/>
      <c r="O18" s="10"/>
      <c r="P18" s="10"/>
      <c r="Q18" s="10"/>
      <c r="R18" s="10"/>
    </row>
    <row r="19" spans="1:18" ht="15.75" thickBot="1">
      <c r="A19" s="41"/>
      <c r="B19" s="22" t="s">
        <v>758</v>
      </c>
      <c r="C19" s="278">
        <v>7.279079646017701</v>
      </c>
      <c r="D19" s="10"/>
      <c r="E19" s="22" t="s">
        <v>408</v>
      </c>
      <c r="F19" s="22" t="s">
        <v>104</v>
      </c>
      <c r="G19" s="318">
        <v>0</v>
      </c>
      <c r="H19" s="10"/>
      <c r="I19" s="10"/>
      <c r="J19" s="10"/>
      <c r="K19" s="10"/>
      <c r="L19" s="10"/>
      <c r="M19" s="10"/>
      <c r="N19" s="10"/>
      <c r="O19" s="10"/>
      <c r="P19" s="10"/>
      <c r="Q19" s="10"/>
      <c r="R19" s="10"/>
    </row>
    <row r="20" spans="1:18" ht="15.75" thickBot="1">
      <c r="A20" s="41"/>
      <c r="B20" s="22" t="s">
        <v>1065</v>
      </c>
      <c r="C20" s="317">
        <v>0</v>
      </c>
      <c r="D20" s="10"/>
      <c r="E20" s="10"/>
      <c r="F20" s="10"/>
      <c r="G20" s="10"/>
      <c r="H20" s="10"/>
      <c r="I20" s="10"/>
      <c r="J20" s="10"/>
      <c r="K20" s="10"/>
      <c r="L20" s="10"/>
      <c r="M20" s="10"/>
      <c r="N20" s="10"/>
      <c r="O20" s="10"/>
      <c r="P20" s="10"/>
      <c r="Q20" s="10"/>
      <c r="R20" s="10"/>
    </row>
    <row r="21" spans="1:18" ht="15.75" thickBot="1">
      <c r="A21" s="41"/>
      <c r="B21" s="22" t="s">
        <v>103</v>
      </c>
      <c r="C21" s="278">
        <v>2.6997050147492629</v>
      </c>
      <c r="D21" s="10"/>
      <c r="E21" s="10"/>
      <c r="F21" s="10"/>
      <c r="G21" s="10"/>
      <c r="H21" s="10"/>
      <c r="I21" s="10"/>
      <c r="J21" s="10"/>
      <c r="K21" s="10"/>
      <c r="L21" s="10"/>
      <c r="M21" s="10"/>
      <c r="N21" s="10"/>
      <c r="O21" s="10"/>
      <c r="P21" s="10"/>
      <c r="Q21" s="10"/>
      <c r="R21" s="10"/>
    </row>
    <row r="22" spans="1:18" ht="15.75" thickBot="1">
      <c r="A22" s="41"/>
      <c r="B22" s="51" t="s">
        <v>886</v>
      </c>
      <c r="C22" s="317">
        <v>0</v>
      </c>
      <c r="D22" s="10"/>
      <c r="E22" s="10"/>
      <c r="F22" s="10"/>
      <c r="G22" s="10"/>
      <c r="H22" s="10"/>
      <c r="I22" s="10"/>
      <c r="J22" s="10"/>
      <c r="K22" s="10"/>
      <c r="L22" s="10"/>
      <c r="M22" s="10"/>
      <c r="N22" s="10"/>
      <c r="O22" s="10"/>
      <c r="P22" s="10"/>
      <c r="Q22" s="10"/>
      <c r="R22" s="10"/>
    </row>
    <row r="23" spans="1:18" ht="15.75" thickBot="1">
      <c r="A23" s="41"/>
      <c r="B23" s="51" t="s">
        <v>104</v>
      </c>
      <c r="C23" s="318">
        <v>0</v>
      </c>
      <c r="D23" s="10"/>
      <c r="E23" s="10"/>
      <c r="F23" s="10"/>
      <c r="G23" s="10"/>
      <c r="H23" s="10"/>
      <c r="I23" s="10"/>
      <c r="J23" s="10"/>
      <c r="K23" s="10"/>
      <c r="L23" s="10"/>
      <c r="M23" s="10"/>
      <c r="N23" s="10"/>
      <c r="O23" s="10"/>
      <c r="P23" s="10"/>
      <c r="Q23" s="10"/>
      <c r="R23" s="10"/>
    </row>
    <row r="24" spans="1:18" ht="15">
      <c r="A24" s="41"/>
      <c r="B24" s="41"/>
      <c r="C24" s="41"/>
      <c r="D24" s="10"/>
      <c r="E24" s="10"/>
      <c r="F24" s="10"/>
      <c r="G24" s="10"/>
      <c r="H24" s="10"/>
      <c r="I24" s="10"/>
      <c r="J24" s="10"/>
      <c r="K24" s="10"/>
      <c r="L24" s="10"/>
      <c r="M24" s="10"/>
      <c r="N24" s="10"/>
      <c r="O24" s="10"/>
      <c r="P24" s="10"/>
      <c r="Q24" s="10"/>
      <c r="R24" s="10"/>
    </row>
    <row r="25" spans="1:18" ht="18" thickBot="1">
      <c r="B25" s="11" t="s">
        <v>1076</v>
      </c>
      <c r="C25" s="10"/>
      <c r="D25" s="10"/>
      <c r="E25" s="10"/>
      <c r="F25" s="10"/>
      <c r="G25" s="10"/>
      <c r="H25" s="10"/>
      <c r="I25" s="10"/>
      <c r="J25" s="10"/>
      <c r="K25" s="10"/>
      <c r="L25" s="10"/>
      <c r="M25" s="10"/>
      <c r="N25" s="10"/>
      <c r="O25" s="10"/>
      <c r="P25" s="10"/>
      <c r="Q25" s="10"/>
      <c r="R25" s="10"/>
    </row>
    <row r="26" spans="1:18" ht="30" customHeight="1" thickTop="1" thickBot="1">
      <c r="B26" s="500" t="s">
        <v>405</v>
      </c>
      <c r="C26" s="514" t="s">
        <v>1097</v>
      </c>
      <c r="D26" s="570"/>
      <c r="E26" s="570"/>
      <c r="F26" s="570"/>
      <c r="G26" s="570"/>
      <c r="H26" s="570"/>
      <c r="I26" s="570"/>
      <c r="J26" s="570"/>
      <c r="K26" s="570"/>
      <c r="L26" s="570"/>
      <c r="M26" s="570"/>
      <c r="N26" s="570"/>
      <c r="O26" s="570"/>
      <c r="P26" s="570"/>
      <c r="Q26" s="570"/>
      <c r="R26" s="10"/>
    </row>
    <row r="27" spans="1:18" ht="15.75" thickBot="1">
      <c r="B27" s="569"/>
      <c r="C27" s="162" t="s">
        <v>1078</v>
      </c>
      <c r="D27" s="162" t="s">
        <v>1079</v>
      </c>
      <c r="E27" s="162" t="s">
        <v>1080</v>
      </c>
      <c r="F27" s="162" t="s">
        <v>1081</v>
      </c>
      <c r="G27" s="162" t="s">
        <v>1082</v>
      </c>
      <c r="H27" s="162" t="s">
        <v>1083</v>
      </c>
      <c r="I27" s="162" t="s">
        <v>1084</v>
      </c>
      <c r="J27" s="162" t="s">
        <v>1085</v>
      </c>
      <c r="K27" s="162" t="s">
        <v>1086</v>
      </c>
      <c r="L27" s="162" t="s">
        <v>867</v>
      </c>
      <c r="M27" s="162" t="s">
        <v>1087</v>
      </c>
      <c r="N27" s="162" t="s">
        <v>1088</v>
      </c>
      <c r="O27" s="162" t="s">
        <v>1089</v>
      </c>
      <c r="P27" s="162" t="s">
        <v>1090</v>
      </c>
      <c r="Q27" s="162" t="s">
        <v>1091</v>
      </c>
      <c r="R27" s="10"/>
    </row>
    <row r="28" spans="1:18" ht="15.75" thickBot="1">
      <c r="B28" s="22" t="s">
        <v>711</v>
      </c>
      <c r="C28" s="277">
        <v>4.0999999999999996</v>
      </c>
      <c r="D28" s="277">
        <f>$C28*INDEX('Regional Cost Factors'!$G$15:$G$29,MATCH(D$27,'Regional Cost Factors'!$B$15:$B$29,0))</f>
        <v>4.2229999999999999</v>
      </c>
      <c r="E28" s="277">
        <f>$C28*INDEX('Regional Cost Factors'!$G$15:$G$29,MATCH(E$27,'Regional Cost Factors'!$B$15:$B$29,0))</f>
        <v>4.3049999999999997</v>
      </c>
      <c r="F28" s="277">
        <f>$C28*INDEX('Regional Cost Factors'!$G$15:$G$29,MATCH(F$27,'Regional Cost Factors'!$B$15:$B$29,0))</f>
        <v>4.3869999999999996</v>
      </c>
      <c r="G28" s="277">
        <f>$C28*INDEX('Regional Cost Factors'!$G$15:$G$29,MATCH(G$27,'Regional Cost Factors'!$B$15:$B$29,0))</f>
        <v>4.919999999999999</v>
      </c>
      <c r="H28" s="277">
        <f>$C28*INDEX('Regional Cost Factors'!$G$15:$G$29,MATCH(H$27,'Regional Cost Factors'!$B$15:$B$29,0))</f>
        <v>5.4939999999999998</v>
      </c>
      <c r="I28" s="277">
        <f>$C28*INDEX('Regional Cost Factors'!$G$15:$G$29,MATCH(I$27,'Regional Cost Factors'!$B$15:$B$29,0))</f>
        <v>4.6329999999999991</v>
      </c>
      <c r="J28" s="277">
        <f>$C28*INDEX('Regional Cost Factors'!$G$15:$G$29,MATCH(J$27,'Regional Cost Factors'!$B$15:$B$29,0))</f>
        <v>5.0019999999999998</v>
      </c>
      <c r="K28" s="277">
        <f>$C28*INDEX('Regional Cost Factors'!$G$15:$G$29,MATCH(K$27,'Regional Cost Factors'!$B$15:$B$29,0))</f>
        <v>5.4119999999999999</v>
      </c>
      <c r="L28" s="277">
        <f>$C28*INDEX('Regional Cost Factors'!$G$15:$G$29,MATCH(L$27,'Regional Cost Factors'!$B$15:$B$29,0))</f>
        <v>4.141</v>
      </c>
      <c r="M28" s="277">
        <f>$C28*INDEX('Regional Cost Factors'!$G$15:$G$29,MATCH(M$27,'Regional Cost Factors'!$B$15:$B$29,0))</f>
        <v>4.6329999999999991</v>
      </c>
      <c r="N28" s="277">
        <f>$C28*INDEX('Regional Cost Factors'!$G$15:$G$29,MATCH(N$27,'Regional Cost Factors'!$B$15:$B$29,0))</f>
        <v>5.125</v>
      </c>
      <c r="O28" s="277">
        <f>$C28*INDEX('Regional Cost Factors'!$G$15:$G$29,MATCH(O$27,'Regional Cost Factors'!$B$15:$B$29,0))</f>
        <v>4.3049999999999997</v>
      </c>
      <c r="P28" s="277">
        <f>$C28*INDEX('Regional Cost Factors'!$G$15:$G$29,MATCH(P$27,'Regional Cost Factors'!$B$15:$B$29,0))</f>
        <v>4.6739999999999995</v>
      </c>
      <c r="Q28" s="277">
        <f>$C28*INDEX('Regional Cost Factors'!$G$15:$G$29,MATCH(Q$27,'Regional Cost Factors'!$B$15:$B$29,0))</f>
        <v>5.0429999999999993</v>
      </c>
      <c r="R28" s="10"/>
    </row>
    <row r="29" spans="1:18" ht="15.75" thickBot="1">
      <c r="B29" s="22" t="s">
        <v>712</v>
      </c>
      <c r="C29" s="278">
        <v>2.4</v>
      </c>
      <c r="D29" s="278">
        <f>$C29*INDEX('Regional Cost Factors'!$G$15:$G$29,MATCH(D$27,'Regional Cost Factors'!$B$15:$B$29,0))</f>
        <v>2.472</v>
      </c>
      <c r="E29" s="278">
        <f>$C29*INDEX('Regional Cost Factors'!$G$15:$G$29,MATCH(E$27,'Regional Cost Factors'!$B$15:$B$29,0))</f>
        <v>2.52</v>
      </c>
      <c r="F29" s="278">
        <f>$C29*INDEX('Regional Cost Factors'!$G$15:$G$29,MATCH(F$27,'Regional Cost Factors'!$B$15:$B$29,0))</f>
        <v>2.5680000000000001</v>
      </c>
      <c r="G29" s="278">
        <f>$C29*INDEX('Regional Cost Factors'!$G$15:$G$29,MATCH(G$27,'Regional Cost Factors'!$B$15:$B$29,0))</f>
        <v>2.88</v>
      </c>
      <c r="H29" s="278">
        <f>$C29*INDEX('Regional Cost Factors'!$G$15:$G$29,MATCH(H$27,'Regional Cost Factors'!$B$15:$B$29,0))</f>
        <v>3.2160000000000002</v>
      </c>
      <c r="I29" s="278">
        <f>$C29*INDEX('Regional Cost Factors'!$G$15:$G$29,MATCH(I$27,'Regional Cost Factors'!$B$15:$B$29,0))</f>
        <v>2.7119999999999997</v>
      </c>
      <c r="J29" s="278">
        <f>$C29*INDEX('Regional Cost Factors'!$G$15:$G$29,MATCH(J$27,'Regional Cost Factors'!$B$15:$B$29,0))</f>
        <v>2.9279999999999999</v>
      </c>
      <c r="K29" s="278">
        <f>$C29*INDEX('Regional Cost Factors'!$G$15:$G$29,MATCH(K$27,'Regional Cost Factors'!$B$15:$B$29,0))</f>
        <v>3.1680000000000001</v>
      </c>
      <c r="L29" s="278">
        <f>$C29*INDEX('Regional Cost Factors'!$G$15:$G$29,MATCH(L$27,'Regional Cost Factors'!$B$15:$B$29,0))</f>
        <v>2.4239999999999999</v>
      </c>
      <c r="M29" s="278">
        <f>$C29*INDEX('Regional Cost Factors'!$G$15:$G$29,MATCH(M$27,'Regional Cost Factors'!$B$15:$B$29,0))</f>
        <v>2.7119999999999997</v>
      </c>
      <c r="N29" s="278">
        <f>$C29*INDEX('Regional Cost Factors'!$G$15:$G$29,MATCH(N$27,'Regional Cost Factors'!$B$15:$B$29,0))</f>
        <v>3</v>
      </c>
      <c r="O29" s="278">
        <f>$C29*INDEX('Regional Cost Factors'!$G$15:$G$29,MATCH(O$27,'Regional Cost Factors'!$B$15:$B$29,0))</f>
        <v>2.52</v>
      </c>
      <c r="P29" s="278">
        <f>$C29*INDEX('Regional Cost Factors'!$G$15:$G$29,MATCH(P$27,'Regional Cost Factors'!$B$15:$B$29,0))</f>
        <v>2.7359999999999998</v>
      </c>
      <c r="Q29" s="278">
        <f>$C29*INDEX('Regional Cost Factors'!$G$15:$G$29,MATCH(Q$27,'Regional Cost Factors'!$B$15:$B$29,0))</f>
        <v>2.952</v>
      </c>
      <c r="R29" s="10"/>
    </row>
    <row r="30" spans="1:18" ht="15.75" thickBot="1">
      <c r="B30" s="22" t="s">
        <v>713</v>
      </c>
      <c r="C30" s="277">
        <v>3.7</v>
      </c>
      <c r="D30" s="277">
        <f>$C30*INDEX('Regional Cost Factors'!$G$15:$G$29,MATCH(D$27,'Regional Cost Factors'!$B$15:$B$29,0))</f>
        <v>3.8110000000000004</v>
      </c>
      <c r="E30" s="277">
        <f>$C30*INDEX('Regional Cost Factors'!$G$15:$G$29,MATCH(E$27,'Regional Cost Factors'!$B$15:$B$29,0))</f>
        <v>3.8850000000000002</v>
      </c>
      <c r="F30" s="277">
        <f>$C30*INDEX('Regional Cost Factors'!$G$15:$G$29,MATCH(F$27,'Regional Cost Factors'!$B$15:$B$29,0))</f>
        <v>3.9590000000000005</v>
      </c>
      <c r="G30" s="277">
        <f>$C30*INDEX('Regional Cost Factors'!$G$15:$G$29,MATCH(G$27,'Regional Cost Factors'!$B$15:$B$29,0))</f>
        <v>4.4400000000000004</v>
      </c>
      <c r="H30" s="277">
        <f>$C30*INDEX('Regional Cost Factors'!$G$15:$G$29,MATCH(H$27,'Regional Cost Factors'!$B$15:$B$29,0))</f>
        <v>4.9580000000000002</v>
      </c>
      <c r="I30" s="277">
        <f>$C30*INDEX('Regional Cost Factors'!$G$15:$G$29,MATCH(I$27,'Regional Cost Factors'!$B$15:$B$29,0))</f>
        <v>4.181</v>
      </c>
      <c r="J30" s="277">
        <f>$C30*INDEX('Regional Cost Factors'!$G$15:$G$29,MATCH(J$27,'Regional Cost Factors'!$B$15:$B$29,0))</f>
        <v>4.5140000000000002</v>
      </c>
      <c r="K30" s="277">
        <f>$C30*INDEX('Regional Cost Factors'!$G$15:$G$29,MATCH(K$27,'Regional Cost Factors'!$B$15:$B$29,0))</f>
        <v>4.8840000000000003</v>
      </c>
      <c r="L30" s="277">
        <f>$C30*INDEX('Regional Cost Factors'!$G$15:$G$29,MATCH(L$27,'Regional Cost Factors'!$B$15:$B$29,0))</f>
        <v>3.7370000000000001</v>
      </c>
      <c r="M30" s="277">
        <f>$C30*INDEX('Regional Cost Factors'!$G$15:$G$29,MATCH(M$27,'Regional Cost Factors'!$B$15:$B$29,0))</f>
        <v>4.181</v>
      </c>
      <c r="N30" s="277">
        <f>$C30*INDEX('Regional Cost Factors'!$G$15:$G$29,MATCH(N$27,'Regional Cost Factors'!$B$15:$B$29,0))</f>
        <v>4.625</v>
      </c>
      <c r="O30" s="277">
        <f>$C30*INDEX('Regional Cost Factors'!$G$15:$G$29,MATCH(O$27,'Regional Cost Factors'!$B$15:$B$29,0))</f>
        <v>3.8850000000000002</v>
      </c>
      <c r="P30" s="277">
        <f>$C30*INDEX('Regional Cost Factors'!$G$15:$G$29,MATCH(P$27,'Regional Cost Factors'!$B$15:$B$29,0))</f>
        <v>4.218</v>
      </c>
      <c r="Q30" s="277">
        <f>$C30*INDEX('Regional Cost Factors'!$G$15:$G$29,MATCH(Q$27,'Regional Cost Factors'!$B$15:$B$29,0))</f>
        <v>4.5510000000000002</v>
      </c>
      <c r="R30" s="10"/>
    </row>
    <row r="31" spans="1:18" ht="15.75" thickBot="1">
      <c r="B31" s="22" t="s">
        <v>716</v>
      </c>
      <c r="C31" s="318">
        <v>0</v>
      </c>
      <c r="D31" s="318">
        <v>0</v>
      </c>
      <c r="E31" s="318">
        <v>0</v>
      </c>
      <c r="F31" s="318">
        <v>0</v>
      </c>
      <c r="G31" s="318">
        <v>0</v>
      </c>
      <c r="H31" s="318">
        <v>0</v>
      </c>
      <c r="I31" s="318">
        <v>0</v>
      </c>
      <c r="J31" s="318">
        <v>0</v>
      </c>
      <c r="K31" s="318">
        <v>0</v>
      </c>
      <c r="L31" s="318">
        <v>0</v>
      </c>
      <c r="M31" s="318">
        <v>0</v>
      </c>
      <c r="N31" s="318">
        <v>0</v>
      </c>
      <c r="O31" s="318">
        <v>0</v>
      </c>
      <c r="P31" s="318">
        <v>0</v>
      </c>
      <c r="Q31" s="318">
        <v>0</v>
      </c>
      <c r="R31" s="10"/>
    </row>
    <row r="32" spans="1:18" ht="15.75" thickBot="1">
      <c r="B32" s="22" t="s">
        <v>762</v>
      </c>
      <c r="C32" s="317">
        <v>0</v>
      </c>
      <c r="D32" s="317">
        <v>0</v>
      </c>
      <c r="E32" s="317">
        <v>0</v>
      </c>
      <c r="F32" s="317">
        <v>0</v>
      </c>
      <c r="G32" s="317">
        <v>0</v>
      </c>
      <c r="H32" s="317">
        <v>0</v>
      </c>
      <c r="I32" s="317">
        <v>0</v>
      </c>
      <c r="J32" s="317">
        <v>0</v>
      </c>
      <c r="K32" s="317">
        <v>0</v>
      </c>
      <c r="L32" s="317">
        <v>0</v>
      </c>
      <c r="M32" s="317">
        <v>0</v>
      </c>
      <c r="N32" s="317">
        <v>0</v>
      </c>
      <c r="O32" s="317">
        <v>0</v>
      </c>
      <c r="P32" s="317">
        <v>0</v>
      </c>
      <c r="Q32" s="317">
        <v>0</v>
      </c>
      <c r="R32" s="10"/>
    </row>
    <row r="33" spans="2:18" ht="15.75" thickBot="1">
      <c r="B33" s="22" t="s">
        <v>103</v>
      </c>
      <c r="C33" s="318">
        <v>0</v>
      </c>
      <c r="D33" s="318">
        <v>0</v>
      </c>
      <c r="E33" s="318">
        <v>0</v>
      </c>
      <c r="F33" s="318">
        <v>0</v>
      </c>
      <c r="G33" s="318">
        <v>0</v>
      </c>
      <c r="H33" s="318">
        <v>0</v>
      </c>
      <c r="I33" s="318">
        <v>0</v>
      </c>
      <c r="J33" s="318">
        <v>0</v>
      </c>
      <c r="K33" s="318">
        <v>0</v>
      </c>
      <c r="L33" s="318">
        <v>0</v>
      </c>
      <c r="M33" s="318">
        <v>0</v>
      </c>
      <c r="N33" s="318">
        <v>0</v>
      </c>
      <c r="O33" s="318">
        <v>0</v>
      </c>
      <c r="P33" s="318">
        <v>0</v>
      </c>
      <c r="Q33" s="318">
        <v>0</v>
      </c>
      <c r="R33" s="10"/>
    </row>
    <row r="34" spans="2:18" ht="15.75" thickBot="1">
      <c r="B34" s="22" t="s">
        <v>722</v>
      </c>
      <c r="C34" s="317">
        <v>0</v>
      </c>
      <c r="D34" s="317">
        <v>0</v>
      </c>
      <c r="E34" s="317">
        <v>0</v>
      </c>
      <c r="F34" s="317">
        <v>0</v>
      </c>
      <c r="G34" s="317">
        <v>0</v>
      </c>
      <c r="H34" s="317">
        <v>0</v>
      </c>
      <c r="I34" s="317">
        <v>0</v>
      </c>
      <c r="J34" s="317">
        <v>0</v>
      </c>
      <c r="K34" s="317">
        <v>0</v>
      </c>
      <c r="L34" s="317">
        <v>0</v>
      </c>
      <c r="M34" s="317">
        <v>0</v>
      </c>
      <c r="N34" s="317">
        <v>0</v>
      </c>
      <c r="O34" s="317">
        <v>0</v>
      </c>
      <c r="P34" s="317">
        <v>0</v>
      </c>
      <c r="Q34" s="317">
        <v>0</v>
      </c>
      <c r="R34" s="10"/>
    </row>
    <row r="35" spans="2:18" ht="15.75" thickBot="1">
      <c r="B35" s="22" t="s">
        <v>104</v>
      </c>
      <c r="C35" s="318">
        <v>0</v>
      </c>
      <c r="D35" s="318">
        <v>0</v>
      </c>
      <c r="E35" s="318">
        <v>0</v>
      </c>
      <c r="F35" s="318">
        <v>0</v>
      </c>
      <c r="G35" s="318">
        <v>0</v>
      </c>
      <c r="H35" s="318">
        <v>0</v>
      </c>
      <c r="I35" s="318">
        <v>0</v>
      </c>
      <c r="J35" s="318">
        <v>0</v>
      </c>
      <c r="K35" s="318">
        <v>0</v>
      </c>
      <c r="L35" s="318">
        <v>0</v>
      </c>
      <c r="M35" s="318">
        <v>0</v>
      </c>
      <c r="N35" s="318">
        <v>0</v>
      </c>
      <c r="O35" s="318">
        <v>0</v>
      </c>
      <c r="P35" s="318">
        <v>0</v>
      </c>
      <c r="Q35" s="318">
        <v>0</v>
      </c>
      <c r="R35" s="10"/>
    </row>
    <row r="36" spans="2:18">
      <c r="B36" s="45" t="s">
        <v>634</v>
      </c>
      <c r="C36" s="10"/>
      <c r="D36" s="10"/>
      <c r="E36" s="10"/>
      <c r="F36" s="10"/>
      <c r="G36" s="10"/>
      <c r="H36" s="10"/>
      <c r="I36" s="10"/>
      <c r="J36" s="10"/>
      <c r="K36" s="10"/>
      <c r="L36" s="10"/>
      <c r="M36" s="10"/>
      <c r="N36" s="10"/>
      <c r="O36" s="10"/>
      <c r="P36" s="10"/>
      <c r="Q36" s="10"/>
      <c r="R36" s="10"/>
    </row>
    <row r="37" spans="2:18">
      <c r="B37" s="45" t="s">
        <v>793</v>
      </c>
      <c r="C37" s="10"/>
      <c r="D37" s="10"/>
      <c r="E37" s="10"/>
      <c r="F37" s="10"/>
      <c r="G37" s="10"/>
      <c r="H37" s="10"/>
      <c r="I37" s="10"/>
      <c r="J37" s="10"/>
      <c r="K37" s="10"/>
      <c r="L37" s="10"/>
      <c r="M37" s="10"/>
      <c r="N37" s="10"/>
      <c r="O37" s="10"/>
      <c r="P37" s="10"/>
      <c r="Q37" s="10"/>
      <c r="R37" s="10"/>
    </row>
    <row r="38" spans="2:18">
      <c r="B38" s="45" t="s">
        <v>1092</v>
      </c>
      <c r="C38" s="10"/>
      <c r="D38" s="10"/>
      <c r="E38" s="10"/>
      <c r="F38" s="10"/>
      <c r="G38" s="10"/>
      <c r="H38" s="10"/>
      <c r="I38" s="10"/>
      <c r="J38" s="10"/>
      <c r="K38" s="10"/>
      <c r="L38" s="10"/>
      <c r="M38" s="10"/>
      <c r="N38" s="10"/>
      <c r="O38" s="10"/>
      <c r="P38" s="10"/>
      <c r="Q38" s="10"/>
      <c r="R38" s="10"/>
    </row>
    <row r="39" spans="2:18">
      <c r="B39" s="45" t="s">
        <v>1093</v>
      </c>
      <c r="C39" s="10"/>
      <c r="D39" s="10"/>
      <c r="E39" s="10"/>
      <c r="F39" s="10"/>
      <c r="G39" s="10"/>
      <c r="H39" s="10"/>
      <c r="I39" s="10"/>
      <c r="J39" s="10"/>
      <c r="K39" s="10"/>
      <c r="L39" s="10"/>
      <c r="M39" s="10"/>
      <c r="N39" s="10"/>
      <c r="O39" s="10"/>
      <c r="P39" s="10"/>
      <c r="Q39" s="10"/>
      <c r="R39" s="10"/>
    </row>
    <row r="40" spans="2:18">
      <c r="B40" s="45" t="s">
        <v>1094</v>
      </c>
      <c r="C40" s="10"/>
      <c r="D40" s="10"/>
      <c r="E40" s="10"/>
      <c r="F40" s="10"/>
      <c r="G40" s="10"/>
      <c r="H40" s="10"/>
      <c r="I40" s="10"/>
      <c r="J40" s="10"/>
      <c r="K40" s="10"/>
      <c r="L40" s="10"/>
      <c r="M40" s="10"/>
      <c r="N40" s="10"/>
      <c r="O40" s="10"/>
      <c r="P40" s="10"/>
      <c r="Q40" s="10"/>
      <c r="R40" s="10"/>
    </row>
    <row r="41" spans="2:18">
      <c r="B41" s="10"/>
      <c r="C41" s="10"/>
      <c r="D41" s="10"/>
      <c r="E41" s="10"/>
      <c r="F41" s="10"/>
      <c r="G41" s="10"/>
      <c r="H41" s="10"/>
      <c r="I41" s="10"/>
      <c r="J41" s="10"/>
      <c r="K41" s="10"/>
      <c r="L41" s="10"/>
      <c r="M41" s="10"/>
      <c r="N41" s="10"/>
      <c r="O41" s="10"/>
      <c r="P41" s="10"/>
      <c r="Q41" s="10"/>
      <c r="R41" s="10"/>
    </row>
  </sheetData>
  <mergeCells count="3">
    <mergeCell ref="C26:Q26"/>
    <mergeCell ref="B2:D2"/>
    <mergeCell ref="B26:B27"/>
  </mergeCells>
  <hyperlinks>
    <hyperlink ref="B1" location="'Assumptions Summary'!A1" display="Go to Assumptions Summary"/>
  </hyperlinks>
  <pageMargins left="0.7" right="0.7" top="0.75" bottom="0.75" header="0.3" footer="0.3"/>
  <pageSetup paperSize="9" orientation="portrait" verticalDpi="90"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tabColor theme="5" tint="0.79998168889431442"/>
  </sheetPr>
  <dimension ref="A1:Q70"/>
  <sheetViews>
    <sheetView zoomScale="85" zoomScaleNormal="85" workbookViewId="0"/>
  </sheetViews>
  <sheetFormatPr defaultColWidth="10.28515625" defaultRowHeight="12.75"/>
  <cols>
    <col min="1" max="1" width="4.140625" style="123" customWidth="1"/>
    <col min="2" max="2" width="40" style="123" customWidth="1"/>
    <col min="3" max="3" width="17.85546875" style="123" customWidth="1"/>
    <col min="4" max="4" width="17.7109375" style="123" customWidth="1"/>
    <col min="5" max="5" width="15.5703125" style="123" customWidth="1"/>
    <col min="6" max="6" width="9.28515625" style="123" customWidth="1"/>
    <col min="7" max="7" width="18" style="123" bestFit="1" customWidth="1"/>
    <col min="8" max="8" width="11.5703125" style="123" bestFit="1" customWidth="1"/>
    <col min="9" max="9" width="16.7109375" style="123" bestFit="1" customWidth="1"/>
    <col min="10" max="10" width="14.28515625" style="123" bestFit="1" customWidth="1"/>
    <col min="11" max="11" width="13.140625" style="123" customWidth="1"/>
    <col min="12" max="12" width="22.5703125" style="123" customWidth="1"/>
    <col min="13" max="13" width="9.85546875" style="123" customWidth="1"/>
    <col min="14" max="17" width="13" style="123" customWidth="1"/>
    <col min="18" max="16384" width="10.28515625" style="123"/>
  </cols>
  <sheetData>
    <row r="1" spans="1:17" ht="15">
      <c r="A1" s="41"/>
      <c r="B1" s="17" t="s">
        <v>59</v>
      </c>
      <c r="C1" s="10"/>
      <c r="D1" s="10"/>
      <c r="E1" s="10"/>
      <c r="F1" s="10"/>
      <c r="G1" s="10"/>
      <c r="H1" s="10"/>
      <c r="I1" s="10"/>
      <c r="J1" s="10"/>
      <c r="K1" s="10"/>
      <c r="L1" s="10"/>
      <c r="M1" s="10"/>
      <c r="N1" s="10"/>
      <c r="O1" s="10"/>
      <c r="P1" s="10"/>
      <c r="Q1" s="10"/>
    </row>
    <row r="2" spans="1:17" ht="20.25" thickBot="1">
      <c r="A2" s="41"/>
      <c r="B2" s="18" t="s">
        <v>55</v>
      </c>
      <c r="C2" s="10"/>
      <c r="D2" s="10"/>
      <c r="E2" s="10"/>
      <c r="F2" s="10"/>
      <c r="G2" s="10"/>
      <c r="H2" s="10"/>
      <c r="I2" s="10"/>
      <c r="J2" s="10"/>
      <c r="K2" s="10"/>
      <c r="L2" s="10"/>
      <c r="M2" s="10"/>
      <c r="N2" s="10"/>
      <c r="O2" s="10"/>
      <c r="P2" s="10"/>
      <c r="Q2" s="10"/>
    </row>
    <row r="3" spans="1:17" ht="15" customHeight="1" thickTop="1">
      <c r="A3" s="41"/>
      <c r="B3" s="41"/>
      <c r="C3" s="41"/>
      <c r="D3" s="41"/>
      <c r="E3" s="41"/>
      <c r="F3" s="41"/>
      <c r="G3" s="41"/>
      <c r="H3" s="10"/>
      <c r="I3" s="10"/>
      <c r="J3" s="10"/>
      <c r="K3" s="10"/>
      <c r="L3" s="10"/>
      <c r="M3" s="10"/>
      <c r="N3" s="10"/>
      <c r="O3" s="10"/>
      <c r="P3" s="10"/>
      <c r="Q3" s="10"/>
    </row>
    <row r="4" spans="1:17" ht="15">
      <c r="A4" s="41"/>
      <c r="B4" s="398" t="str">
        <f>'Assumptions Summary'!$E$5&amp;": "&amp;'Assumptions Summary'!$D$43</f>
        <v>Key deviations from Primary Source: AEMO Draft 2021-22 Input and Assumptions Workbook</v>
      </c>
      <c r="C4" s="10"/>
      <c r="D4" s="10"/>
      <c r="E4" s="10"/>
      <c r="F4" s="10"/>
      <c r="G4" s="10"/>
      <c r="H4" s="10"/>
      <c r="I4" s="10"/>
      <c r="J4" s="10"/>
      <c r="K4" s="10"/>
      <c r="L4" s="10"/>
      <c r="M4" s="10"/>
      <c r="N4" s="10"/>
      <c r="O4" s="10"/>
      <c r="P4" s="10"/>
      <c r="Q4" s="10"/>
    </row>
    <row r="5" spans="1:17" ht="15">
      <c r="A5" s="41"/>
      <c r="B5" s="399" t="str">
        <f>'Assumptions Summary'!$E$43</f>
        <v>Nil</v>
      </c>
      <c r="C5" s="10"/>
      <c r="D5" s="10"/>
      <c r="E5" s="10"/>
      <c r="F5" s="10"/>
      <c r="G5" s="10"/>
      <c r="H5" s="10"/>
      <c r="I5" s="10"/>
      <c r="J5" s="10"/>
      <c r="K5" s="10"/>
      <c r="L5" s="10"/>
      <c r="M5" s="10"/>
      <c r="N5" s="10"/>
      <c r="O5" s="10"/>
      <c r="P5" s="10"/>
      <c r="Q5" s="10"/>
    </row>
    <row r="6" spans="1:17" ht="15">
      <c r="A6" s="41"/>
      <c r="B6" s="10"/>
      <c r="C6" s="10"/>
      <c r="D6" s="10"/>
      <c r="E6" s="10"/>
      <c r="F6" s="10"/>
      <c r="G6" s="10"/>
      <c r="H6" s="10"/>
      <c r="I6" s="10"/>
      <c r="J6" s="10"/>
      <c r="K6" s="10"/>
      <c r="L6" s="10"/>
      <c r="M6" s="10"/>
      <c r="N6" s="10"/>
      <c r="O6" s="10"/>
      <c r="P6" s="10"/>
      <c r="Q6" s="10"/>
    </row>
    <row r="7" spans="1:17" ht="18" thickBot="1">
      <c r="A7" s="41"/>
      <c r="B7" s="11" t="s">
        <v>1195</v>
      </c>
      <c r="C7" s="10"/>
      <c r="D7" s="10"/>
      <c r="E7" s="10"/>
      <c r="F7" s="10"/>
      <c r="G7" s="11" t="s">
        <v>1196</v>
      </c>
      <c r="H7" s="10"/>
      <c r="I7" s="10"/>
      <c r="J7" s="10"/>
      <c r="K7" s="10"/>
      <c r="L7" s="11" t="s">
        <v>1098</v>
      </c>
      <c r="M7" s="276"/>
      <c r="N7" s="10"/>
      <c r="O7" s="10"/>
      <c r="P7" s="10"/>
      <c r="Q7" s="10"/>
    </row>
    <row r="8" spans="1:17" ht="48.75" customHeight="1" thickTop="1" thickBot="1">
      <c r="A8" s="41"/>
      <c r="B8" s="295" t="s">
        <v>405</v>
      </c>
      <c r="C8" s="295" t="s">
        <v>1099</v>
      </c>
      <c r="D8" s="295" t="s">
        <v>1100</v>
      </c>
      <c r="E8" s="295" t="s">
        <v>1101</v>
      </c>
      <c r="F8" s="10"/>
      <c r="G8" s="295" t="s">
        <v>876</v>
      </c>
      <c r="H8" s="295" t="s">
        <v>1099</v>
      </c>
      <c r="I8" s="295" t="s">
        <v>1100</v>
      </c>
      <c r="J8" s="295" t="s">
        <v>1101</v>
      </c>
      <c r="K8" s="10"/>
      <c r="L8" s="295" t="s">
        <v>405</v>
      </c>
      <c r="M8" s="295" t="s">
        <v>1102</v>
      </c>
      <c r="N8" s="295" t="s">
        <v>1099</v>
      </c>
      <c r="O8" s="295" t="s">
        <v>1100</v>
      </c>
      <c r="P8" s="295" t="s">
        <v>1101</v>
      </c>
      <c r="Q8" s="10"/>
    </row>
    <row r="9" spans="1:17" ht="16.899999999999999" customHeight="1" thickBot="1">
      <c r="A9" s="41"/>
      <c r="B9" s="22" t="s">
        <v>407</v>
      </c>
      <c r="C9" s="298">
        <v>865.51220055710303</v>
      </c>
      <c r="D9" s="298">
        <v>47.130919220055709</v>
      </c>
      <c r="E9" s="298">
        <v>912.64311977715874</v>
      </c>
      <c r="F9" s="10"/>
      <c r="G9" s="22" t="s">
        <v>758</v>
      </c>
      <c r="H9" s="298">
        <v>0</v>
      </c>
      <c r="I9" s="298">
        <v>0</v>
      </c>
      <c r="J9" s="298">
        <v>0</v>
      </c>
      <c r="K9" s="10"/>
      <c r="L9" s="22" t="s">
        <v>711</v>
      </c>
      <c r="M9" s="22" t="s">
        <v>126</v>
      </c>
      <c r="N9" s="298">
        <v>532.39353299999993</v>
      </c>
      <c r="O9" s="298">
        <v>76.129199999999997</v>
      </c>
      <c r="P9" s="298">
        <v>608.5227329999999</v>
      </c>
      <c r="Q9" s="10"/>
    </row>
    <row r="10" spans="1:17" ht="16.899999999999999" customHeight="1" thickBot="1">
      <c r="A10" s="41"/>
      <c r="B10" s="22" t="s">
        <v>410</v>
      </c>
      <c r="C10" s="299">
        <v>862.34644067796614</v>
      </c>
      <c r="D10" s="299">
        <v>47.79661016949153</v>
      </c>
      <c r="E10" s="299">
        <v>910.14305084745763</v>
      </c>
      <c r="F10" s="10"/>
      <c r="G10" s="22" t="s">
        <v>1065</v>
      </c>
      <c r="H10" s="299">
        <v>0</v>
      </c>
      <c r="I10" s="299">
        <v>0</v>
      </c>
      <c r="J10" s="299">
        <v>0</v>
      </c>
      <c r="K10" s="10"/>
      <c r="L10" s="22" t="s">
        <v>711</v>
      </c>
      <c r="M10" s="22" t="s">
        <v>151</v>
      </c>
      <c r="N10" s="299">
        <v>532.39353299999993</v>
      </c>
      <c r="O10" s="299">
        <v>135.2295</v>
      </c>
      <c r="P10" s="299">
        <v>667.62303299999996</v>
      </c>
      <c r="Q10" s="10"/>
    </row>
    <row r="11" spans="1:17" ht="16.899999999999999" customHeight="1" thickBot="1">
      <c r="A11" s="41"/>
      <c r="B11" s="22" t="s">
        <v>414</v>
      </c>
      <c r="C11" s="298">
        <v>930</v>
      </c>
      <c r="D11" s="298">
        <v>50.591715976331372</v>
      </c>
      <c r="E11" s="298">
        <v>980.59171597633133</v>
      </c>
      <c r="F11" s="10"/>
      <c r="G11" s="22" t="s">
        <v>103</v>
      </c>
      <c r="H11" s="298">
        <v>0</v>
      </c>
      <c r="I11" s="298">
        <v>0</v>
      </c>
      <c r="J11" s="298">
        <v>0</v>
      </c>
      <c r="K11" s="10"/>
      <c r="L11" s="22" t="s">
        <v>711</v>
      </c>
      <c r="M11" s="22" t="s">
        <v>175</v>
      </c>
      <c r="N11" s="298">
        <v>532.39353299999993</v>
      </c>
      <c r="O11" s="298">
        <v>39.066299999999998</v>
      </c>
      <c r="P11" s="298">
        <v>571.45983299999989</v>
      </c>
      <c r="Q11" s="10"/>
    </row>
    <row r="12" spans="1:17" ht="16.899999999999999" customHeight="1" thickBot="1">
      <c r="A12" s="41"/>
      <c r="B12" s="22" t="s">
        <v>417</v>
      </c>
      <c r="C12" s="299">
        <v>862.30216216216229</v>
      </c>
      <c r="D12" s="299">
        <v>46.216216216216218</v>
      </c>
      <c r="E12" s="299">
        <v>908.51837837837854</v>
      </c>
      <c r="F12" s="10"/>
      <c r="G12" s="22" t="s">
        <v>104</v>
      </c>
      <c r="H12" s="299">
        <v>0</v>
      </c>
      <c r="I12" s="299">
        <v>0</v>
      </c>
      <c r="J12" s="299">
        <v>0</v>
      </c>
      <c r="K12" s="10"/>
      <c r="L12" s="22" t="s">
        <v>711</v>
      </c>
      <c r="M12" s="22" t="s">
        <v>192</v>
      </c>
      <c r="N12" s="299">
        <v>532.39353299999993</v>
      </c>
      <c r="O12" s="299">
        <v>102.17339999999999</v>
      </c>
      <c r="P12" s="299">
        <v>634.56693299999995</v>
      </c>
      <c r="Q12" s="10"/>
    </row>
    <row r="13" spans="1:17" ht="16.899999999999999" customHeight="1" thickBot="1">
      <c r="A13" s="41"/>
      <c r="B13" s="22" t="s">
        <v>420</v>
      </c>
      <c r="C13" s="298">
        <v>860</v>
      </c>
      <c r="D13" s="298">
        <v>48.305084745762713</v>
      </c>
      <c r="E13" s="298">
        <v>908.30508474576277</v>
      </c>
      <c r="F13" s="10"/>
      <c r="G13" s="22" t="s">
        <v>886</v>
      </c>
      <c r="H13" s="298">
        <v>0</v>
      </c>
      <c r="I13" s="298">
        <v>0</v>
      </c>
      <c r="J13" s="298">
        <v>0</v>
      </c>
      <c r="K13" s="10"/>
      <c r="L13" s="22" t="s">
        <v>711</v>
      </c>
      <c r="M13" s="22" t="s">
        <v>213</v>
      </c>
      <c r="N13" s="298">
        <v>532.39353299999993</v>
      </c>
      <c r="O13" s="298">
        <v>0</v>
      </c>
      <c r="P13" s="298">
        <v>532.39353299999993</v>
      </c>
      <c r="Q13" s="10"/>
    </row>
    <row r="14" spans="1:17" ht="16.899999999999999" customHeight="1" thickBot="1">
      <c r="A14" s="41"/>
      <c r="B14" s="22" t="s">
        <v>423</v>
      </c>
      <c r="C14" s="299">
        <v>920</v>
      </c>
      <c r="D14" s="299">
        <v>11.343490304709142</v>
      </c>
      <c r="E14" s="299">
        <v>931.34349030470912</v>
      </c>
      <c r="F14" s="10"/>
      <c r="G14" s="10"/>
      <c r="H14" s="10"/>
      <c r="I14" s="10"/>
      <c r="J14" s="10"/>
      <c r="K14" s="10"/>
      <c r="L14" s="22" t="s">
        <v>712</v>
      </c>
      <c r="M14" s="22" t="s">
        <v>126</v>
      </c>
      <c r="N14" s="299">
        <v>574.593839</v>
      </c>
      <c r="O14" s="299">
        <v>82.163600000000002</v>
      </c>
      <c r="P14" s="299">
        <v>656.75743899999998</v>
      </c>
      <c r="Q14" s="10"/>
    </row>
    <row r="15" spans="1:17" ht="16.899999999999999" customHeight="1" thickBot="1">
      <c r="A15" s="41"/>
      <c r="B15" s="22" t="s">
        <v>426</v>
      </c>
      <c r="C15" s="298">
        <v>895.32295890410956</v>
      </c>
      <c r="D15" s="298">
        <v>11.589041095890412</v>
      </c>
      <c r="E15" s="298">
        <v>906.91199999999992</v>
      </c>
      <c r="F15" s="10"/>
      <c r="G15" s="10"/>
      <c r="H15" s="10"/>
      <c r="I15" s="10"/>
      <c r="J15" s="10"/>
      <c r="K15" s="10"/>
      <c r="L15" s="22" t="s">
        <v>712</v>
      </c>
      <c r="M15" s="22" t="s">
        <v>151</v>
      </c>
      <c r="N15" s="298">
        <v>574.593839</v>
      </c>
      <c r="O15" s="298">
        <v>145.9485</v>
      </c>
      <c r="P15" s="298">
        <v>720.54233899999997</v>
      </c>
      <c r="Q15" s="10"/>
    </row>
    <row r="16" spans="1:17" ht="16.899999999999999" customHeight="1" thickBot="1">
      <c r="A16" s="41"/>
      <c r="B16" s="22" t="s">
        <v>429</v>
      </c>
      <c r="C16" s="299">
        <v>960</v>
      </c>
      <c r="D16" s="299">
        <v>11.761363636363635</v>
      </c>
      <c r="E16" s="299">
        <v>971.76136363636363</v>
      </c>
      <c r="F16" s="10"/>
      <c r="G16" s="10"/>
      <c r="H16" s="10"/>
      <c r="I16" s="10"/>
      <c r="J16" s="10"/>
      <c r="K16" s="10"/>
      <c r="L16" s="22" t="s">
        <v>712</v>
      </c>
      <c r="M16" s="22" t="s">
        <v>175</v>
      </c>
      <c r="N16" s="299">
        <v>574.593839</v>
      </c>
      <c r="O16" s="299">
        <v>42.1629</v>
      </c>
      <c r="P16" s="299">
        <v>616.75673900000004</v>
      </c>
      <c r="Q16" s="10"/>
    </row>
    <row r="17" spans="1:17" ht="16.899999999999999" customHeight="1" thickBot="1">
      <c r="A17" s="41"/>
      <c r="B17" s="22" t="s">
        <v>432</v>
      </c>
      <c r="C17" s="298">
        <v>820</v>
      </c>
      <c r="D17" s="298">
        <v>11.040000000000001</v>
      </c>
      <c r="E17" s="298">
        <v>831.04</v>
      </c>
      <c r="F17" s="10"/>
      <c r="G17" s="10"/>
      <c r="H17" s="10"/>
      <c r="I17" s="10"/>
      <c r="J17" s="10"/>
      <c r="K17" s="10"/>
      <c r="L17" s="22" t="s">
        <v>712</v>
      </c>
      <c r="M17" s="22" t="s">
        <v>192</v>
      </c>
      <c r="N17" s="298">
        <v>574.593839</v>
      </c>
      <c r="O17" s="298">
        <v>110.2722</v>
      </c>
      <c r="P17" s="298">
        <v>684.866039</v>
      </c>
      <c r="Q17" s="10"/>
    </row>
    <row r="18" spans="1:17" ht="16.899999999999999" customHeight="1" thickBot="1">
      <c r="A18" s="41"/>
      <c r="B18" s="22" t="s">
        <v>435</v>
      </c>
      <c r="C18" s="299">
        <v>830.13463414634134</v>
      </c>
      <c r="D18" s="299">
        <v>11.463414634146341</v>
      </c>
      <c r="E18" s="299">
        <v>841.59804878048772</v>
      </c>
      <c r="F18" s="10"/>
      <c r="G18" s="10"/>
      <c r="H18" s="10"/>
      <c r="I18" s="10"/>
      <c r="J18" s="10"/>
      <c r="K18" s="10"/>
      <c r="L18" s="22" t="s">
        <v>712</v>
      </c>
      <c r="M18" s="22" t="s">
        <v>213</v>
      </c>
      <c r="N18" s="299">
        <v>574.593839</v>
      </c>
      <c r="O18" s="299">
        <v>0</v>
      </c>
      <c r="P18" s="299">
        <v>574.593839</v>
      </c>
      <c r="Q18" s="10"/>
    </row>
    <row r="19" spans="1:17" ht="16.899999999999999" customHeight="1" thickBot="1">
      <c r="A19" s="41"/>
      <c r="B19" s="22" t="s">
        <v>437</v>
      </c>
      <c r="C19" s="298">
        <v>860.94000000000017</v>
      </c>
      <c r="D19" s="298">
        <v>11.250000000000002</v>
      </c>
      <c r="E19" s="298">
        <v>872.19000000000017</v>
      </c>
      <c r="F19" s="10"/>
      <c r="G19" s="10"/>
      <c r="H19" s="10"/>
      <c r="I19" s="10"/>
      <c r="J19" s="10"/>
      <c r="K19" s="10"/>
      <c r="L19" s="22" t="s">
        <v>713</v>
      </c>
      <c r="M19" s="22" t="s">
        <v>126</v>
      </c>
      <c r="N19" s="298">
        <v>368.22866399999998</v>
      </c>
      <c r="O19" s="298">
        <v>53.716799999999992</v>
      </c>
      <c r="P19" s="298">
        <v>421.94546399999996</v>
      </c>
      <c r="Q19" s="10"/>
    </row>
    <row r="20" spans="1:17" ht="16.899999999999999" customHeight="1" thickBot="1">
      <c r="A20" s="41"/>
      <c r="B20" s="22" t="s">
        <v>439</v>
      </c>
      <c r="C20" s="299">
        <v>860.02209944751382</v>
      </c>
      <c r="D20" s="299">
        <v>11.436464088397791</v>
      </c>
      <c r="E20" s="299">
        <v>871.45856353591159</v>
      </c>
      <c r="F20" s="10"/>
      <c r="G20" s="10"/>
      <c r="H20" s="10"/>
      <c r="I20" s="10"/>
      <c r="J20" s="10"/>
      <c r="K20" s="10"/>
      <c r="L20" s="22" t="s">
        <v>713</v>
      </c>
      <c r="M20" s="22" t="s">
        <v>151</v>
      </c>
      <c r="N20" s="299">
        <v>368.22866399999998</v>
      </c>
      <c r="O20" s="299">
        <v>95.417999999999992</v>
      </c>
      <c r="P20" s="299">
        <v>463.64666399999999</v>
      </c>
      <c r="Q20" s="10"/>
    </row>
    <row r="21" spans="1:17" ht="16.899999999999999" customHeight="1" thickBot="1">
      <c r="A21" s="41"/>
      <c r="B21" s="22" t="s">
        <v>441</v>
      </c>
      <c r="C21" s="298">
        <v>832.96469387755099</v>
      </c>
      <c r="D21" s="298">
        <v>10.790816326530612</v>
      </c>
      <c r="E21" s="298">
        <v>843.75551020408159</v>
      </c>
      <c r="F21" s="10"/>
      <c r="G21" s="10"/>
      <c r="H21" s="10"/>
      <c r="I21" s="10"/>
      <c r="J21" s="10"/>
      <c r="K21" s="10"/>
      <c r="L21" s="22" t="s">
        <v>713</v>
      </c>
      <c r="M21" s="22" t="s">
        <v>175</v>
      </c>
      <c r="N21" s="298">
        <v>368.22866399999998</v>
      </c>
      <c r="O21" s="298">
        <v>27.565199999999997</v>
      </c>
      <c r="P21" s="298">
        <v>395.79386399999999</v>
      </c>
      <c r="Q21" s="10"/>
    </row>
    <row r="22" spans="1:17" ht="16.899999999999999" customHeight="1" thickBot="1">
      <c r="A22" s="41"/>
      <c r="B22" s="22" t="s">
        <v>443</v>
      </c>
      <c r="C22" s="299">
        <v>1150</v>
      </c>
      <c r="D22" s="299">
        <v>4.8176470588235301</v>
      </c>
      <c r="E22" s="299">
        <v>1154.8176470588235</v>
      </c>
      <c r="F22" s="10"/>
      <c r="G22" s="10"/>
      <c r="H22" s="10"/>
      <c r="I22" s="10"/>
      <c r="J22" s="10"/>
      <c r="K22" s="10"/>
      <c r="L22" s="22" t="s">
        <v>713</v>
      </c>
      <c r="M22" s="22" t="s">
        <v>192</v>
      </c>
      <c r="N22" s="299">
        <v>368.22866399999998</v>
      </c>
      <c r="O22" s="299">
        <v>72.093599999999995</v>
      </c>
      <c r="P22" s="299">
        <v>440.32226399999996</v>
      </c>
      <c r="Q22" s="10"/>
    </row>
    <row r="23" spans="1:17" ht="16.899999999999999" customHeight="1" thickBot="1">
      <c r="A23" s="41"/>
      <c r="B23" s="22" t="s">
        <v>445</v>
      </c>
      <c r="C23" s="298">
        <v>1136.0409022556391</v>
      </c>
      <c r="D23" s="298">
        <v>4.9804511278195491</v>
      </c>
      <c r="E23" s="298">
        <v>1141.0213533834587</v>
      </c>
      <c r="F23" s="10"/>
      <c r="G23" s="10"/>
      <c r="H23" s="10"/>
      <c r="I23" s="10"/>
      <c r="J23" s="10"/>
      <c r="K23" s="10"/>
      <c r="L23" s="22" t="s">
        <v>713</v>
      </c>
      <c r="M23" s="22" t="s">
        <v>213</v>
      </c>
      <c r="N23" s="298">
        <v>368.22866399999998</v>
      </c>
      <c r="O23" s="298">
        <v>0</v>
      </c>
      <c r="P23" s="298">
        <v>368.22866399999998</v>
      </c>
      <c r="Q23" s="10"/>
    </row>
    <row r="24" spans="1:17" ht="16.899999999999999" customHeight="1" thickBot="1">
      <c r="A24" s="41"/>
      <c r="B24" s="22" t="s">
        <v>447</v>
      </c>
      <c r="C24" s="299">
        <v>1310</v>
      </c>
      <c r="D24" s="299">
        <v>5.5148936170212783</v>
      </c>
      <c r="E24" s="299">
        <v>1315.5148936170212</v>
      </c>
      <c r="F24" s="10"/>
      <c r="G24" s="10"/>
      <c r="H24" s="10"/>
      <c r="I24" s="10"/>
      <c r="J24" s="10"/>
      <c r="K24" s="10"/>
      <c r="L24" s="22" t="s">
        <v>716</v>
      </c>
      <c r="M24" s="22" t="s">
        <v>1052</v>
      </c>
      <c r="N24" s="299">
        <v>0</v>
      </c>
      <c r="O24" s="299">
        <v>0</v>
      </c>
      <c r="P24" s="299">
        <v>0</v>
      </c>
      <c r="Q24" s="10"/>
    </row>
    <row r="25" spans="1:17" ht="16.899999999999999" customHeight="1" thickBot="1">
      <c r="A25" s="41"/>
      <c r="B25" s="22" t="s">
        <v>451</v>
      </c>
      <c r="C25" s="298">
        <v>358.13951999999995</v>
      </c>
      <c r="D25" s="298">
        <v>89.395199999999988</v>
      </c>
      <c r="E25" s="298">
        <v>447.53471999999994</v>
      </c>
      <c r="F25" s="10"/>
      <c r="G25" s="10"/>
      <c r="H25" s="10"/>
      <c r="I25" s="10"/>
      <c r="J25" s="10"/>
      <c r="K25" s="10"/>
      <c r="L25" s="22" t="s">
        <v>762</v>
      </c>
      <c r="M25" s="22" t="s">
        <v>1052</v>
      </c>
      <c r="N25" s="298">
        <v>0</v>
      </c>
      <c r="O25" s="298">
        <v>0</v>
      </c>
      <c r="P25" s="298">
        <v>0</v>
      </c>
      <c r="Q25" s="10"/>
    </row>
    <row r="26" spans="1:17" ht="16.899999999999999" customHeight="1" thickBot="1">
      <c r="A26" s="41"/>
      <c r="B26" s="22" t="s">
        <v>453</v>
      </c>
      <c r="C26" s="299">
        <v>454.32374999999996</v>
      </c>
      <c r="D26" s="299">
        <v>56.744999999999997</v>
      </c>
      <c r="E26" s="299">
        <v>511.06874999999997</v>
      </c>
      <c r="F26" s="10"/>
      <c r="G26" s="10"/>
      <c r="H26" s="10"/>
      <c r="I26" s="10"/>
      <c r="J26" s="10"/>
      <c r="K26" s="10"/>
      <c r="L26" s="22" t="s">
        <v>103</v>
      </c>
      <c r="M26" s="22" t="s">
        <v>1052</v>
      </c>
      <c r="N26" s="299">
        <v>0</v>
      </c>
      <c r="O26" s="299">
        <v>0</v>
      </c>
      <c r="P26" s="299">
        <v>0</v>
      </c>
      <c r="Q26" s="10"/>
    </row>
    <row r="27" spans="1:17" ht="16.899999999999999" customHeight="1" thickBot="1">
      <c r="A27" s="41"/>
      <c r="B27" s="22" t="s">
        <v>145</v>
      </c>
      <c r="C27" s="298">
        <v>420.20452173913037</v>
      </c>
      <c r="D27" s="298">
        <v>57.380869565217381</v>
      </c>
      <c r="E27" s="298">
        <v>477.58539130434775</v>
      </c>
      <c r="F27" s="10"/>
      <c r="G27" s="10"/>
      <c r="H27" s="10"/>
      <c r="I27" s="10"/>
      <c r="J27" s="10"/>
      <c r="K27" s="10"/>
      <c r="L27" s="22" t="s">
        <v>843</v>
      </c>
      <c r="M27" s="22" t="s">
        <v>1052</v>
      </c>
      <c r="N27" s="298">
        <v>0</v>
      </c>
      <c r="O27" s="298">
        <v>0</v>
      </c>
      <c r="P27" s="298">
        <v>0</v>
      </c>
      <c r="Q27" s="10"/>
    </row>
    <row r="28" spans="1:17" ht="16.899999999999999" customHeight="1" thickBot="1">
      <c r="A28" s="41"/>
      <c r="B28" s="22" t="s">
        <v>456</v>
      </c>
      <c r="C28" s="299">
        <v>370</v>
      </c>
      <c r="D28" s="299">
        <v>57.952340425531915</v>
      </c>
      <c r="E28" s="299">
        <v>427.95234042553193</v>
      </c>
      <c r="F28" s="10"/>
      <c r="G28" s="10"/>
      <c r="H28" s="10"/>
      <c r="I28" s="10"/>
      <c r="J28" s="10"/>
      <c r="K28" s="10"/>
      <c r="L28" s="22" t="s">
        <v>104</v>
      </c>
      <c r="M28" s="22" t="s">
        <v>1052</v>
      </c>
      <c r="N28" s="299">
        <v>0</v>
      </c>
      <c r="O28" s="299">
        <v>0</v>
      </c>
      <c r="P28" s="299">
        <v>0</v>
      </c>
      <c r="Q28" s="10"/>
    </row>
    <row r="29" spans="1:17" ht="16.899999999999999" customHeight="1" thickBot="1">
      <c r="A29" s="41"/>
      <c r="B29" s="22" t="s">
        <v>458</v>
      </c>
      <c r="C29" s="298">
        <v>450</v>
      </c>
      <c r="D29" s="298">
        <v>59.212173913043472</v>
      </c>
      <c r="E29" s="298">
        <v>509.21217391304344</v>
      </c>
      <c r="F29" s="10"/>
      <c r="G29" s="10"/>
      <c r="H29" s="10"/>
      <c r="I29" s="10"/>
      <c r="J29" s="10"/>
      <c r="K29" s="10"/>
      <c r="L29" s="578"/>
      <c r="M29" s="578"/>
      <c r="N29" s="578"/>
      <c r="O29" s="578"/>
      <c r="P29" s="578"/>
      <c r="Q29" s="10"/>
    </row>
    <row r="30" spans="1:17" ht="16.899999999999999" customHeight="1" thickBot="1">
      <c r="A30" s="41"/>
      <c r="B30" s="22" t="s">
        <v>460</v>
      </c>
      <c r="C30" s="299">
        <v>450</v>
      </c>
      <c r="D30" s="299">
        <v>59.212173913043472</v>
      </c>
      <c r="E30" s="299">
        <v>509.21217391304344</v>
      </c>
      <c r="F30" s="10"/>
      <c r="G30" s="10"/>
      <c r="H30" s="10"/>
      <c r="I30" s="10"/>
      <c r="J30" s="10"/>
      <c r="K30" s="10"/>
      <c r="L30" s="474"/>
      <c r="M30" s="474"/>
      <c r="N30" s="474"/>
      <c r="O30" s="474"/>
      <c r="P30" s="474"/>
      <c r="Q30" s="10"/>
    </row>
    <row r="31" spans="1:17" ht="16.899999999999999" customHeight="1" thickBot="1">
      <c r="A31" s="41"/>
      <c r="B31" s="22" t="s">
        <v>462</v>
      </c>
      <c r="C31" s="298">
        <v>532.31294117647053</v>
      </c>
      <c r="D31" s="298">
        <v>80.936470588235281</v>
      </c>
      <c r="E31" s="298">
        <v>613.24941176470577</v>
      </c>
      <c r="F31" s="10"/>
      <c r="G31" s="10"/>
      <c r="H31" s="10"/>
      <c r="I31" s="10"/>
      <c r="J31" s="10"/>
      <c r="K31" s="10"/>
      <c r="L31" s="474"/>
      <c r="M31" s="474"/>
      <c r="N31" s="474"/>
      <c r="O31" s="474"/>
      <c r="P31" s="474"/>
      <c r="Q31" s="10"/>
    </row>
    <row r="32" spans="1:17" ht="16.899999999999999" customHeight="1" thickBot="1">
      <c r="A32" s="41"/>
      <c r="B32" s="22" t="s">
        <v>464</v>
      </c>
      <c r="C32" s="299">
        <v>460</v>
      </c>
      <c r="D32" s="299">
        <v>84.685714285714297</v>
      </c>
      <c r="E32" s="299">
        <v>544.68571428571431</v>
      </c>
      <c r="F32" s="10"/>
      <c r="G32" s="10"/>
      <c r="H32" s="10"/>
      <c r="I32" s="10"/>
      <c r="J32" s="10"/>
      <c r="K32" s="10"/>
      <c r="L32" s="474"/>
      <c r="M32" s="474"/>
      <c r="N32" s="474"/>
      <c r="O32" s="474"/>
      <c r="P32" s="474"/>
      <c r="Q32" s="10"/>
    </row>
    <row r="33" spans="1:17" ht="16.899999999999999" customHeight="1" thickBot="1">
      <c r="A33" s="41"/>
      <c r="B33" s="22" t="s">
        <v>466</v>
      </c>
      <c r="C33" s="298">
        <v>397.26749999999998</v>
      </c>
      <c r="D33" s="298">
        <v>76.440000000000012</v>
      </c>
      <c r="E33" s="298">
        <v>473.70749999999998</v>
      </c>
      <c r="F33" s="10"/>
      <c r="G33" s="10"/>
      <c r="H33" s="10"/>
      <c r="I33" s="10"/>
      <c r="J33" s="10"/>
      <c r="K33" s="10"/>
      <c r="L33" s="10"/>
      <c r="M33" s="10"/>
      <c r="N33" s="10"/>
      <c r="O33" s="10"/>
      <c r="P33" s="10"/>
      <c r="Q33" s="10"/>
    </row>
    <row r="34" spans="1:17" ht="16.899999999999999" customHeight="1" thickBot="1">
      <c r="A34" s="41"/>
      <c r="B34" s="22" t="s">
        <v>468</v>
      </c>
      <c r="C34" s="299">
        <v>410.38274999999993</v>
      </c>
      <c r="D34" s="299">
        <v>28.372499999999999</v>
      </c>
      <c r="E34" s="299">
        <v>438.75524999999993</v>
      </c>
      <c r="F34" s="10"/>
      <c r="G34" s="10"/>
      <c r="H34" s="10"/>
      <c r="I34" s="10"/>
      <c r="J34" s="10"/>
      <c r="K34" s="10"/>
      <c r="L34" s="10"/>
      <c r="M34" s="10"/>
      <c r="N34" s="10"/>
      <c r="O34" s="10"/>
      <c r="P34" s="10"/>
      <c r="Q34" s="10"/>
    </row>
    <row r="35" spans="1:17" ht="16.899999999999999" customHeight="1" thickBot="1">
      <c r="A35" s="41"/>
      <c r="B35" s="22" t="s">
        <v>470</v>
      </c>
      <c r="C35" s="298">
        <v>640</v>
      </c>
      <c r="D35" s="298">
        <v>142.56</v>
      </c>
      <c r="E35" s="298">
        <v>782.56</v>
      </c>
      <c r="F35" s="10"/>
      <c r="G35" s="10"/>
      <c r="H35" s="10"/>
      <c r="I35" s="10"/>
      <c r="J35" s="10"/>
      <c r="K35" s="10"/>
      <c r="L35" s="10"/>
      <c r="M35" s="10"/>
      <c r="N35" s="10"/>
      <c r="O35" s="10"/>
      <c r="P35" s="10"/>
      <c r="Q35" s="10"/>
    </row>
    <row r="36" spans="1:17" ht="16.899999999999999" customHeight="1" thickBot="1">
      <c r="A36" s="41"/>
      <c r="B36" s="22" t="s">
        <v>449</v>
      </c>
      <c r="C36" s="299">
        <v>480.96878048780485</v>
      </c>
      <c r="D36" s="299">
        <v>106.77073170731708</v>
      </c>
      <c r="E36" s="299">
        <v>587.73951219512196</v>
      </c>
      <c r="F36" s="10"/>
      <c r="G36" s="10"/>
      <c r="H36" s="10"/>
      <c r="I36" s="10"/>
      <c r="J36" s="10"/>
      <c r="K36" s="10"/>
      <c r="L36" s="10"/>
      <c r="M36" s="10"/>
      <c r="N36" s="10"/>
      <c r="O36" s="10"/>
      <c r="P36" s="10"/>
      <c r="Q36" s="10"/>
    </row>
    <row r="37" spans="1:17" ht="16.899999999999999" customHeight="1" thickBot="1">
      <c r="A37" s="41"/>
      <c r="B37" s="22" t="s">
        <v>472</v>
      </c>
      <c r="C37" s="298">
        <v>887.18142857142846</v>
      </c>
      <c r="D37" s="298">
        <v>45.822857142857131</v>
      </c>
      <c r="E37" s="298">
        <v>933.00428571428563</v>
      </c>
      <c r="F37" s="10"/>
      <c r="G37" s="10"/>
      <c r="H37" s="10"/>
      <c r="I37" s="10"/>
      <c r="J37" s="10"/>
      <c r="K37" s="10"/>
      <c r="L37" s="10"/>
      <c r="M37" s="10"/>
      <c r="N37" s="10"/>
      <c r="O37" s="10"/>
      <c r="P37" s="10"/>
      <c r="Q37" s="10"/>
    </row>
    <row r="38" spans="1:17" ht="16.899999999999999" customHeight="1" thickBot="1">
      <c r="A38" s="41"/>
      <c r="B38" s="22" t="s">
        <v>474</v>
      </c>
      <c r="C38" s="299">
        <v>581.71162499999991</v>
      </c>
      <c r="D38" s="299">
        <v>142.56</v>
      </c>
      <c r="E38" s="299">
        <v>724.27162499999986</v>
      </c>
      <c r="F38" s="10"/>
      <c r="G38" s="10"/>
      <c r="H38" s="10"/>
      <c r="I38" s="10"/>
      <c r="J38" s="10"/>
      <c r="K38" s="10"/>
      <c r="L38" s="10"/>
      <c r="M38" s="10"/>
      <c r="N38" s="10"/>
      <c r="O38" s="10"/>
      <c r="P38" s="10"/>
      <c r="Q38" s="10"/>
    </row>
    <row r="39" spans="1:17" ht="16.899999999999999" customHeight="1" thickBot="1">
      <c r="A39" s="41"/>
      <c r="B39" s="22" t="s">
        <v>475</v>
      </c>
      <c r="C39" s="298">
        <v>999.95657142857124</v>
      </c>
      <c r="D39" s="298">
        <v>99.282857142857125</v>
      </c>
      <c r="E39" s="298">
        <v>1099.2394285714283</v>
      </c>
      <c r="F39" s="10"/>
      <c r="G39" s="10"/>
      <c r="H39" s="10"/>
      <c r="I39" s="10"/>
      <c r="J39" s="10"/>
      <c r="K39" s="10"/>
      <c r="L39" s="10"/>
      <c r="M39" s="10"/>
      <c r="N39" s="10"/>
      <c r="O39" s="10"/>
      <c r="P39" s="10"/>
      <c r="Q39" s="10"/>
    </row>
    <row r="40" spans="1:17" ht="16.899999999999999" customHeight="1" thickBot="1">
      <c r="A40" s="41"/>
      <c r="B40" s="22" t="s">
        <v>476</v>
      </c>
      <c r="C40" s="299">
        <v>570.47760000000005</v>
      </c>
      <c r="D40" s="299">
        <v>92.664000000000001</v>
      </c>
      <c r="E40" s="299">
        <v>663.14160000000004</v>
      </c>
      <c r="F40" s="10"/>
      <c r="G40" s="10"/>
      <c r="H40" s="10"/>
      <c r="I40" s="10"/>
      <c r="J40" s="10"/>
      <c r="K40" s="10"/>
      <c r="L40" s="10"/>
      <c r="M40" s="10"/>
      <c r="N40" s="10"/>
      <c r="O40" s="10"/>
      <c r="P40" s="10"/>
      <c r="Q40" s="10"/>
    </row>
    <row r="41" spans="1:17" ht="16.899999999999999" customHeight="1" thickBot="1">
      <c r="A41" s="41"/>
      <c r="B41" s="22" t="s">
        <v>477</v>
      </c>
      <c r="C41" s="298">
        <v>570.47760000000005</v>
      </c>
      <c r="D41" s="298">
        <v>92.664000000000001</v>
      </c>
      <c r="E41" s="298">
        <v>663.14160000000004</v>
      </c>
      <c r="F41" s="10"/>
      <c r="G41" s="10"/>
      <c r="H41" s="10"/>
      <c r="I41" s="10"/>
      <c r="J41" s="10"/>
      <c r="K41" s="10"/>
      <c r="L41" s="10"/>
      <c r="M41" s="10"/>
      <c r="N41" s="10"/>
      <c r="O41" s="10"/>
      <c r="P41" s="10"/>
      <c r="Q41" s="10"/>
    </row>
    <row r="42" spans="1:17" ht="16.899999999999999" customHeight="1" thickBot="1">
      <c r="A42" s="41"/>
      <c r="B42" s="22" t="s">
        <v>478</v>
      </c>
      <c r="C42" s="299">
        <v>1000</v>
      </c>
      <c r="D42" s="299">
        <v>45.822857142857131</v>
      </c>
      <c r="E42" s="299">
        <v>1045.8228571428572</v>
      </c>
      <c r="F42" s="10"/>
      <c r="G42" s="10"/>
      <c r="H42" s="10"/>
      <c r="I42" s="10"/>
      <c r="J42" s="10"/>
      <c r="K42" s="10"/>
      <c r="L42" s="10"/>
      <c r="M42" s="10"/>
      <c r="N42" s="10"/>
      <c r="O42" s="10"/>
      <c r="P42" s="10"/>
      <c r="Q42" s="10"/>
    </row>
    <row r="43" spans="1:17" ht="16.899999999999999" customHeight="1" thickBot="1">
      <c r="A43" s="41"/>
      <c r="B43" s="22" t="s">
        <v>479</v>
      </c>
      <c r="C43" s="298">
        <v>955.86479999999995</v>
      </c>
      <c r="D43" s="298">
        <v>42.768000000000001</v>
      </c>
      <c r="E43" s="298">
        <v>998.63279999999997</v>
      </c>
      <c r="F43" s="10"/>
      <c r="G43" s="10"/>
      <c r="H43" s="10"/>
      <c r="I43" s="10"/>
      <c r="J43" s="10"/>
      <c r="K43" s="10"/>
      <c r="L43" s="10"/>
      <c r="M43" s="10"/>
      <c r="N43" s="10"/>
      <c r="O43" s="10"/>
      <c r="P43" s="10"/>
      <c r="Q43" s="10"/>
    </row>
    <row r="44" spans="1:17" ht="16.899999999999999" customHeight="1" thickBot="1">
      <c r="A44" s="41"/>
      <c r="B44" s="22" t="s">
        <v>480</v>
      </c>
      <c r="C44" s="299">
        <v>760</v>
      </c>
      <c r="D44" s="299">
        <v>85.273619631901838</v>
      </c>
      <c r="E44" s="299">
        <v>845.27361963190185</v>
      </c>
      <c r="F44" s="10"/>
      <c r="G44" s="10"/>
      <c r="H44" s="10"/>
      <c r="I44" s="10"/>
      <c r="J44" s="10"/>
      <c r="K44" s="10"/>
      <c r="L44" s="10"/>
      <c r="M44" s="10"/>
      <c r="N44" s="10"/>
      <c r="O44" s="10"/>
      <c r="P44" s="10"/>
      <c r="Q44" s="10"/>
    </row>
    <row r="45" spans="1:17" ht="16.899999999999999" customHeight="1" thickBot="1">
      <c r="A45" s="41"/>
      <c r="B45" s="22" t="s">
        <v>481</v>
      </c>
      <c r="C45" s="298">
        <v>663.85440000000006</v>
      </c>
      <c r="D45" s="298">
        <v>92.664000000000001</v>
      </c>
      <c r="E45" s="298">
        <v>756.51840000000004</v>
      </c>
      <c r="F45" s="10"/>
      <c r="G45" s="300"/>
      <c r="H45" s="300"/>
      <c r="I45" s="296"/>
      <c r="J45" s="296"/>
      <c r="K45" s="10"/>
      <c r="L45" s="10"/>
      <c r="M45" s="10"/>
      <c r="N45" s="10"/>
      <c r="O45" s="10"/>
      <c r="P45" s="10"/>
      <c r="Q45" s="10"/>
    </row>
    <row r="46" spans="1:17" ht="16.899999999999999" customHeight="1" thickBot="1">
      <c r="A46" s="41"/>
      <c r="B46" s="22" t="s">
        <v>482</v>
      </c>
      <c r="C46" s="299">
        <v>1400</v>
      </c>
      <c r="D46" s="299">
        <v>45.85846153846154</v>
      </c>
      <c r="E46" s="299">
        <v>1445.8584615384616</v>
      </c>
      <c r="F46" s="10"/>
      <c r="G46" s="10"/>
      <c r="H46" s="10"/>
      <c r="I46" s="10"/>
      <c r="J46" s="10"/>
      <c r="K46" s="10"/>
      <c r="L46" s="10"/>
      <c r="M46" s="10"/>
      <c r="N46" s="10"/>
      <c r="O46" s="10"/>
      <c r="P46" s="10"/>
      <c r="Q46" s="10"/>
    </row>
    <row r="47" spans="1:17" ht="16.899999999999999" customHeight="1" thickBot="1">
      <c r="A47" s="41"/>
      <c r="B47" s="22" t="s">
        <v>483</v>
      </c>
      <c r="C47" s="298">
        <v>1400</v>
      </c>
      <c r="D47" s="298">
        <v>48.350769230769231</v>
      </c>
      <c r="E47" s="298">
        <v>1448.3507692307692</v>
      </c>
      <c r="F47" s="10"/>
      <c r="G47" s="115"/>
      <c r="H47" s="115"/>
      <c r="I47" s="296"/>
      <c r="J47" s="10"/>
      <c r="K47" s="296"/>
      <c r="L47" s="10"/>
      <c r="M47" s="10"/>
      <c r="N47" s="10"/>
      <c r="O47" s="10"/>
      <c r="P47" s="10"/>
      <c r="Q47" s="10"/>
    </row>
    <row r="48" spans="1:17" ht="16.899999999999999" customHeight="1" thickBot="1">
      <c r="A48" s="41"/>
      <c r="B48" s="22" t="s">
        <v>484</v>
      </c>
      <c r="C48" s="299">
        <v>1200</v>
      </c>
      <c r="D48" s="299">
        <v>142.56</v>
      </c>
      <c r="E48" s="299">
        <v>1342.56</v>
      </c>
      <c r="F48" s="10"/>
      <c r="G48" s="154"/>
      <c r="H48" s="154"/>
      <c r="I48" s="154"/>
      <c r="J48" s="10"/>
      <c r="K48" s="10"/>
      <c r="L48" s="10"/>
      <c r="M48" s="10"/>
      <c r="N48" s="10"/>
      <c r="O48" s="10"/>
      <c r="P48" s="10"/>
      <c r="Q48" s="10"/>
    </row>
    <row r="49" spans="1:17" ht="16.899999999999999" customHeight="1" thickBot="1">
      <c r="A49" s="41"/>
      <c r="B49" s="22" t="s">
        <v>485</v>
      </c>
      <c r="C49" s="298">
        <v>1020</v>
      </c>
      <c r="D49" s="298">
        <v>154.44</v>
      </c>
      <c r="E49" s="298">
        <v>1174.44</v>
      </c>
      <c r="F49" s="10"/>
      <c r="G49" s="300"/>
      <c r="H49" s="300"/>
      <c r="I49" s="296"/>
      <c r="J49" s="10"/>
      <c r="K49" s="10"/>
      <c r="L49" s="10"/>
      <c r="M49" s="10"/>
      <c r="N49" s="10"/>
      <c r="O49" s="10"/>
      <c r="P49" s="10"/>
      <c r="Q49" s="10"/>
    </row>
    <row r="50" spans="1:17" ht="16.899999999999999" customHeight="1" thickBot="1">
      <c r="A50" s="41"/>
      <c r="B50" s="22" t="s">
        <v>486</v>
      </c>
      <c r="C50" s="299">
        <v>530</v>
      </c>
      <c r="D50" s="299">
        <v>123.55200000000001</v>
      </c>
      <c r="E50" s="299">
        <v>653.55200000000002</v>
      </c>
      <c r="F50" s="10"/>
      <c r="G50" s="300"/>
      <c r="H50" s="300"/>
      <c r="I50" s="301"/>
      <c r="J50" s="10"/>
      <c r="K50" s="10"/>
      <c r="L50" s="10"/>
      <c r="M50" s="10"/>
      <c r="N50" s="10"/>
      <c r="O50" s="10"/>
      <c r="P50" s="10"/>
      <c r="Q50" s="10"/>
    </row>
    <row r="51" spans="1:17" ht="17.100000000000001" customHeight="1" thickBot="1">
      <c r="A51" s="41"/>
      <c r="B51" s="22" t="s">
        <v>487</v>
      </c>
      <c r="C51" s="298">
        <v>820</v>
      </c>
      <c r="D51" s="298">
        <v>132.37714285714284</v>
      </c>
      <c r="E51" s="298">
        <v>952.37714285714287</v>
      </c>
      <c r="F51" s="10"/>
      <c r="G51" s="300"/>
      <c r="H51" s="300"/>
      <c r="I51" s="296"/>
      <c r="J51" s="10"/>
      <c r="K51" s="10"/>
      <c r="L51" s="10"/>
      <c r="M51" s="10"/>
      <c r="N51" s="10"/>
      <c r="O51" s="10"/>
      <c r="P51" s="10"/>
      <c r="Q51" s="10"/>
    </row>
    <row r="52" spans="1:17" ht="16.899999999999999" customHeight="1" thickBot="1">
      <c r="A52" s="41"/>
      <c r="B52" s="22" t="s">
        <v>488</v>
      </c>
      <c r="C52" s="299">
        <v>688.80937499999993</v>
      </c>
      <c r="D52" s="299">
        <v>111.14999999999999</v>
      </c>
      <c r="E52" s="299">
        <v>799.95937499999991</v>
      </c>
      <c r="F52" s="10"/>
      <c r="G52" s="300"/>
      <c r="H52" s="300"/>
      <c r="I52" s="301"/>
      <c r="J52" s="10"/>
      <c r="K52" s="10"/>
      <c r="L52" s="10"/>
      <c r="M52" s="10"/>
      <c r="N52" s="10"/>
      <c r="O52" s="10"/>
      <c r="P52" s="10"/>
      <c r="Q52" s="10"/>
    </row>
    <row r="53" spans="1:17" ht="16.899999999999999" customHeight="1" thickBot="1">
      <c r="A53" s="41"/>
      <c r="B53" s="22" t="s">
        <v>489</v>
      </c>
      <c r="C53" s="298">
        <v>532.39353299999993</v>
      </c>
      <c r="D53" s="298">
        <v>102.17339999999999</v>
      </c>
      <c r="E53" s="298">
        <v>634.56693299999995</v>
      </c>
      <c r="F53" s="10"/>
      <c r="G53" s="300"/>
      <c r="H53" s="300"/>
      <c r="I53" s="296"/>
      <c r="J53" s="10"/>
      <c r="K53" s="10"/>
      <c r="L53" s="10"/>
      <c r="M53" s="10"/>
      <c r="N53" s="10"/>
      <c r="O53" s="10"/>
      <c r="P53" s="10"/>
      <c r="Q53" s="10"/>
    </row>
    <row r="54" spans="1:17" ht="16.899999999999999" customHeight="1" thickBot="1">
      <c r="A54" s="41"/>
      <c r="B54" s="22" t="s">
        <v>490</v>
      </c>
      <c r="C54" s="299">
        <v>617.72275862068966</v>
      </c>
      <c r="D54" s="299">
        <v>46.961379310344832</v>
      </c>
      <c r="E54" s="299">
        <v>664.68413793103446</v>
      </c>
      <c r="F54" s="10"/>
      <c r="G54" s="300"/>
      <c r="H54" s="300"/>
      <c r="I54" s="301"/>
      <c r="J54" s="301"/>
      <c r="K54" s="10"/>
      <c r="L54" s="10"/>
      <c r="M54" s="10"/>
      <c r="N54" s="10"/>
      <c r="O54" s="10"/>
      <c r="P54" s="10"/>
      <c r="Q54" s="10"/>
    </row>
    <row r="55" spans="1:17" ht="16.899999999999999" customHeight="1" thickBot="1">
      <c r="A55" s="41"/>
      <c r="B55" s="22" t="s">
        <v>491</v>
      </c>
      <c r="C55" s="298">
        <v>652.97571428571416</v>
      </c>
      <c r="D55" s="298">
        <v>49.641428571428563</v>
      </c>
      <c r="E55" s="298">
        <v>702.61714285714277</v>
      </c>
      <c r="F55" s="10"/>
      <c r="G55" s="300"/>
      <c r="H55" s="300"/>
      <c r="I55" s="296"/>
      <c r="J55" s="296"/>
      <c r="K55" s="10"/>
      <c r="L55" s="10"/>
      <c r="M55" s="10"/>
      <c r="N55" s="10"/>
      <c r="O55" s="10"/>
      <c r="P55" s="10"/>
      <c r="Q55" s="10"/>
    </row>
    <row r="56" spans="1:17" ht="16.899999999999999" customHeight="1" thickBot="1">
      <c r="A56" s="41"/>
      <c r="B56" s="22" t="s">
        <v>492</v>
      </c>
      <c r="C56" s="299">
        <v>760</v>
      </c>
      <c r="D56" s="299">
        <v>57.914999999999999</v>
      </c>
      <c r="E56" s="299">
        <v>817.91499999999996</v>
      </c>
      <c r="F56" s="10"/>
      <c r="G56" s="300"/>
      <c r="H56" s="300"/>
      <c r="I56" s="301"/>
      <c r="J56" s="301"/>
      <c r="K56" s="301"/>
      <c r="L56" s="10"/>
      <c r="M56" s="10"/>
      <c r="N56" s="10"/>
      <c r="O56" s="10"/>
      <c r="P56" s="10"/>
      <c r="Q56" s="10"/>
    </row>
    <row r="57" spans="1:17" ht="16.899999999999999" customHeight="1" thickBot="1">
      <c r="A57" s="41"/>
      <c r="B57" s="22" t="s">
        <v>493</v>
      </c>
      <c r="C57" s="298">
        <v>524.32729411764706</v>
      </c>
      <c r="D57" s="298">
        <v>40.88117647058823</v>
      </c>
      <c r="E57" s="298">
        <v>565.20847058823529</v>
      </c>
      <c r="F57" s="10"/>
      <c r="G57" s="300"/>
      <c r="H57" s="300"/>
      <c r="I57" s="296"/>
      <c r="J57" s="296"/>
      <c r="K57" s="296"/>
      <c r="L57" s="10"/>
      <c r="M57" s="10"/>
      <c r="N57" s="10"/>
      <c r="O57" s="10"/>
      <c r="P57" s="10"/>
      <c r="Q57" s="10"/>
    </row>
    <row r="58" spans="1:17" ht="16.899999999999999" customHeight="1" thickBot="1">
      <c r="A58" s="41"/>
      <c r="B58" s="22" t="s">
        <v>494</v>
      </c>
      <c r="C58" s="299">
        <v>819.93379912663772</v>
      </c>
      <c r="D58" s="299">
        <v>59.47074235807861</v>
      </c>
      <c r="E58" s="299">
        <v>879.40454148471633</v>
      </c>
      <c r="F58" s="10"/>
      <c r="G58" s="300"/>
      <c r="H58" s="300"/>
      <c r="I58" s="301"/>
      <c r="J58" s="301"/>
      <c r="K58" s="301"/>
      <c r="L58" s="10"/>
      <c r="M58" s="10"/>
      <c r="N58" s="10"/>
      <c r="O58" s="10"/>
      <c r="P58" s="10"/>
      <c r="Q58" s="10"/>
    </row>
    <row r="59" spans="1:17" ht="16.899999999999999" customHeight="1" thickBot="1">
      <c r="A59" s="41"/>
      <c r="B59" s="22" t="s">
        <v>495</v>
      </c>
      <c r="C59" s="298">
        <v>819.93379912663772</v>
      </c>
      <c r="D59" s="298">
        <v>59.47074235807861</v>
      </c>
      <c r="E59" s="298">
        <v>879.40454148471633</v>
      </c>
      <c r="F59" s="10"/>
      <c r="G59" s="300"/>
      <c r="H59" s="300"/>
      <c r="I59" s="296"/>
      <c r="J59" s="296"/>
      <c r="K59" s="296"/>
      <c r="L59" s="10"/>
      <c r="M59" s="10"/>
      <c r="N59" s="10"/>
      <c r="O59" s="10"/>
      <c r="P59" s="10"/>
      <c r="Q59" s="10"/>
    </row>
    <row r="60" spans="1:17" ht="16.899999999999999" customHeight="1" thickBot="1">
      <c r="A60" s="41"/>
      <c r="B60" s="22" t="s">
        <v>496</v>
      </c>
      <c r="C60" s="299">
        <v>745.38118421052627</v>
      </c>
      <c r="D60" s="299">
        <v>44.798684210526311</v>
      </c>
      <c r="E60" s="299">
        <v>790.17986842105256</v>
      </c>
      <c r="F60" s="10"/>
      <c r="G60" s="300"/>
      <c r="H60" s="300"/>
      <c r="I60" s="296"/>
      <c r="J60" s="296"/>
      <c r="K60" s="301"/>
      <c r="L60" s="10"/>
      <c r="M60" s="10"/>
      <c r="N60" s="10"/>
      <c r="O60" s="10"/>
      <c r="P60" s="10"/>
      <c r="Q60" s="10"/>
    </row>
    <row r="61" spans="1:17" ht="16.899999999999999" customHeight="1" thickBot="1">
      <c r="A61" s="41"/>
      <c r="B61" s="22" t="s">
        <v>497</v>
      </c>
      <c r="C61" s="298">
        <v>530</v>
      </c>
      <c r="D61" s="298">
        <v>43.436249999999994</v>
      </c>
      <c r="E61" s="298">
        <v>573.43624999999997</v>
      </c>
      <c r="F61" s="10"/>
      <c r="G61" s="300"/>
      <c r="H61" s="300"/>
      <c r="I61" s="296"/>
      <c r="J61" s="296"/>
      <c r="K61" s="296"/>
      <c r="L61" s="10"/>
      <c r="M61" s="10"/>
      <c r="N61" s="10"/>
      <c r="O61" s="10"/>
      <c r="P61" s="10"/>
      <c r="Q61" s="10"/>
    </row>
    <row r="62" spans="1:17" ht="16.899999999999999" customHeight="1" thickBot="1">
      <c r="A62" s="41"/>
      <c r="B62" s="22" t="s">
        <v>498</v>
      </c>
      <c r="C62" s="299">
        <v>813.63149999999996</v>
      </c>
      <c r="D62" s="299">
        <v>57.914999999999999</v>
      </c>
      <c r="E62" s="299">
        <v>871.54649999999992</v>
      </c>
      <c r="F62" s="10"/>
      <c r="G62" s="300"/>
      <c r="H62" s="300"/>
      <c r="I62" s="296"/>
      <c r="J62" s="296"/>
      <c r="K62" s="296"/>
      <c r="L62" s="10"/>
      <c r="M62" s="10"/>
      <c r="N62" s="10"/>
      <c r="O62" s="10"/>
      <c r="P62" s="10"/>
      <c r="Q62" s="10"/>
    </row>
    <row r="63" spans="1:17" ht="16.899999999999999" customHeight="1" thickBot="1">
      <c r="A63" s="41"/>
      <c r="B63" s="22" t="s">
        <v>499</v>
      </c>
      <c r="C63" s="298">
        <v>590</v>
      </c>
      <c r="D63" s="298">
        <v>118.56</v>
      </c>
      <c r="E63" s="298">
        <v>708.56</v>
      </c>
      <c r="F63" s="10"/>
      <c r="G63" s="300"/>
      <c r="H63" s="300"/>
      <c r="I63" s="296"/>
      <c r="J63" s="296"/>
      <c r="K63" s="296"/>
      <c r="L63" s="10"/>
      <c r="M63" s="10"/>
      <c r="N63" s="10"/>
      <c r="O63" s="10"/>
      <c r="P63" s="10"/>
      <c r="Q63" s="10"/>
    </row>
    <row r="64" spans="1:17" ht="16.899999999999999" customHeight="1" thickBot="1">
      <c r="A64" s="41"/>
      <c r="B64" s="22" t="s">
        <v>500</v>
      </c>
      <c r="C64" s="299">
        <v>570</v>
      </c>
      <c r="D64" s="299">
        <v>111.14999999999999</v>
      </c>
      <c r="E64" s="299">
        <v>681.15</v>
      </c>
      <c r="F64" s="10"/>
      <c r="G64" s="300"/>
      <c r="H64" s="300"/>
      <c r="I64" s="296"/>
      <c r="J64" s="296"/>
      <c r="K64" s="296"/>
      <c r="L64" s="10"/>
      <c r="M64" s="10"/>
      <c r="N64" s="10"/>
      <c r="O64" s="10"/>
      <c r="P64" s="10"/>
      <c r="Q64" s="10"/>
    </row>
    <row r="65" spans="1:17" ht="16.899999999999999" customHeight="1" thickBot="1">
      <c r="A65" s="41"/>
      <c r="B65" s="22" t="s">
        <v>501</v>
      </c>
      <c r="C65" s="298">
        <v>530</v>
      </c>
      <c r="D65" s="298">
        <v>40.054054054054056</v>
      </c>
      <c r="E65" s="298">
        <v>570.05405405405406</v>
      </c>
      <c r="F65" s="10"/>
      <c r="G65" s="300"/>
      <c r="H65" s="300"/>
      <c r="I65" s="296"/>
      <c r="J65" s="296"/>
      <c r="K65" s="296"/>
      <c r="L65" s="10"/>
      <c r="M65" s="10"/>
      <c r="N65" s="10"/>
      <c r="O65" s="10"/>
      <c r="P65" s="10"/>
      <c r="Q65" s="10"/>
    </row>
    <row r="66" spans="1:17" ht="16.899999999999999" customHeight="1" thickBot="1">
      <c r="A66" s="41"/>
      <c r="B66" s="22" t="s">
        <v>502</v>
      </c>
      <c r="C66" s="299">
        <v>590</v>
      </c>
      <c r="D66" s="299">
        <v>118.56</v>
      </c>
      <c r="E66" s="299">
        <v>708.56</v>
      </c>
      <c r="F66" s="10"/>
      <c r="G66" s="300"/>
      <c r="H66" s="300"/>
      <c r="I66" s="296"/>
      <c r="J66" s="296"/>
      <c r="K66" s="296"/>
      <c r="L66" s="10"/>
      <c r="M66" s="10"/>
      <c r="N66" s="10"/>
      <c r="O66" s="10"/>
      <c r="P66" s="10"/>
      <c r="Q66" s="10"/>
    </row>
    <row r="67" spans="1:17" ht="16.899999999999999" customHeight="1" thickBot="1">
      <c r="A67" s="41"/>
      <c r="B67" s="22" t="s">
        <v>503</v>
      </c>
      <c r="C67" s="298">
        <v>570</v>
      </c>
      <c r="D67" s="298">
        <v>111.14999999999999</v>
      </c>
      <c r="E67" s="298">
        <v>681.15</v>
      </c>
      <c r="F67" s="10"/>
      <c r="G67" s="300"/>
      <c r="H67" s="300"/>
      <c r="I67" s="296"/>
      <c r="J67" s="296"/>
      <c r="K67" s="296"/>
      <c r="L67" s="10"/>
      <c r="M67" s="10"/>
      <c r="N67" s="10"/>
      <c r="O67" s="10"/>
      <c r="P67" s="10"/>
      <c r="Q67" s="10"/>
    </row>
    <row r="68" spans="1:17" ht="16.899999999999999" customHeight="1" thickBot="1">
      <c r="A68" s="41"/>
      <c r="B68" s="22" t="s">
        <v>504</v>
      </c>
      <c r="C68" s="299">
        <v>940.2</v>
      </c>
      <c r="D68" s="299">
        <v>73.400000000000006</v>
      </c>
      <c r="E68" s="299">
        <v>1013.6</v>
      </c>
      <c r="F68" s="10"/>
      <c r="G68" s="300"/>
      <c r="H68" s="300"/>
      <c r="I68" s="296"/>
      <c r="J68" s="296"/>
      <c r="K68" s="296"/>
      <c r="L68" s="10"/>
      <c r="M68" s="10"/>
      <c r="N68" s="10"/>
      <c r="O68" s="10"/>
      <c r="P68" s="10"/>
      <c r="Q68" s="10"/>
    </row>
    <row r="69" spans="1:17" ht="16.899999999999999" customHeight="1" thickBot="1">
      <c r="A69" s="41"/>
      <c r="B69" s="22" t="s">
        <v>505</v>
      </c>
      <c r="C69" s="298">
        <v>422.57368421052598</v>
      </c>
      <c r="D69" s="298">
        <v>80.526315789473671</v>
      </c>
      <c r="E69" s="298">
        <v>503.1</v>
      </c>
      <c r="F69" s="10"/>
      <c r="G69" s="300"/>
      <c r="H69" s="300"/>
      <c r="I69" s="296"/>
      <c r="J69" s="296"/>
      <c r="K69" s="296"/>
      <c r="L69" s="10"/>
      <c r="M69" s="10"/>
      <c r="N69" s="10"/>
      <c r="O69" s="10"/>
      <c r="P69" s="10"/>
      <c r="Q69" s="10"/>
    </row>
    <row r="70" spans="1:17" ht="16.899999999999999" customHeight="1">
      <c r="A70" s="10"/>
      <c r="B70" s="10"/>
      <c r="C70" s="10"/>
      <c r="D70" s="10"/>
      <c r="E70" s="10"/>
      <c r="F70" s="10"/>
      <c r="G70" s="300"/>
      <c r="H70" s="300"/>
      <c r="I70" s="296"/>
      <c r="J70" s="296"/>
      <c r="K70" s="296"/>
      <c r="L70" s="10"/>
      <c r="M70" s="10"/>
      <c r="N70" s="10"/>
      <c r="O70" s="10"/>
      <c r="P70" s="10"/>
      <c r="Q70" s="10"/>
    </row>
  </sheetData>
  <mergeCells count="1">
    <mergeCell ref="L29:P32"/>
  </mergeCells>
  <hyperlinks>
    <hyperlink ref="B1" location="'Assumptions Summary'!A1" display="Go to Assumptions Summary"/>
  </hyperlinks>
  <pageMargins left="0.7" right="0.7" top="0.75" bottom="0.75" header="0.3" footer="0.3"/>
  <pageSetup paperSize="9" orientation="portrait" verticalDpi="90" r:id="rId1"/>
  <rowBreaks count="1" manualBreakCount="1">
    <brk id="43" max="9" man="1"/>
  </row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tabColor theme="5" tint="0.79998168889431442"/>
  </sheetPr>
  <dimension ref="A1:G81"/>
  <sheetViews>
    <sheetView zoomScale="85" zoomScaleNormal="85" workbookViewId="0"/>
  </sheetViews>
  <sheetFormatPr defaultColWidth="12.42578125" defaultRowHeight="12.75"/>
  <cols>
    <col min="1" max="1" width="4.140625" style="123" customWidth="1"/>
    <col min="2" max="3" width="24.42578125" style="123" customWidth="1"/>
    <col min="4" max="4" width="25.28515625" style="123" bestFit="1" customWidth="1"/>
    <col min="5" max="6" width="18.28515625" style="123" customWidth="1"/>
    <col min="7" max="16384" width="12.42578125" style="123"/>
  </cols>
  <sheetData>
    <row r="1" spans="1:7" ht="15" customHeight="1">
      <c r="A1" s="41"/>
      <c r="B1" s="17" t="s">
        <v>59</v>
      </c>
      <c r="C1" s="1"/>
      <c r="D1" s="1"/>
      <c r="E1" s="1"/>
      <c r="F1" s="1"/>
      <c r="G1" s="10"/>
    </row>
    <row r="2" spans="1:7" ht="20.25" thickBot="1">
      <c r="A2" s="10"/>
      <c r="B2" s="18" t="s">
        <v>57</v>
      </c>
      <c r="C2" s="18"/>
      <c r="D2" s="18"/>
      <c r="E2" s="18"/>
      <c r="F2" s="18"/>
      <c r="G2" s="10"/>
    </row>
    <row r="3" spans="1:7" ht="15" customHeight="1" thickTop="1">
      <c r="A3" s="10"/>
      <c r="B3" s="10"/>
      <c r="C3" s="10"/>
      <c r="D3" s="10"/>
      <c r="E3" s="10"/>
      <c r="F3" s="10"/>
      <c r="G3" s="10"/>
    </row>
    <row r="4" spans="1:7" ht="15">
      <c r="A4" s="10"/>
      <c r="B4" s="398" t="str">
        <f>'Assumptions Summary'!$E$5&amp;": "&amp;'Assumptions Summary'!$D$44</f>
        <v>Key deviations from Primary Source: AEMO Draft 2021-22 Input and Assumptions Workbook</v>
      </c>
      <c r="C4" s="45"/>
      <c r="D4" s="45"/>
      <c r="E4" s="45"/>
      <c r="F4" s="45"/>
      <c r="G4" s="10"/>
    </row>
    <row r="5" spans="1:7" ht="15">
      <c r="A5" s="10"/>
      <c r="B5" s="399" t="str">
        <f>'Assumptions Summary'!$E$44</f>
        <v>Nil</v>
      </c>
      <c r="C5" s="45"/>
      <c r="D5" s="45"/>
      <c r="E5" s="45"/>
      <c r="F5" s="45"/>
      <c r="G5" s="10"/>
    </row>
    <row r="6" spans="1:7" ht="15">
      <c r="A6" s="10"/>
      <c r="B6" s="398"/>
      <c r="C6" s="45"/>
      <c r="D6" s="45"/>
      <c r="E6" s="45"/>
      <c r="F6" s="45"/>
      <c r="G6" s="10"/>
    </row>
    <row r="7" spans="1:7">
      <c r="A7" s="10"/>
      <c r="B7" s="10" t="s">
        <v>1121</v>
      </c>
      <c r="C7" s="45"/>
      <c r="D7" s="45"/>
      <c r="E7" s="45"/>
      <c r="F7" s="45"/>
      <c r="G7" s="10"/>
    </row>
    <row r="8" spans="1:7">
      <c r="A8" s="10"/>
      <c r="B8" s="10"/>
      <c r="C8" s="10"/>
      <c r="D8" s="10"/>
      <c r="E8" s="10"/>
      <c r="F8" s="10"/>
      <c r="G8" s="10"/>
    </row>
    <row r="9" spans="1:7" ht="18" thickBot="1">
      <c r="A9" s="10"/>
      <c r="B9" s="11" t="s">
        <v>1285</v>
      </c>
      <c r="C9" s="294"/>
      <c r="D9" s="294"/>
      <c r="E9" s="294"/>
      <c r="F9" s="294"/>
      <c r="G9" s="10"/>
    </row>
    <row r="10" spans="1:7" ht="36.75" customHeight="1" thickTop="1" thickBot="1">
      <c r="A10" s="10"/>
      <c r="B10" s="3" t="s">
        <v>641</v>
      </c>
      <c r="C10" s="3" t="s">
        <v>1107</v>
      </c>
      <c r="D10" s="3" t="s">
        <v>1067</v>
      </c>
      <c r="E10" s="3" t="s">
        <v>1122</v>
      </c>
      <c r="F10" s="3" t="s">
        <v>1123</v>
      </c>
      <c r="G10" s="10"/>
    </row>
    <row r="11" spans="1:7" ht="15.75" thickBot="1">
      <c r="A11" s="10"/>
      <c r="B11" s="22" t="s">
        <v>407</v>
      </c>
      <c r="C11" s="22" t="s">
        <v>651</v>
      </c>
      <c r="D11" s="22" t="s">
        <v>756</v>
      </c>
      <c r="E11" s="155">
        <v>5.1669999999999998</v>
      </c>
      <c r="F11" s="155">
        <v>3.8330000000000002</v>
      </c>
      <c r="G11" s="10"/>
    </row>
    <row r="12" spans="1:7" ht="15.75" thickBot="1">
      <c r="A12" s="10"/>
      <c r="B12" s="22" t="s">
        <v>407</v>
      </c>
      <c r="C12" s="22" t="s">
        <v>654</v>
      </c>
      <c r="D12" s="22" t="s">
        <v>756</v>
      </c>
      <c r="E12" s="157">
        <v>5.1669999999999998</v>
      </c>
      <c r="F12" s="157">
        <v>3.8330000000000002</v>
      </c>
      <c r="G12" s="10"/>
    </row>
    <row r="13" spans="1:7" ht="15.75" thickBot="1">
      <c r="A13" s="10"/>
      <c r="B13" s="22" t="s">
        <v>407</v>
      </c>
      <c r="C13" s="22" t="s">
        <v>655</v>
      </c>
      <c r="D13" s="22" t="s">
        <v>756</v>
      </c>
      <c r="E13" s="155">
        <v>5.1669999999999998</v>
      </c>
      <c r="F13" s="155">
        <v>3.8330000000000002</v>
      </c>
      <c r="G13" s="10"/>
    </row>
    <row r="14" spans="1:7" ht="15.75" thickBot="1">
      <c r="A14" s="10"/>
      <c r="B14" s="22" t="s">
        <v>407</v>
      </c>
      <c r="C14" s="22" t="s">
        <v>656</v>
      </c>
      <c r="D14" s="22" t="s">
        <v>756</v>
      </c>
      <c r="E14" s="157">
        <v>5.1669999999999998</v>
      </c>
      <c r="F14" s="157">
        <v>3.8330000000000002</v>
      </c>
      <c r="G14" s="10"/>
    </row>
    <row r="15" spans="1:7" ht="15.75" thickBot="1">
      <c r="A15" s="10"/>
      <c r="B15" s="22" t="s">
        <v>423</v>
      </c>
      <c r="C15" s="22" t="s">
        <v>675</v>
      </c>
      <c r="D15" s="22" t="s">
        <v>756</v>
      </c>
      <c r="E15" s="155">
        <v>3.1669999999999998</v>
      </c>
      <c r="F15" s="155">
        <v>3.1669999999999998</v>
      </c>
      <c r="G15" s="10"/>
    </row>
    <row r="16" spans="1:7" ht="15.75" thickBot="1">
      <c r="A16" s="10"/>
      <c r="B16" s="22" t="s">
        <v>423</v>
      </c>
      <c r="C16" s="22" t="s">
        <v>676</v>
      </c>
      <c r="D16" s="22" t="s">
        <v>756</v>
      </c>
      <c r="E16" s="157">
        <v>3.1669999999999998</v>
      </c>
      <c r="F16" s="157">
        <v>3.1669999999999998</v>
      </c>
      <c r="G16" s="10"/>
    </row>
    <row r="17" spans="1:7" ht="15.75" thickBot="1">
      <c r="A17" s="10"/>
      <c r="B17" s="22" t="s">
        <v>426</v>
      </c>
      <c r="C17" s="22" t="s">
        <v>677</v>
      </c>
      <c r="D17" s="22" t="s">
        <v>756</v>
      </c>
      <c r="E17" s="155">
        <v>3.8330000000000002</v>
      </c>
      <c r="F17" s="155">
        <v>3.8330000000000002</v>
      </c>
      <c r="G17" s="10"/>
    </row>
    <row r="18" spans="1:7" ht="15.75" thickBot="1">
      <c r="A18" s="10"/>
      <c r="B18" s="22" t="s">
        <v>426</v>
      </c>
      <c r="C18" s="22" t="s">
        <v>678</v>
      </c>
      <c r="D18" s="22" t="s">
        <v>756</v>
      </c>
      <c r="E18" s="157">
        <v>3.8330000000000002</v>
      </c>
      <c r="F18" s="157">
        <v>3.8330000000000002</v>
      </c>
      <c r="G18" s="10"/>
    </row>
    <row r="19" spans="1:7" ht="15.75" thickBot="1">
      <c r="A19" s="10"/>
      <c r="B19" s="22" t="s">
        <v>410</v>
      </c>
      <c r="C19" s="22" t="s">
        <v>657</v>
      </c>
      <c r="D19" s="22" t="s">
        <v>756</v>
      </c>
      <c r="E19" s="155">
        <v>5</v>
      </c>
      <c r="F19" s="155">
        <v>5</v>
      </c>
      <c r="G19" s="10"/>
    </row>
    <row r="20" spans="1:7" ht="15.75" thickBot="1">
      <c r="A20" s="10"/>
      <c r="B20" s="22" t="s">
        <v>410</v>
      </c>
      <c r="C20" s="22" t="s">
        <v>659</v>
      </c>
      <c r="D20" s="22" t="s">
        <v>756</v>
      </c>
      <c r="E20" s="157">
        <v>5</v>
      </c>
      <c r="F20" s="157">
        <v>5</v>
      </c>
      <c r="G20" s="10"/>
    </row>
    <row r="21" spans="1:7" ht="15.75" thickBot="1">
      <c r="A21" s="10"/>
      <c r="B21" s="22" t="s">
        <v>410</v>
      </c>
      <c r="C21" s="22" t="s">
        <v>660</v>
      </c>
      <c r="D21" s="22" t="s">
        <v>756</v>
      </c>
      <c r="E21" s="155">
        <v>5</v>
      </c>
      <c r="F21" s="155">
        <v>5</v>
      </c>
      <c r="G21" s="10"/>
    </row>
    <row r="22" spans="1:7" ht="15.75" thickBot="1">
      <c r="A22" s="10"/>
      <c r="B22" s="22" t="s">
        <v>410</v>
      </c>
      <c r="C22" s="22" t="s">
        <v>661</v>
      </c>
      <c r="D22" s="22" t="s">
        <v>756</v>
      </c>
      <c r="E22" s="157">
        <v>5</v>
      </c>
      <c r="F22" s="157">
        <v>5</v>
      </c>
      <c r="G22" s="10"/>
    </row>
    <row r="23" spans="1:7" ht="15.75" thickBot="1">
      <c r="A23" s="10"/>
      <c r="B23" s="22" t="s">
        <v>429</v>
      </c>
      <c r="C23" s="22" t="s">
        <v>679</v>
      </c>
      <c r="D23" s="22" t="s">
        <v>756</v>
      </c>
      <c r="E23" s="155">
        <v>4.8330000000000002</v>
      </c>
      <c r="F23" s="155">
        <v>5</v>
      </c>
      <c r="G23" s="10"/>
    </row>
    <row r="24" spans="1:7" ht="15.75" thickBot="1">
      <c r="A24" s="10"/>
      <c r="B24" s="22" t="s">
        <v>429</v>
      </c>
      <c r="C24" s="22" t="s">
        <v>680</v>
      </c>
      <c r="D24" s="22" t="s">
        <v>756</v>
      </c>
      <c r="E24" s="157">
        <v>4.8330000000000002</v>
      </c>
      <c r="F24" s="157">
        <v>5</v>
      </c>
      <c r="G24" s="10"/>
    </row>
    <row r="25" spans="1:7" ht="15.75" thickBot="1">
      <c r="A25" s="10"/>
      <c r="B25" s="22" t="s">
        <v>429</v>
      </c>
      <c r="C25" s="22" t="s">
        <v>681</v>
      </c>
      <c r="D25" s="22" t="s">
        <v>756</v>
      </c>
      <c r="E25" s="155">
        <v>4.8330000000000002</v>
      </c>
      <c r="F25" s="155">
        <v>5</v>
      </c>
      <c r="G25" s="10"/>
    </row>
    <row r="26" spans="1:7" ht="15.75" thickBot="1">
      <c r="A26" s="10"/>
      <c r="B26" s="22" t="s">
        <v>429</v>
      </c>
      <c r="C26" s="22" t="s">
        <v>682</v>
      </c>
      <c r="D26" s="22" t="s">
        <v>756</v>
      </c>
      <c r="E26" s="157">
        <v>4.8330000000000002</v>
      </c>
      <c r="F26" s="157">
        <v>5</v>
      </c>
      <c r="G26" s="10"/>
    </row>
    <row r="27" spans="1:7" ht="15.75" thickBot="1">
      <c r="A27" s="10"/>
      <c r="B27" s="22" t="s">
        <v>429</v>
      </c>
      <c r="C27" s="22" t="s">
        <v>727</v>
      </c>
      <c r="D27" s="22" t="s">
        <v>756</v>
      </c>
      <c r="E27" s="155">
        <v>4.8330000000000002</v>
      </c>
      <c r="F27" s="155">
        <v>5</v>
      </c>
      <c r="G27" s="10"/>
    </row>
    <row r="28" spans="1:7" ht="15.75" thickBot="1">
      <c r="A28" s="10"/>
      <c r="B28" s="22" t="s">
        <v>429</v>
      </c>
      <c r="C28" s="22" t="s">
        <v>728</v>
      </c>
      <c r="D28" s="22" t="s">
        <v>756</v>
      </c>
      <c r="E28" s="157">
        <v>4.8330000000000002</v>
      </c>
      <c r="F28" s="157">
        <v>5</v>
      </c>
      <c r="G28" s="10"/>
    </row>
    <row r="29" spans="1:7" ht="15.75" thickBot="1">
      <c r="A29" s="10"/>
      <c r="B29" s="22" t="s">
        <v>432</v>
      </c>
      <c r="C29" s="22" t="s">
        <v>683</v>
      </c>
      <c r="D29" s="22" t="s">
        <v>756</v>
      </c>
      <c r="E29" s="155">
        <v>3.5</v>
      </c>
      <c r="F29" s="155">
        <v>3.5</v>
      </c>
      <c r="G29" s="10"/>
    </row>
    <row r="30" spans="1:7" ht="15.75" thickBot="1">
      <c r="A30" s="10"/>
      <c r="B30" s="22" t="s">
        <v>414</v>
      </c>
      <c r="C30" s="22" t="s">
        <v>663</v>
      </c>
      <c r="D30" s="22" t="s">
        <v>756</v>
      </c>
      <c r="E30" s="157">
        <v>4</v>
      </c>
      <c r="F30" s="157">
        <v>3</v>
      </c>
      <c r="G30" s="10"/>
    </row>
    <row r="31" spans="1:7" ht="15.75" thickBot="1">
      <c r="A31" s="10"/>
      <c r="B31" s="22" t="s">
        <v>414</v>
      </c>
      <c r="C31" s="22" t="s">
        <v>665</v>
      </c>
      <c r="D31" s="22" t="s">
        <v>756</v>
      </c>
      <c r="E31" s="155">
        <v>4</v>
      </c>
      <c r="F31" s="155">
        <v>3</v>
      </c>
      <c r="G31" s="10"/>
    </row>
    <row r="32" spans="1:7" ht="15.75" thickBot="1">
      <c r="A32" s="10"/>
      <c r="B32" s="22" t="s">
        <v>414</v>
      </c>
      <c r="C32" s="22" t="s">
        <v>718</v>
      </c>
      <c r="D32" s="22" t="s">
        <v>756</v>
      </c>
      <c r="E32" s="157">
        <v>4</v>
      </c>
      <c r="F32" s="157">
        <v>3</v>
      </c>
      <c r="G32" s="10"/>
    </row>
    <row r="33" spans="1:7" ht="15.75" thickBot="1">
      <c r="A33" s="10"/>
      <c r="B33" s="22" t="s">
        <v>414</v>
      </c>
      <c r="C33" s="22" t="s">
        <v>719</v>
      </c>
      <c r="D33" s="22" t="s">
        <v>756</v>
      </c>
      <c r="E33" s="155">
        <v>4</v>
      </c>
      <c r="F33" s="155">
        <v>3</v>
      </c>
      <c r="G33" s="10"/>
    </row>
    <row r="34" spans="1:7" ht="15.75" thickBot="1">
      <c r="A34" s="10"/>
      <c r="B34" s="22" t="s">
        <v>435</v>
      </c>
      <c r="C34" s="22" t="s">
        <v>684</v>
      </c>
      <c r="D34" s="22" t="s">
        <v>756</v>
      </c>
      <c r="E34" s="157">
        <v>1</v>
      </c>
      <c r="F34" s="157">
        <v>1</v>
      </c>
      <c r="G34" s="10"/>
    </row>
    <row r="35" spans="1:7" ht="15.75" thickBot="1">
      <c r="A35" s="10"/>
      <c r="B35" s="22" t="s">
        <v>435</v>
      </c>
      <c r="C35" s="22" t="s">
        <v>685</v>
      </c>
      <c r="D35" s="22" t="s">
        <v>756</v>
      </c>
      <c r="E35" s="155">
        <v>1</v>
      </c>
      <c r="F35" s="155">
        <v>1</v>
      </c>
      <c r="G35" s="10"/>
    </row>
    <row r="36" spans="1:7" ht="15.75" thickBot="1">
      <c r="A36" s="10"/>
      <c r="B36" s="22" t="s">
        <v>417</v>
      </c>
      <c r="C36" s="22" t="s">
        <v>667</v>
      </c>
      <c r="D36" s="22" t="s">
        <v>756</v>
      </c>
      <c r="E36" s="157">
        <v>5.1669999999999998</v>
      </c>
      <c r="F36" s="157">
        <v>5.1669999999999998</v>
      </c>
      <c r="G36" s="10"/>
    </row>
    <row r="37" spans="1:7" ht="15.75" thickBot="1">
      <c r="A37" s="10"/>
      <c r="B37" s="22" t="s">
        <v>417</v>
      </c>
      <c r="C37" s="22" t="s">
        <v>671</v>
      </c>
      <c r="D37" s="22" t="s">
        <v>756</v>
      </c>
      <c r="E37" s="155">
        <v>5.1669999999999998</v>
      </c>
      <c r="F37" s="155">
        <v>5.1669999999999998</v>
      </c>
      <c r="G37" s="10"/>
    </row>
    <row r="38" spans="1:7" ht="15.75" thickBot="1">
      <c r="A38" s="10"/>
      <c r="B38" s="22" t="s">
        <v>437</v>
      </c>
      <c r="C38" s="22" t="s">
        <v>686</v>
      </c>
      <c r="D38" s="22" t="s">
        <v>756</v>
      </c>
      <c r="E38" s="157">
        <v>3</v>
      </c>
      <c r="F38" s="157">
        <v>3</v>
      </c>
      <c r="G38" s="10"/>
    </row>
    <row r="39" spans="1:7" ht="15.75" thickBot="1">
      <c r="A39" s="10"/>
      <c r="B39" s="22" t="s">
        <v>437</v>
      </c>
      <c r="C39" s="22" t="s">
        <v>687</v>
      </c>
      <c r="D39" s="22" t="s">
        <v>756</v>
      </c>
      <c r="E39" s="155">
        <v>3</v>
      </c>
      <c r="F39" s="155">
        <v>3</v>
      </c>
      <c r="G39" s="10"/>
    </row>
    <row r="40" spans="1:7" ht="15.75" thickBot="1">
      <c r="A40" s="10"/>
      <c r="B40" s="22" t="s">
        <v>437</v>
      </c>
      <c r="C40" s="22" t="s">
        <v>688</v>
      </c>
      <c r="D40" s="22" t="s">
        <v>756</v>
      </c>
      <c r="E40" s="157">
        <v>3</v>
      </c>
      <c r="F40" s="157">
        <v>3</v>
      </c>
      <c r="G40" s="10"/>
    </row>
    <row r="41" spans="1:7" ht="15.75" thickBot="1">
      <c r="A41" s="10"/>
      <c r="B41" s="22" t="s">
        <v>437</v>
      </c>
      <c r="C41" s="22" t="s">
        <v>729</v>
      </c>
      <c r="D41" s="22" t="s">
        <v>756</v>
      </c>
      <c r="E41" s="155">
        <v>3</v>
      </c>
      <c r="F41" s="155">
        <v>3</v>
      </c>
      <c r="G41" s="10"/>
    </row>
    <row r="42" spans="1:7" ht="15.75" thickBot="1">
      <c r="A42" s="10"/>
      <c r="B42" s="22" t="s">
        <v>439</v>
      </c>
      <c r="C42" s="22" t="s">
        <v>689</v>
      </c>
      <c r="D42" s="22" t="s">
        <v>756</v>
      </c>
      <c r="E42" s="157">
        <v>4</v>
      </c>
      <c r="F42" s="157">
        <v>4</v>
      </c>
      <c r="G42" s="10"/>
    </row>
    <row r="43" spans="1:7" ht="15.75" thickBot="1">
      <c r="A43" s="10"/>
      <c r="B43" s="22" t="s">
        <v>439</v>
      </c>
      <c r="C43" s="22" t="s">
        <v>690</v>
      </c>
      <c r="D43" s="22" t="s">
        <v>756</v>
      </c>
      <c r="E43" s="155">
        <v>4</v>
      </c>
      <c r="F43" s="155">
        <v>4</v>
      </c>
      <c r="G43" s="10"/>
    </row>
    <row r="44" spans="1:7" ht="15.75" thickBot="1">
      <c r="A44" s="10"/>
      <c r="B44" s="22" t="s">
        <v>439</v>
      </c>
      <c r="C44" s="22" t="s">
        <v>691</v>
      </c>
      <c r="D44" s="22" t="s">
        <v>756</v>
      </c>
      <c r="E44" s="157">
        <v>4</v>
      </c>
      <c r="F44" s="157">
        <v>4</v>
      </c>
      <c r="G44" s="10"/>
    </row>
    <row r="45" spans="1:7" ht="15.75" thickBot="1">
      <c r="A45" s="10"/>
      <c r="B45" s="22" t="s">
        <v>439</v>
      </c>
      <c r="C45" s="22" t="s">
        <v>730</v>
      </c>
      <c r="D45" s="22" t="s">
        <v>756</v>
      </c>
      <c r="E45" s="155">
        <v>4</v>
      </c>
      <c r="F45" s="155">
        <v>4</v>
      </c>
      <c r="G45" s="10"/>
    </row>
    <row r="46" spans="1:7" ht="15.75" thickBot="1">
      <c r="A46" s="10"/>
      <c r="B46" s="22" t="s">
        <v>441</v>
      </c>
      <c r="C46" s="22" t="s">
        <v>692</v>
      </c>
      <c r="D46" s="22" t="s">
        <v>756</v>
      </c>
      <c r="E46" s="157">
        <v>5.3330000000000002</v>
      </c>
      <c r="F46" s="157">
        <v>5.3330000000000002</v>
      </c>
      <c r="G46" s="10"/>
    </row>
    <row r="47" spans="1:7" ht="15.75" thickBot="1">
      <c r="A47" s="10"/>
      <c r="B47" s="22" t="s">
        <v>420</v>
      </c>
      <c r="C47" s="22" t="s">
        <v>673</v>
      </c>
      <c r="D47" s="22" t="s">
        <v>756</v>
      </c>
      <c r="E47" s="155">
        <v>4.8330000000000002</v>
      </c>
      <c r="F47" s="155">
        <v>3.6669999999999998</v>
      </c>
      <c r="G47" s="10"/>
    </row>
    <row r="48" spans="1:7" ht="15.75" thickBot="1">
      <c r="A48" s="10"/>
      <c r="B48" s="22" t="s">
        <v>420</v>
      </c>
      <c r="C48" s="22" t="s">
        <v>674</v>
      </c>
      <c r="D48" s="22" t="s">
        <v>756</v>
      </c>
      <c r="E48" s="157">
        <v>4.8330000000000002</v>
      </c>
      <c r="F48" s="157">
        <v>3.6669999999999998</v>
      </c>
      <c r="G48" s="10"/>
    </row>
    <row r="49" spans="1:7" ht="15.75" thickBot="1">
      <c r="A49" s="10"/>
      <c r="B49" s="22" t="s">
        <v>443</v>
      </c>
      <c r="C49" s="22" t="s">
        <v>695</v>
      </c>
      <c r="D49" s="22" t="s">
        <v>757</v>
      </c>
      <c r="E49" s="155">
        <v>5.5</v>
      </c>
      <c r="F49" s="155">
        <v>5.3330000000000002</v>
      </c>
      <c r="G49" s="10"/>
    </row>
    <row r="50" spans="1:7" ht="15.75" thickBot="1">
      <c r="A50" s="10"/>
      <c r="B50" s="22" t="s">
        <v>443</v>
      </c>
      <c r="C50" s="22" t="s">
        <v>696</v>
      </c>
      <c r="D50" s="22" t="s">
        <v>757</v>
      </c>
      <c r="E50" s="157">
        <v>5.5</v>
      </c>
      <c r="F50" s="157">
        <v>5.3330000000000002</v>
      </c>
      <c r="G50" s="10"/>
    </row>
    <row r="51" spans="1:7" ht="15.75" thickBot="1">
      <c r="A51" s="10"/>
      <c r="B51" s="22" t="s">
        <v>443</v>
      </c>
      <c r="C51" s="22" t="s">
        <v>697</v>
      </c>
      <c r="D51" s="22" t="s">
        <v>757</v>
      </c>
      <c r="E51" s="155">
        <v>5.5</v>
      </c>
      <c r="F51" s="155">
        <v>5.3330000000000002</v>
      </c>
      <c r="G51" s="10"/>
    </row>
    <row r="52" spans="1:7" ht="15.75" thickBot="1">
      <c r="A52" s="10"/>
      <c r="B52" s="22" t="s">
        <v>443</v>
      </c>
      <c r="C52" s="22" t="s">
        <v>698</v>
      </c>
      <c r="D52" s="22" t="s">
        <v>757</v>
      </c>
      <c r="E52" s="157">
        <v>5.5</v>
      </c>
      <c r="F52" s="157">
        <v>5.3330000000000002</v>
      </c>
      <c r="G52" s="10"/>
    </row>
    <row r="53" spans="1:7" ht="15.75" thickBot="1">
      <c r="A53" s="10"/>
      <c r="B53" s="22" t="s">
        <v>445</v>
      </c>
      <c r="C53" s="22" t="s">
        <v>693</v>
      </c>
      <c r="D53" s="22" t="s">
        <v>757</v>
      </c>
      <c r="E53" s="155">
        <v>9</v>
      </c>
      <c r="F53" s="155">
        <v>9</v>
      </c>
      <c r="G53" s="10"/>
    </row>
    <row r="54" spans="1:7" ht="15.75" thickBot="1">
      <c r="A54" s="10"/>
      <c r="B54" s="22" t="s">
        <v>445</v>
      </c>
      <c r="C54" s="22" t="s">
        <v>694</v>
      </c>
      <c r="D54" s="22" t="s">
        <v>757</v>
      </c>
      <c r="E54" s="157">
        <v>9</v>
      </c>
      <c r="F54" s="157">
        <v>9</v>
      </c>
      <c r="G54" s="10"/>
    </row>
    <row r="55" spans="1:7" ht="15.75" thickBot="1">
      <c r="A55" s="10"/>
      <c r="B55" s="22" t="s">
        <v>447</v>
      </c>
      <c r="C55" s="22" t="s">
        <v>700</v>
      </c>
      <c r="D55" s="22" t="s">
        <v>757</v>
      </c>
      <c r="E55" s="155">
        <v>4.3330000000000002</v>
      </c>
      <c r="F55" s="155">
        <v>4.3330000000000002</v>
      </c>
      <c r="G55" s="10"/>
    </row>
    <row r="56" spans="1:7" ht="15.75" thickBot="1">
      <c r="A56" s="10"/>
      <c r="B56" s="22" t="s">
        <v>447</v>
      </c>
      <c r="C56" s="22" t="s">
        <v>701</v>
      </c>
      <c r="D56" s="22" t="s">
        <v>757</v>
      </c>
      <c r="E56" s="157">
        <v>4.3330000000000002</v>
      </c>
      <c r="F56" s="157">
        <v>4.3330000000000002</v>
      </c>
      <c r="G56" s="10"/>
    </row>
    <row r="57" spans="1:7" ht="15.75" thickBot="1">
      <c r="A57" s="10"/>
      <c r="B57" s="22" t="s">
        <v>447</v>
      </c>
      <c r="C57" s="22" t="s">
        <v>702</v>
      </c>
      <c r="D57" s="22" t="s">
        <v>757</v>
      </c>
      <c r="E57" s="155">
        <v>4.3330000000000002</v>
      </c>
      <c r="F57" s="155">
        <v>4.3330000000000002</v>
      </c>
      <c r="G57" s="10"/>
    </row>
    <row r="58" spans="1:7" ht="15.75" thickBot="1">
      <c r="A58" s="10"/>
      <c r="B58" s="22" t="s">
        <v>447</v>
      </c>
      <c r="C58" s="22" t="s">
        <v>703</v>
      </c>
      <c r="D58" s="22" t="s">
        <v>757</v>
      </c>
      <c r="E58" s="157">
        <v>4.3330000000000002</v>
      </c>
      <c r="F58" s="157">
        <v>4.3330000000000002</v>
      </c>
      <c r="G58" s="10"/>
    </row>
    <row r="59" spans="1:7" ht="15.75" thickBot="1">
      <c r="A59" s="10"/>
      <c r="B59" s="22" t="s">
        <v>456</v>
      </c>
      <c r="C59" s="22" t="s">
        <v>732</v>
      </c>
      <c r="D59" s="22" t="s">
        <v>713</v>
      </c>
      <c r="E59" s="155">
        <v>10.7</v>
      </c>
      <c r="F59" s="155">
        <v>10.7</v>
      </c>
      <c r="G59" s="10"/>
    </row>
    <row r="60" spans="1:7" ht="15.75" thickBot="1">
      <c r="A60" s="10"/>
      <c r="B60" s="22" t="s">
        <v>451</v>
      </c>
      <c r="C60" s="22" t="s">
        <v>731</v>
      </c>
      <c r="D60" s="22" t="s">
        <v>713</v>
      </c>
      <c r="E60" s="157">
        <v>6</v>
      </c>
      <c r="F60" s="157">
        <v>6</v>
      </c>
      <c r="G60" s="10"/>
    </row>
    <row r="61" spans="1:7" ht="15.75" thickBot="1">
      <c r="A61" s="10"/>
      <c r="B61" s="22" t="s">
        <v>462</v>
      </c>
      <c r="C61" s="22" t="s">
        <v>734</v>
      </c>
      <c r="D61" s="22" t="s">
        <v>713</v>
      </c>
      <c r="E61" s="155">
        <v>10</v>
      </c>
      <c r="F61" s="155">
        <v>10</v>
      </c>
      <c r="G61" s="10"/>
    </row>
    <row r="62" spans="1:7" ht="15.75" thickBot="1">
      <c r="A62" s="10"/>
      <c r="B62" s="22" t="s">
        <v>653</v>
      </c>
      <c r="C62" s="22" t="s">
        <v>1108</v>
      </c>
      <c r="D62" s="22" t="s">
        <v>1109</v>
      </c>
      <c r="E62" s="157">
        <v>3</v>
      </c>
      <c r="F62" s="157">
        <v>3</v>
      </c>
      <c r="G62" s="10"/>
    </row>
    <row r="63" spans="1:7" ht="15.75" thickBot="1">
      <c r="A63" s="10"/>
      <c r="B63" s="22" t="s">
        <v>653</v>
      </c>
      <c r="C63" s="22" t="s">
        <v>1110</v>
      </c>
      <c r="D63" s="22" t="s">
        <v>1109</v>
      </c>
      <c r="E63" s="155">
        <v>3</v>
      </c>
      <c r="F63" s="155">
        <v>3</v>
      </c>
      <c r="G63" s="10"/>
    </row>
    <row r="64" spans="1:7" ht="15.75" thickBot="1">
      <c r="A64" s="10"/>
      <c r="B64" s="22" t="s">
        <v>145</v>
      </c>
      <c r="C64" s="22" t="s">
        <v>1111</v>
      </c>
      <c r="D64" s="22" t="s">
        <v>1109</v>
      </c>
      <c r="E64" s="157">
        <v>6.3330000000000002</v>
      </c>
      <c r="F64" s="157">
        <v>6.3330000000000002</v>
      </c>
      <c r="G64" s="10"/>
    </row>
    <row r="65" spans="1:7" ht="15.75" thickBot="1">
      <c r="A65" s="10"/>
      <c r="B65" s="22" t="s">
        <v>145</v>
      </c>
      <c r="C65" s="22" t="s">
        <v>1112</v>
      </c>
      <c r="D65" s="22" t="s">
        <v>1109</v>
      </c>
      <c r="E65" s="155">
        <v>6.3330000000000002</v>
      </c>
      <c r="F65" s="155">
        <v>6.3330000000000002</v>
      </c>
      <c r="G65" s="10"/>
    </row>
    <row r="66" spans="1:7" ht="15.75" thickBot="1">
      <c r="A66" s="10"/>
      <c r="B66" s="22" t="s">
        <v>145</v>
      </c>
      <c r="C66" s="22" t="s">
        <v>1113</v>
      </c>
      <c r="D66" s="22" t="s">
        <v>1109</v>
      </c>
      <c r="E66" s="157">
        <v>6.3330000000000002</v>
      </c>
      <c r="F66" s="157">
        <v>6.3330000000000002</v>
      </c>
      <c r="G66" s="10"/>
    </row>
    <row r="67" spans="1:7" ht="15.75" thickBot="1">
      <c r="A67" s="10"/>
      <c r="B67" s="22" t="s">
        <v>464</v>
      </c>
      <c r="C67" s="22" t="s">
        <v>1114</v>
      </c>
      <c r="D67" s="22" t="s">
        <v>1109</v>
      </c>
      <c r="E67" s="155">
        <v>2.6669999999999998</v>
      </c>
      <c r="F67" s="155">
        <v>2.6669999999999998</v>
      </c>
      <c r="G67" s="10"/>
    </row>
    <row r="68" spans="1:7" ht="15.75" thickBot="1">
      <c r="A68" s="10"/>
      <c r="B68" s="22" t="s">
        <v>466</v>
      </c>
      <c r="C68" s="22" t="s">
        <v>1115</v>
      </c>
      <c r="D68" s="22" t="s">
        <v>1109</v>
      </c>
      <c r="E68" s="157">
        <v>10</v>
      </c>
      <c r="F68" s="157">
        <v>10</v>
      </c>
      <c r="G68" s="10"/>
    </row>
    <row r="69" spans="1:7" ht="15.75" thickBot="1">
      <c r="A69" s="10"/>
      <c r="B69" s="22" t="s">
        <v>466</v>
      </c>
      <c r="C69" s="22" t="s">
        <v>1116</v>
      </c>
      <c r="D69" s="22" t="s">
        <v>1109</v>
      </c>
      <c r="E69" s="155">
        <v>10</v>
      </c>
      <c r="F69" s="155">
        <v>10</v>
      </c>
      <c r="G69" s="10"/>
    </row>
    <row r="70" spans="1:7" ht="15.75" thickBot="1">
      <c r="A70" s="10"/>
      <c r="B70" s="22" t="s">
        <v>1117</v>
      </c>
      <c r="C70" s="22" t="s">
        <v>1118</v>
      </c>
      <c r="D70" s="22" t="s">
        <v>1109</v>
      </c>
      <c r="E70" s="157">
        <v>1.8</v>
      </c>
      <c r="F70" s="157">
        <v>9</v>
      </c>
      <c r="G70" s="10"/>
    </row>
    <row r="71" spans="1:7" ht="15.75" thickBot="1">
      <c r="A71" s="10"/>
      <c r="B71" s="22" t="s">
        <v>458</v>
      </c>
      <c r="C71" s="22" t="s">
        <v>733</v>
      </c>
      <c r="D71" s="22" t="s">
        <v>1109</v>
      </c>
      <c r="E71" s="155">
        <v>5.7</v>
      </c>
      <c r="F71" s="155">
        <v>5.7</v>
      </c>
      <c r="G71" s="10"/>
    </row>
    <row r="72" spans="1:7" ht="15.75" thickBot="1">
      <c r="A72" s="10"/>
      <c r="B72" s="22" t="s">
        <v>501</v>
      </c>
      <c r="C72" s="22" t="s">
        <v>749</v>
      </c>
      <c r="D72" s="22" t="s">
        <v>760</v>
      </c>
      <c r="E72" s="157">
        <v>7</v>
      </c>
      <c r="F72" s="157">
        <v>7</v>
      </c>
      <c r="G72" s="10"/>
    </row>
    <row r="73" spans="1:7" ht="15.75" thickBot="1">
      <c r="A73" s="10"/>
      <c r="B73" s="22" t="s">
        <v>499</v>
      </c>
      <c r="C73" s="22" t="s">
        <v>743</v>
      </c>
      <c r="D73" s="22" t="s">
        <v>760</v>
      </c>
      <c r="E73" s="155">
        <v>4.8333333332999997</v>
      </c>
      <c r="F73" s="155">
        <v>5</v>
      </c>
      <c r="G73" s="10"/>
    </row>
    <row r="74" spans="1:7" ht="15.75" thickBot="1">
      <c r="A74" s="10"/>
      <c r="B74" s="22" t="s">
        <v>499</v>
      </c>
      <c r="C74" s="22" t="s">
        <v>1119</v>
      </c>
      <c r="D74" s="22" t="s">
        <v>760</v>
      </c>
      <c r="E74" s="157">
        <v>4.8333333332999997</v>
      </c>
      <c r="F74" s="157">
        <v>5</v>
      </c>
      <c r="G74" s="10"/>
    </row>
    <row r="75" spans="1:7" ht="15.75" thickBot="1">
      <c r="A75" s="10"/>
      <c r="B75" s="22" t="s">
        <v>499</v>
      </c>
      <c r="C75" s="22" t="s">
        <v>744</v>
      </c>
      <c r="D75" s="22" t="s">
        <v>760</v>
      </c>
      <c r="E75" s="155">
        <v>4.8333333332999997</v>
      </c>
      <c r="F75" s="155">
        <v>5</v>
      </c>
      <c r="G75" s="10"/>
    </row>
    <row r="76" spans="1:7" ht="15.75" thickBot="1">
      <c r="A76" s="10"/>
      <c r="B76" s="22" t="s">
        <v>499</v>
      </c>
      <c r="C76" s="22" t="s">
        <v>1120</v>
      </c>
      <c r="D76" s="22" t="s">
        <v>760</v>
      </c>
      <c r="E76" s="157">
        <v>4.8333333332999997</v>
      </c>
      <c r="F76" s="157">
        <v>5</v>
      </c>
      <c r="G76" s="10"/>
    </row>
    <row r="77" spans="1:7" ht="15.75" thickBot="1">
      <c r="A77" s="10"/>
      <c r="B77" s="22" t="s">
        <v>500</v>
      </c>
      <c r="C77" s="22" t="s">
        <v>745</v>
      </c>
      <c r="D77" s="22" t="s">
        <v>760</v>
      </c>
      <c r="E77" s="155">
        <v>7.5</v>
      </c>
      <c r="F77" s="155">
        <v>5</v>
      </c>
      <c r="G77" s="10"/>
    </row>
    <row r="78" spans="1:7" ht="15.75" thickBot="1">
      <c r="A78" s="10"/>
      <c r="B78" s="22" t="s">
        <v>500</v>
      </c>
      <c r="C78" s="22" t="s">
        <v>746</v>
      </c>
      <c r="D78" s="22" t="s">
        <v>760</v>
      </c>
      <c r="E78" s="157">
        <v>7.5</v>
      </c>
      <c r="F78" s="157">
        <v>5</v>
      </c>
      <c r="G78" s="10"/>
    </row>
    <row r="79" spans="1:7" ht="15.75" thickBot="1">
      <c r="A79" s="10"/>
      <c r="B79" s="22" t="s">
        <v>500</v>
      </c>
      <c r="C79" s="22" t="s">
        <v>747</v>
      </c>
      <c r="D79" s="22" t="s">
        <v>760</v>
      </c>
      <c r="E79" s="155">
        <v>7.5</v>
      </c>
      <c r="F79" s="155">
        <v>5</v>
      </c>
      <c r="G79" s="10"/>
    </row>
    <row r="80" spans="1:7" ht="15.75" thickBot="1">
      <c r="A80" s="10"/>
      <c r="B80" s="22" t="s">
        <v>500</v>
      </c>
      <c r="C80" s="22" t="s">
        <v>748</v>
      </c>
      <c r="D80" s="22" t="s">
        <v>760</v>
      </c>
      <c r="E80" s="157">
        <v>7.5</v>
      </c>
      <c r="F80" s="157">
        <v>5</v>
      </c>
      <c r="G80" s="10"/>
    </row>
    <row r="81" spans="1:7">
      <c r="A81" s="10"/>
      <c r="B81" s="10"/>
      <c r="C81" s="10"/>
      <c r="D81" s="10"/>
      <c r="E81" s="10"/>
      <c r="F81" s="10"/>
      <c r="G81" s="10"/>
    </row>
  </sheetData>
  <hyperlinks>
    <hyperlink ref="B1" location="'Assumptions Summary'!A1" display="Go to Assumptions Summary"/>
  </hyperlink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tabColor theme="9" tint="-0.249977111117893"/>
  </sheetPr>
  <dimension ref="A1:I20"/>
  <sheetViews>
    <sheetView showGridLines="0" zoomScale="85" zoomScaleNormal="85" workbookViewId="0"/>
  </sheetViews>
  <sheetFormatPr defaultRowHeight="15"/>
  <cols>
    <col min="1" max="1" width="4.140625" customWidth="1"/>
    <col min="3" max="3" width="25.42578125" customWidth="1"/>
    <col min="4" max="4" width="22.5703125" customWidth="1"/>
    <col min="5" max="6" width="10.28515625" customWidth="1"/>
  </cols>
  <sheetData>
    <row r="1" spans="1:9" ht="12" customHeight="1">
      <c r="A1" s="328"/>
      <c r="B1" s="17" t="s">
        <v>59</v>
      </c>
      <c r="C1" s="1"/>
      <c r="D1" s="1"/>
      <c r="E1" s="1"/>
      <c r="F1" s="1"/>
      <c r="G1" s="1"/>
      <c r="H1" s="1"/>
      <c r="I1" s="1"/>
    </row>
    <row r="2" spans="1:9" ht="20.25" thickBot="1">
      <c r="A2" s="10"/>
      <c r="B2" s="18" t="s">
        <v>1506</v>
      </c>
      <c r="C2" s="313"/>
      <c r="D2" s="1"/>
      <c r="E2" s="1"/>
      <c r="F2" s="1"/>
      <c r="G2" s="1"/>
      <c r="H2" s="1"/>
      <c r="I2" s="1"/>
    </row>
    <row r="3" spans="1:9" ht="15" customHeight="1" thickTop="1">
      <c r="A3" s="10"/>
      <c r="B3" s="10"/>
      <c r="C3" s="10"/>
      <c r="D3" s="10"/>
      <c r="E3" s="10"/>
      <c r="F3" s="10"/>
      <c r="G3" s="10"/>
      <c r="H3" s="10"/>
      <c r="I3" s="10"/>
    </row>
    <row r="4" spans="1:9">
      <c r="A4" s="10"/>
      <c r="B4" s="398" t="str">
        <f>'Assumptions Summary'!$E$5&amp;": "&amp;'Assumptions Summary'!$D$45</f>
        <v>Key deviations from Primary Source: Inertia requirements methodology: Inertia requirements and shortfalls</v>
      </c>
      <c r="C4" s="1"/>
      <c r="D4" s="1"/>
      <c r="E4" s="1"/>
      <c r="F4" s="1"/>
      <c r="G4" s="1"/>
      <c r="H4" s="1"/>
      <c r="I4" s="1"/>
    </row>
    <row r="5" spans="1:9">
      <c r="A5" s="10"/>
      <c r="B5" s="399" t="str">
        <f>'Assumptions Summary'!$E$45</f>
        <v>1) Comment: Minimum inertia levels not included in AEMO's ISP</v>
      </c>
      <c r="C5" s="1"/>
      <c r="D5" s="1"/>
      <c r="E5" s="1"/>
      <c r="F5" s="1"/>
      <c r="G5" s="1"/>
      <c r="H5" s="1"/>
      <c r="I5" s="1"/>
    </row>
    <row r="6" spans="1:9">
      <c r="A6" s="10"/>
      <c r="B6" s="398"/>
      <c r="C6" s="1"/>
      <c r="D6" s="1"/>
      <c r="E6" s="1"/>
      <c r="F6" s="1"/>
      <c r="G6" s="1"/>
      <c r="H6" s="1"/>
      <c r="I6" s="1"/>
    </row>
    <row r="7" spans="1:9" ht="20.25" customHeight="1">
      <c r="A7" s="1"/>
      <c r="B7" s="447" t="s">
        <v>1226</v>
      </c>
      <c r="C7" s="447"/>
      <c r="D7" s="447"/>
      <c r="E7" s="447"/>
      <c r="F7" s="1"/>
      <c r="G7" s="1"/>
      <c r="H7" s="1"/>
      <c r="I7" s="1"/>
    </row>
    <row r="8" spans="1:9">
      <c r="A8" s="1"/>
      <c r="B8" s="447"/>
      <c r="C8" s="447"/>
      <c r="D8" s="447"/>
      <c r="E8" s="447"/>
      <c r="F8" s="1"/>
      <c r="G8" s="1"/>
      <c r="H8" s="1"/>
      <c r="I8" s="1"/>
    </row>
    <row r="9" spans="1:9">
      <c r="A9" s="1"/>
      <c r="B9" s="447"/>
      <c r="C9" s="447"/>
      <c r="D9" s="447"/>
      <c r="E9" s="447"/>
      <c r="F9" s="1"/>
      <c r="G9" s="1"/>
      <c r="H9" s="1"/>
      <c r="I9" s="1"/>
    </row>
    <row r="10" spans="1:9">
      <c r="A10" s="1"/>
      <c r="B10" s="447"/>
      <c r="C10" s="447"/>
      <c r="D10" s="447"/>
      <c r="E10" s="447"/>
      <c r="F10" s="1"/>
      <c r="G10" s="1"/>
      <c r="H10" s="1"/>
      <c r="I10" s="1"/>
    </row>
    <row r="11" spans="1:9" ht="15.75" thickBot="1">
      <c r="A11" s="1"/>
      <c r="B11" s="35"/>
      <c r="C11" s="1"/>
      <c r="D11" s="1"/>
      <c r="E11" s="1"/>
      <c r="F11" s="1"/>
      <c r="G11" s="1"/>
      <c r="H11" s="1"/>
      <c r="I11" s="1"/>
    </row>
    <row r="12" spans="1:9" ht="30.75" thickBot="1">
      <c r="A12" s="1"/>
      <c r="B12" s="330" t="s">
        <v>406</v>
      </c>
      <c r="C12" s="330" t="s">
        <v>1227</v>
      </c>
      <c r="D12" s="1"/>
      <c r="E12" s="1"/>
      <c r="F12" s="1"/>
      <c r="G12" s="1"/>
      <c r="H12" s="1"/>
      <c r="I12" s="1"/>
    </row>
    <row r="13" spans="1:9" ht="15.75" thickBot="1">
      <c r="A13" s="1"/>
      <c r="B13" s="331" t="s">
        <v>151</v>
      </c>
      <c r="C13" s="428">
        <v>10000</v>
      </c>
      <c r="D13" s="1"/>
      <c r="E13" s="1"/>
      <c r="F13" s="1"/>
      <c r="G13" s="1"/>
      <c r="H13" s="1"/>
      <c r="I13" s="1"/>
    </row>
    <row r="14" spans="1:9" ht="15.75" thickBot="1">
      <c r="A14" s="1"/>
      <c r="B14" s="331" t="s">
        <v>126</v>
      </c>
      <c r="C14" s="429">
        <v>12800</v>
      </c>
      <c r="D14" s="1"/>
      <c r="E14" s="1"/>
      <c r="F14" s="1"/>
      <c r="G14" s="1"/>
      <c r="H14" s="1"/>
      <c r="I14" s="1"/>
    </row>
    <row r="15" spans="1:9" ht="18" thickBot="1">
      <c r="A15" s="1"/>
      <c r="B15" s="331" t="s">
        <v>1228</v>
      </c>
      <c r="C15" s="428">
        <v>0</v>
      </c>
      <c r="D15" s="1"/>
      <c r="E15" s="1"/>
      <c r="F15" s="1"/>
      <c r="G15" s="1"/>
      <c r="H15" s="1"/>
      <c r="I15" s="1"/>
    </row>
    <row r="16" spans="1:9" ht="15.75" thickBot="1">
      <c r="A16" s="1"/>
      <c r="B16" s="331" t="s">
        <v>175</v>
      </c>
      <c r="C16" s="429">
        <v>12600</v>
      </c>
      <c r="D16" s="1"/>
      <c r="E16" s="1"/>
      <c r="F16" s="1"/>
      <c r="G16" s="1"/>
      <c r="H16" s="1"/>
      <c r="I16" s="1"/>
    </row>
    <row r="17" spans="1:9">
      <c r="A17" s="1"/>
      <c r="B17" s="1"/>
      <c r="C17" s="1"/>
      <c r="D17" s="1"/>
      <c r="E17" s="1"/>
      <c r="F17" s="1"/>
      <c r="G17" s="1"/>
      <c r="H17" s="1"/>
      <c r="I17" s="1"/>
    </row>
    <row r="18" spans="1:9" ht="38.25" customHeight="1">
      <c r="A18" s="1"/>
      <c r="B18" s="579" t="s">
        <v>1229</v>
      </c>
      <c r="C18" s="579"/>
      <c r="D18" s="579"/>
      <c r="E18" s="1"/>
      <c r="F18" s="1"/>
      <c r="G18" s="1"/>
      <c r="H18" s="1"/>
      <c r="I18" s="1"/>
    </row>
    <row r="19" spans="1:9" ht="38.25" customHeight="1">
      <c r="A19" s="1"/>
      <c r="B19" s="579" t="s">
        <v>1321</v>
      </c>
      <c r="C19" s="579"/>
      <c r="D19" s="579"/>
      <c r="E19" s="1"/>
      <c r="F19" s="1"/>
      <c r="G19" s="1"/>
      <c r="H19" s="1"/>
      <c r="I19" s="1"/>
    </row>
    <row r="20" spans="1:9">
      <c r="A20" s="1"/>
      <c r="B20" s="1"/>
      <c r="C20" s="1"/>
      <c r="D20" s="1"/>
      <c r="E20" s="1"/>
      <c r="F20" s="1"/>
      <c r="G20" s="1"/>
      <c r="H20" s="1"/>
      <c r="I20" s="1"/>
    </row>
  </sheetData>
  <mergeCells count="3">
    <mergeCell ref="B18:D18"/>
    <mergeCell ref="B7:E10"/>
    <mergeCell ref="B19:D19"/>
  </mergeCells>
  <hyperlinks>
    <hyperlink ref="B1" location="'Assumptions Summary'!A1" display="Go to Assumptions Summary"/>
  </hyperlinks>
  <pageMargins left="0.7" right="0.7" top="0.75" bottom="0.75" header="0.3" footer="0.3"/>
  <pageSetup paperSize="9" orientation="portrait" verticalDpi="0"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tabColor theme="9" tint="-0.249977111117893"/>
  </sheetPr>
  <dimension ref="A1:K35"/>
  <sheetViews>
    <sheetView showGridLines="0" zoomScale="85" zoomScaleNormal="85" workbookViewId="0"/>
  </sheetViews>
  <sheetFormatPr defaultRowHeight="15"/>
  <cols>
    <col min="1" max="1" width="4.140625" customWidth="1"/>
    <col min="2" max="2" width="30.7109375" customWidth="1"/>
    <col min="3" max="8" width="25.7109375" customWidth="1"/>
    <col min="9" max="11" width="10.28515625" customWidth="1"/>
  </cols>
  <sheetData>
    <row r="1" spans="1:11" ht="12" customHeight="1">
      <c r="A1" s="328"/>
      <c r="B1" s="17" t="s">
        <v>59</v>
      </c>
      <c r="C1" s="1"/>
      <c r="D1" s="1"/>
      <c r="E1" s="1"/>
      <c r="F1" s="1"/>
      <c r="G1" s="1"/>
      <c r="H1" s="1"/>
      <c r="I1" s="1"/>
      <c r="J1" s="1"/>
      <c r="K1" s="1"/>
    </row>
    <row r="2" spans="1:11" ht="20.25" thickBot="1">
      <c r="A2" s="10"/>
      <c r="B2" s="18" t="s">
        <v>1507</v>
      </c>
      <c r="C2" s="313"/>
      <c r="D2" s="358"/>
      <c r="E2" s="358"/>
      <c r="F2" s="1"/>
      <c r="G2" s="1"/>
      <c r="H2" s="1"/>
      <c r="I2" s="1"/>
      <c r="J2" s="1"/>
      <c r="K2" s="1"/>
    </row>
    <row r="3" spans="1:11" ht="15" customHeight="1" thickTop="1">
      <c r="A3" s="10"/>
      <c r="B3" s="10"/>
      <c r="C3" s="10"/>
      <c r="D3" s="10"/>
      <c r="E3" s="10"/>
      <c r="F3" s="10"/>
      <c r="G3" s="10"/>
      <c r="H3" s="1"/>
      <c r="I3" s="1"/>
      <c r="J3" s="1"/>
      <c r="K3" s="1"/>
    </row>
    <row r="4" spans="1:11">
      <c r="A4" s="10"/>
      <c r="B4" s="398" t="str">
        <f>'Assumptions Summary'!$E$5&amp;": "&amp;'Assumptions Summary'!$D$46</f>
        <v>Key deviations from Primary Source: TasNetworks</v>
      </c>
      <c r="C4" s="1"/>
      <c r="D4" s="1"/>
      <c r="E4" s="1"/>
      <c r="F4" s="1"/>
      <c r="G4" s="1"/>
      <c r="H4" s="1"/>
      <c r="I4" s="1"/>
      <c r="J4" s="1"/>
      <c r="K4" s="1"/>
    </row>
    <row r="5" spans="1:11">
      <c r="A5" s="10"/>
      <c r="B5" s="399" t="str">
        <f>'Assumptions Summary'!$E$46</f>
        <v>1) Comment: Minimum inertia levels not included in AEMO's ISP</v>
      </c>
      <c r="C5" s="1"/>
      <c r="D5" s="1"/>
      <c r="E5" s="1"/>
      <c r="F5" s="1"/>
      <c r="G5" s="1"/>
      <c r="H5" s="1"/>
      <c r="I5" s="1"/>
      <c r="J5" s="1"/>
      <c r="K5" s="1"/>
    </row>
    <row r="6" spans="1:11">
      <c r="A6" s="10"/>
      <c r="B6" s="398"/>
      <c r="C6" s="1"/>
      <c r="D6" s="1"/>
      <c r="E6" s="1"/>
      <c r="F6" s="1"/>
      <c r="G6" s="1"/>
      <c r="H6" s="1"/>
      <c r="I6" s="1"/>
      <c r="J6" s="1"/>
      <c r="K6" s="1"/>
    </row>
    <row r="7" spans="1:11" ht="62.25" customHeight="1">
      <c r="A7" s="1"/>
      <c r="B7" s="447" t="s">
        <v>1230</v>
      </c>
      <c r="C7" s="447"/>
      <c r="D7" s="447"/>
      <c r="E7" s="447"/>
      <c r="F7" s="447"/>
      <c r="G7" s="447"/>
      <c r="H7" s="1"/>
      <c r="I7" s="1"/>
      <c r="J7" s="1"/>
      <c r="K7" s="1"/>
    </row>
    <row r="8" spans="1:11">
      <c r="A8" s="1"/>
      <c r="B8" s="314"/>
      <c r="C8" s="314"/>
      <c r="D8" s="362"/>
      <c r="E8" s="362"/>
      <c r="F8" s="314"/>
      <c r="G8" s="314"/>
      <c r="H8" s="1"/>
      <c r="I8" s="1"/>
      <c r="J8" s="1"/>
      <c r="K8" s="1"/>
    </row>
    <row r="9" spans="1:11">
      <c r="A9" s="1"/>
      <c r="B9" s="592" t="s">
        <v>1336</v>
      </c>
      <c r="C9" s="592"/>
      <c r="D9" s="592"/>
      <c r="E9" s="592"/>
      <c r="F9" s="592"/>
      <c r="G9" s="592"/>
      <c r="H9" s="1"/>
      <c r="I9" s="1"/>
      <c r="J9" s="1"/>
      <c r="K9" s="1"/>
    </row>
    <row r="10" spans="1:11" ht="15" customHeight="1">
      <c r="A10" s="1"/>
      <c r="B10" s="592" t="s">
        <v>1404</v>
      </c>
      <c r="C10" s="592"/>
      <c r="D10" s="592"/>
      <c r="E10" s="592"/>
      <c r="F10" s="592"/>
      <c r="G10" s="592"/>
      <c r="H10" s="1"/>
      <c r="I10" s="1"/>
      <c r="J10" s="1"/>
      <c r="K10" s="1"/>
    </row>
    <row r="11" spans="1:11">
      <c r="A11" s="1"/>
      <c r="B11" s="592" t="s">
        <v>1337</v>
      </c>
      <c r="C11" s="592"/>
      <c r="D11" s="592"/>
      <c r="E11" s="592"/>
      <c r="F11" s="592"/>
      <c r="G11" s="592"/>
      <c r="H11" s="1"/>
      <c r="I11" s="1"/>
      <c r="J11" s="1"/>
      <c r="K11" s="1"/>
    </row>
    <row r="12" spans="1:11">
      <c r="A12" s="1"/>
      <c r="B12" s="35"/>
      <c r="C12" s="1"/>
      <c r="D12" s="1"/>
      <c r="E12" s="1"/>
      <c r="F12" s="1"/>
      <c r="G12" s="1"/>
      <c r="H12" s="1"/>
      <c r="I12" s="1"/>
      <c r="J12" s="1"/>
      <c r="K12" s="1"/>
    </row>
    <row r="13" spans="1:11" ht="30" customHeight="1">
      <c r="A13" s="1"/>
      <c r="B13" s="447" t="s">
        <v>1405</v>
      </c>
      <c r="C13" s="447"/>
      <c r="D13" s="447"/>
      <c r="E13" s="447"/>
      <c r="F13" s="447"/>
      <c r="G13" s="447"/>
      <c r="H13" s="1"/>
      <c r="I13" s="1"/>
      <c r="J13" s="1"/>
      <c r="K13" s="1"/>
    </row>
    <row r="14" spans="1:11" ht="15.75" thickBot="1">
      <c r="A14" s="1"/>
      <c r="B14" s="35"/>
      <c r="C14" s="1"/>
      <c r="D14" s="1"/>
      <c r="E14" s="1"/>
      <c r="F14" s="1"/>
      <c r="G14" s="1"/>
      <c r="H14" s="1"/>
      <c r="I14" s="1"/>
      <c r="J14" s="1"/>
      <c r="K14" s="1"/>
    </row>
    <row r="15" spans="1:11" ht="15.75" thickBot="1">
      <c r="A15" s="1"/>
      <c r="B15" s="593" t="s">
        <v>1231</v>
      </c>
      <c r="C15" s="595" t="s">
        <v>1232</v>
      </c>
      <c r="D15" s="596"/>
      <c r="E15" s="597"/>
      <c r="F15" s="595" t="s">
        <v>1322</v>
      </c>
      <c r="G15" s="596"/>
      <c r="H15" s="597"/>
      <c r="I15" s="1"/>
      <c r="J15" s="1"/>
      <c r="K15" s="1"/>
    </row>
    <row r="16" spans="1:11" ht="30.75" thickBot="1">
      <c r="A16" s="1"/>
      <c r="B16" s="594"/>
      <c r="C16" s="330" t="s">
        <v>1323</v>
      </c>
      <c r="D16" s="330" t="s">
        <v>1324</v>
      </c>
      <c r="E16" s="330" t="s">
        <v>1325</v>
      </c>
      <c r="F16" s="330" t="s">
        <v>1323</v>
      </c>
      <c r="G16" s="330" t="s">
        <v>1324</v>
      </c>
      <c r="H16" s="330" t="s">
        <v>1325</v>
      </c>
      <c r="I16" s="1"/>
      <c r="J16" s="1"/>
      <c r="K16" s="1"/>
    </row>
    <row r="17" spans="1:11" ht="15.75" thickBot="1">
      <c r="A17" s="1"/>
      <c r="B17" s="331" t="s">
        <v>1233</v>
      </c>
      <c r="C17" s="385" t="s">
        <v>1326</v>
      </c>
      <c r="D17" s="332" t="s">
        <v>1327</v>
      </c>
      <c r="E17" s="386">
        <v>0</v>
      </c>
      <c r="F17" s="332" t="s">
        <v>1326</v>
      </c>
      <c r="G17" s="332" t="s">
        <v>1328</v>
      </c>
      <c r="H17" s="386">
        <v>0</v>
      </c>
      <c r="I17" s="1"/>
      <c r="J17" s="1"/>
      <c r="K17" s="1"/>
    </row>
    <row r="18" spans="1:11" ht="15.75" thickBot="1">
      <c r="A18" s="1"/>
      <c r="B18" s="331" t="s">
        <v>1234</v>
      </c>
      <c r="C18" s="387">
        <v>0</v>
      </c>
      <c r="D18" s="333" t="s">
        <v>1329</v>
      </c>
      <c r="E18" s="387">
        <v>0</v>
      </c>
      <c r="F18" s="387">
        <v>0</v>
      </c>
      <c r="G18" s="333" t="s">
        <v>1330</v>
      </c>
      <c r="H18" s="387">
        <v>0</v>
      </c>
      <c r="I18" s="1"/>
      <c r="J18" s="1"/>
      <c r="K18" s="1"/>
    </row>
    <row r="19" spans="1:11" ht="15.75" thickBot="1">
      <c r="A19" s="1"/>
      <c r="B19" s="331" t="s">
        <v>1235</v>
      </c>
      <c r="C19" s="580" t="s">
        <v>1331</v>
      </c>
      <c r="D19" s="581"/>
      <c r="E19" s="581"/>
      <c r="F19" s="581"/>
      <c r="G19" s="581"/>
      <c r="H19" s="582"/>
      <c r="I19" s="1"/>
      <c r="J19" s="1"/>
      <c r="K19" s="1"/>
    </row>
    <row r="20" spans="1:11" ht="18" thickBot="1">
      <c r="A20" s="1"/>
      <c r="B20" s="331" t="s">
        <v>1408</v>
      </c>
      <c r="C20" s="590">
        <v>600</v>
      </c>
      <c r="D20" s="591"/>
      <c r="E20" s="591"/>
      <c r="F20" s="588" t="s">
        <v>1332</v>
      </c>
      <c r="G20" s="588"/>
      <c r="H20" s="589"/>
      <c r="I20" s="1"/>
      <c r="J20" s="1"/>
      <c r="K20" s="1"/>
    </row>
    <row r="21" spans="1:11" ht="18" thickBot="1">
      <c r="A21" s="1"/>
      <c r="B21" s="331" t="s">
        <v>1407</v>
      </c>
      <c r="C21" s="583">
        <v>1713</v>
      </c>
      <c r="D21" s="584"/>
      <c r="E21" s="585"/>
      <c r="F21" s="580" t="s">
        <v>1333</v>
      </c>
      <c r="G21" s="581"/>
      <c r="H21" s="582"/>
      <c r="I21" s="1"/>
      <c r="J21" s="1"/>
      <c r="K21" s="1"/>
    </row>
    <row r="22" spans="1:11" ht="15.75" thickBot="1">
      <c r="A22" s="1"/>
      <c r="B22" s="388" t="s">
        <v>1210</v>
      </c>
      <c r="C22" s="586" t="s">
        <v>1334</v>
      </c>
      <c r="D22" s="587"/>
      <c r="E22" s="587"/>
      <c r="F22" s="588" t="s">
        <v>1335</v>
      </c>
      <c r="G22" s="588"/>
      <c r="H22" s="589"/>
      <c r="I22" s="1"/>
      <c r="J22" s="1"/>
      <c r="K22" s="1"/>
    </row>
    <row r="23" spans="1:11" ht="15.75" thickBot="1">
      <c r="A23" s="1"/>
      <c r="B23" s="331" t="s">
        <v>514</v>
      </c>
      <c r="C23" s="583" t="s">
        <v>1338</v>
      </c>
      <c r="D23" s="584"/>
      <c r="E23" s="585"/>
      <c r="F23" s="580" t="s">
        <v>1339</v>
      </c>
      <c r="G23" s="581"/>
      <c r="H23" s="582"/>
      <c r="I23" s="1"/>
      <c r="J23" s="1"/>
      <c r="K23" s="1"/>
    </row>
    <row r="24" spans="1:11" ht="15.75" thickBot="1">
      <c r="A24" s="1"/>
      <c r="B24" s="388" t="s">
        <v>1237</v>
      </c>
      <c r="C24" s="586" t="s">
        <v>1340</v>
      </c>
      <c r="D24" s="587"/>
      <c r="E24" s="587"/>
      <c r="F24" s="588" t="s">
        <v>1341</v>
      </c>
      <c r="G24" s="588"/>
      <c r="H24" s="589"/>
      <c r="I24" s="1"/>
      <c r="J24" s="1"/>
      <c r="K24" s="1"/>
    </row>
    <row r="25" spans="1:11" ht="15.75" thickBot="1">
      <c r="A25" s="1"/>
      <c r="B25" s="331" t="s">
        <v>1236</v>
      </c>
      <c r="C25" s="583" t="s">
        <v>1342</v>
      </c>
      <c r="D25" s="584"/>
      <c r="E25" s="585"/>
      <c r="F25" s="580" t="s">
        <v>1343</v>
      </c>
      <c r="G25" s="581"/>
      <c r="H25" s="582"/>
      <c r="I25" s="1"/>
      <c r="J25" s="1"/>
      <c r="K25" s="1"/>
    </row>
    <row r="26" spans="1:11" ht="15.75" thickBot="1">
      <c r="A26" s="1"/>
      <c r="B26" s="331" t="s">
        <v>1144</v>
      </c>
      <c r="C26" s="586" t="s">
        <v>1344</v>
      </c>
      <c r="D26" s="587"/>
      <c r="E26" s="587"/>
      <c r="F26" s="587"/>
      <c r="G26" s="587"/>
      <c r="H26" s="598"/>
      <c r="I26" s="1"/>
      <c r="J26" s="1"/>
      <c r="K26" s="1"/>
    </row>
    <row r="27" spans="1:11" ht="15.75" thickBot="1">
      <c r="A27" s="1"/>
      <c r="B27" s="331" t="s">
        <v>517</v>
      </c>
      <c r="C27" s="580" t="s">
        <v>1345</v>
      </c>
      <c r="D27" s="581"/>
      <c r="E27" s="581"/>
      <c r="F27" s="581"/>
      <c r="G27" s="581"/>
      <c r="H27" s="582"/>
      <c r="I27" s="1"/>
      <c r="J27" s="1"/>
      <c r="K27" s="1"/>
    </row>
    <row r="28" spans="1:11" ht="15.75" thickBot="1">
      <c r="A28" s="1"/>
      <c r="B28" s="331" t="s">
        <v>518</v>
      </c>
      <c r="C28" s="586" t="s">
        <v>1339</v>
      </c>
      <c r="D28" s="587"/>
      <c r="E28" s="587"/>
      <c r="F28" s="587"/>
      <c r="G28" s="587"/>
      <c r="H28" s="598"/>
      <c r="I28" s="1"/>
      <c r="J28" s="1"/>
      <c r="K28" s="1"/>
    </row>
    <row r="29" spans="1:11" ht="15.75" thickBot="1">
      <c r="A29" s="1"/>
      <c r="B29" s="331" t="s">
        <v>519</v>
      </c>
      <c r="C29" s="580" t="s">
        <v>1346</v>
      </c>
      <c r="D29" s="581"/>
      <c r="E29" s="581"/>
      <c r="F29" s="581"/>
      <c r="G29" s="581"/>
      <c r="H29" s="582"/>
      <c r="I29" s="1"/>
      <c r="J29" s="1"/>
      <c r="K29" s="1"/>
    </row>
    <row r="30" spans="1:11" ht="15.75" thickBot="1">
      <c r="A30" s="1"/>
      <c r="B30" s="331" t="s">
        <v>1238</v>
      </c>
      <c r="C30" s="586" t="s">
        <v>1347</v>
      </c>
      <c r="D30" s="587"/>
      <c r="E30" s="587"/>
      <c r="F30" s="587"/>
      <c r="G30" s="587"/>
      <c r="H30" s="598"/>
      <c r="I30" s="1"/>
      <c r="J30" s="1"/>
      <c r="K30" s="1"/>
    </row>
    <row r="31" spans="1:11" ht="15.75" thickBot="1">
      <c r="A31" s="1"/>
      <c r="B31" s="331" t="s">
        <v>468</v>
      </c>
      <c r="C31" s="580" t="s">
        <v>1348</v>
      </c>
      <c r="D31" s="581"/>
      <c r="E31" s="581"/>
      <c r="F31" s="581"/>
      <c r="G31" s="581"/>
      <c r="H31" s="582"/>
      <c r="I31" s="1"/>
      <c r="J31" s="1"/>
      <c r="K31" s="1"/>
    </row>
    <row r="32" spans="1:11" ht="15.75" thickBot="1">
      <c r="A32" s="1"/>
      <c r="B32" s="331" t="s">
        <v>491</v>
      </c>
      <c r="C32" s="586" t="s">
        <v>1349</v>
      </c>
      <c r="D32" s="587"/>
      <c r="E32" s="587"/>
      <c r="F32" s="587"/>
      <c r="G32" s="587"/>
      <c r="H32" s="598"/>
      <c r="I32" s="1"/>
      <c r="J32" s="1"/>
      <c r="K32" s="1"/>
    </row>
    <row r="33" spans="1:11">
      <c r="A33" s="1"/>
      <c r="B33" s="1"/>
      <c r="C33" s="1"/>
      <c r="D33" s="1"/>
      <c r="E33" s="1"/>
      <c r="F33" s="1"/>
      <c r="G33" s="1"/>
      <c r="H33" s="1"/>
      <c r="I33" s="1"/>
      <c r="J33" s="1"/>
      <c r="K33" s="1"/>
    </row>
    <row r="34" spans="1:11">
      <c r="A34" s="1"/>
      <c r="B34" s="45" t="s">
        <v>1406</v>
      </c>
      <c r="C34" s="1"/>
      <c r="D34" s="1"/>
      <c r="E34" s="1"/>
      <c r="F34" s="1"/>
      <c r="G34" s="1"/>
      <c r="H34" s="1"/>
      <c r="I34" s="1"/>
      <c r="J34" s="1"/>
      <c r="K34" s="1"/>
    </row>
    <row r="35" spans="1:11">
      <c r="A35" s="1"/>
      <c r="B35" s="1"/>
      <c r="C35" s="1"/>
      <c r="D35" s="1"/>
      <c r="E35" s="1"/>
      <c r="F35" s="1"/>
      <c r="G35" s="1"/>
      <c r="H35" s="1"/>
      <c r="I35" s="1"/>
      <c r="J35" s="1"/>
      <c r="K35" s="1"/>
    </row>
  </sheetData>
  <mergeCells count="28">
    <mergeCell ref="C23:E23"/>
    <mergeCell ref="F23:H23"/>
    <mergeCell ref="C32:H32"/>
    <mergeCell ref="C24:E24"/>
    <mergeCell ref="F24:H24"/>
    <mergeCell ref="C25:E25"/>
    <mergeCell ref="F25:H25"/>
    <mergeCell ref="C27:H27"/>
    <mergeCell ref="C28:H28"/>
    <mergeCell ref="C29:H29"/>
    <mergeCell ref="C30:H30"/>
    <mergeCell ref="C31:H31"/>
    <mergeCell ref="C26:H26"/>
    <mergeCell ref="B7:G7"/>
    <mergeCell ref="B9:G9"/>
    <mergeCell ref="B11:G11"/>
    <mergeCell ref="B13:G13"/>
    <mergeCell ref="B15:B16"/>
    <mergeCell ref="F15:H15"/>
    <mergeCell ref="C15:E15"/>
    <mergeCell ref="B10:G10"/>
    <mergeCell ref="C19:H19"/>
    <mergeCell ref="C21:E21"/>
    <mergeCell ref="F21:H21"/>
    <mergeCell ref="C22:E22"/>
    <mergeCell ref="F22:H22"/>
    <mergeCell ref="C20:E20"/>
    <mergeCell ref="F20:H20"/>
  </mergeCells>
  <hyperlinks>
    <hyperlink ref="B1" location="'Assumptions Summary'!A1" display="Go to Assumptions Summary"/>
  </hyperlinks>
  <pageMargins left="0.7" right="0.7" top="0.75" bottom="0.75" header="0.3" footer="0.3"/>
  <pageSetup paperSize="9" orientation="portrait" verticalDpi="0"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tabColor theme="4" tint="0.79998168889431442"/>
  </sheetPr>
  <dimension ref="A1:AG85"/>
  <sheetViews>
    <sheetView zoomScale="85" zoomScaleNormal="85" workbookViewId="0"/>
  </sheetViews>
  <sheetFormatPr defaultColWidth="10.28515625" defaultRowHeight="12.75"/>
  <cols>
    <col min="1" max="1" width="4.140625" style="27" customWidth="1"/>
    <col min="2" max="2" width="24.7109375" style="27" customWidth="1"/>
    <col min="3" max="23" width="10.42578125" style="27" customWidth="1"/>
    <col min="24" max="24" width="11.28515625" style="27" customWidth="1"/>
    <col min="25" max="16384" width="10.28515625" style="27"/>
  </cols>
  <sheetData>
    <row r="1" spans="1:33" ht="15">
      <c r="A1" s="41"/>
      <c r="B1" s="17" t="s">
        <v>59</v>
      </c>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row>
    <row r="2" spans="1:33" ht="20.25" thickBot="1">
      <c r="A2" s="26"/>
      <c r="B2" s="358" t="s">
        <v>34</v>
      </c>
      <c r="C2" s="358"/>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row>
    <row r="3" spans="1:33" ht="15" customHeight="1" thickTop="1">
      <c r="A3" s="26"/>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row>
    <row r="4" spans="1:33" ht="15">
      <c r="A4" s="26"/>
      <c r="B4" s="398" t="str">
        <f>'Assumptions Summary'!$E$5&amp;": "&amp;'Assumptions Summary'!$D$47</f>
        <v>Key deviations from Primary Source: AEMO Final 2020 ISP Input and Assumptions Workbook</v>
      </c>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row>
    <row r="5" spans="1:33" ht="15">
      <c r="A5" s="26"/>
      <c r="B5" s="399" t="str">
        <f>'Assumptions Summary'!$E$47</f>
        <v>Nil</v>
      </c>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row>
    <row r="6" spans="1:33" ht="15">
      <c r="A6" s="26"/>
      <c r="B6" s="398"/>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row>
    <row r="7" spans="1:33">
      <c r="A7" s="26"/>
      <c r="B7" s="121" t="s">
        <v>798</v>
      </c>
      <c r="C7" s="26"/>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row>
    <row r="8" spans="1:33">
      <c r="A8" s="26"/>
      <c r="B8" s="121" t="s">
        <v>799</v>
      </c>
      <c r="C8" s="26"/>
      <c r="D8" s="26"/>
      <c r="E8" s="26"/>
      <c r="F8" s="26"/>
      <c r="G8" s="26"/>
      <c r="H8" s="26"/>
      <c r="I8" s="26"/>
      <c r="J8" s="26"/>
      <c r="K8" s="26"/>
      <c r="L8" s="26"/>
      <c r="M8" s="26"/>
      <c r="N8" s="26"/>
      <c r="O8" s="26"/>
      <c r="P8" s="26"/>
      <c r="Q8" s="26"/>
      <c r="R8" s="26"/>
      <c r="S8" s="26"/>
      <c r="T8" s="26"/>
      <c r="U8" s="26"/>
      <c r="V8" s="26"/>
      <c r="W8" s="26"/>
      <c r="X8" s="26"/>
      <c r="Y8" s="26"/>
      <c r="Z8" s="26"/>
      <c r="AA8" s="26"/>
      <c r="AB8" s="26"/>
      <c r="AC8" s="26"/>
      <c r="AD8" s="26"/>
      <c r="AE8" s="26"/>
      <c r="AF8" s="26"/>
      <c r="AG8" s="26"/>
    </row>
    <row r="9" spans="1:33">
      <c r="A9" s="26"/>
      <c r="B9" s="121" t="s">
        <v>800</v>
      </c>
      <c r="C9" s="26"/>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row>
    <row r="10" spans="1:33">
      <c r="A10" s="26"/>
      <c r="B10" s="121" t="s">
        <v>801</v>
      </c>
      <c r="C10" s="120"/>
      <c r="D10" s="26"/>
      <c r="E10" s="26"/>
      <c r="F10" s="26"/>
      <c r="G10" s="26"/>
      <c r="H10" s="26"/>
      <c r="I10" s="26"/>
      <c r="J10" s="26"/>
      <c r="K10" s="26"/>
      <c r="L10" s="26"/>
      <c r="M10" s="26"/>
      <c r="N10" s="26"/>
      <c r="O10" s="26"/>
      <c r="P10" s="26"/>
      <c r="Q10" s="26"/>
      <c r="R10" s="26"/>
      <c r="S10" s="26"/>
      <c r="T10" s="26"/>
      <c r="U10" s="26"/>
      <c r="V10" s="26"/>
      <c r="W10" s="26"/>
      <c r="X10" s="26"/>
      <c r="Y10" s="26"/>
      <c r="Z10" s="26"/>
      <c r="AA10" s="26"/>
      <c r="AB10" s="26"/>
      <c r="AC10" s="26"/>
      <c r="AD10" s="26"/>
      <c r="AE10" s="26"/>
      <c r="AF10" s="26"/>
      <c r="AG10" s="26"/>
    </row>
    <row r="11" spans="1:33">
      <c r="A11" s="26"/>
      <c r="B11" s="121" t="s">
        <v>802</v>
      </c>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row>
    <row r="12" spans="1:33">
      <c r="A12" s="26"/>
      <c r="B12" s="121" t="s">
        <v>1352</v>
      </c>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row>
    <row r="13" spans="1:33">
      <c r="A13" s="26"/>
      <c r="B13" s="120"/>
      <c r="C13" s="26"/>
      <c r="D13" s="26"/>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row>
    <row r="14" spans="1:33" ht="15.75" thickBot="1">
      <c r="A14" s="26"/>
      <c r="B14" s="59" t="s">
        <v>61</v>
      </c>
      <c r="C14" s="26"/>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row>
    <row r="15" spans="1:33" ht="15.75" thickBot="1">
      <c r="A15" s="26"/>
      <c r="B15" s="330" t="s">
        <v>803</v>
      </c>
      <c r="C15" s="330" t="s">
        <v>221</v>
      </c>
      <c r="D15" s="330" t="s">
        <v>222</v>
      </c>
      <c r="E15" s="330" t="s">
        <v>223</v>
      </c>
      <c r="F15" s="330" t="s">
        <v>224</v>
      </c>
      <c r="G15" s="330" t="s">
        <v>225</v>
      </c>
      <c r="H15" s="330" t="s">
        <v>226</v>
      </c>
      <c r="I15" s="330" t="s">
        <v>227</v>
      </c>
      <c r="J15" s="330" t="s">
        <v>228</v>
      </c>
      <c r="K15" s="330" t="s">
        <v>229</v>
      </c>
      <c r="L15" s="330" t="s">
        <v>262</v>
      </c>
      <c r="M15" s="330" t="s">
        <v>263</v>
      </c>
      <c r="N15" s="330" t="s">
        <v>264</v>
      </c>
      <c r="O15" s="330" t="s">
        <v>265</v>
      </c>
      <c r="P15" s="330" t="s">
        <v>266</v>
      </c>
      <c r="Q15" s="330" t="s">
        <v>267</v>
      </c>
      <c r="R15" s="330" t="s">
        <v>268</v>
      </c>
      <c r="S15" s="330" t="s">
        <v>269</v>
      </c>
      <c r="T15" s="330" t="s">
        <v>270</v>
      </c>
      <c r="U15" s="330" t="s">
        <v>271</v>
      </c>
      <c r="V15" s="330" t="s">
        <v>272</v>
      </c>
      <c r="W15" s="330" t="s">
        <v>273</v>
      </c>
      <c r="X15" s="330" t="s">
        <v>274</v>
      </c>
      <c r="Y15" s="330" t="s">
        <v>275</v>
      </c>
      <c r="Z15" s="330" t="s">
        <v>276</v>
      </c>
      <c r="AA15" s="330" t="s">
        <v>277</v>
      </c>
      <c r="AB15" s="330" t="s">
        <v>278</v>
      </c>
      <c r="AC15" s="330" t="s">
        <v>279</v>
      </c>
      <c r="AD15" s="330" t="s">
        <v>280</v>
      </c>
      <c r="AE15" s="330" t="s">
        <v>281</v>
      </c>
      <c r="AF15" s="26"/>
      <c r="AG15" s="26"/>
    </row>
    <row r="16" spans="1:33" ht="15.75" thickBot="1">
      <c r="A16" s="26"/>
      <c r="B16" s="331" t="s">
        <v>804</v>
      </c>
      <c r="C16" s="389">
        <v>-0.10286851227189761</v>
      </c>
      <c r="D16" s="389">
        <v>-0.11572707630588482</v>
      </c>
      <c r="E16" s="389">
        <v>-0.12858564033987202</v>
      </c>
      <c r="F16" s="389">
        <v>-0.14144420437385921</v>
      </c>
      <c r="G16" s="389">
        <v>-0.1543027684078464</v>
      </c>
      <c r="H16" s="389">
        <v>-0.16716133244183362</v>
      </c>
      <c r="I16" s="389">
        <v>-0.18001989647582081</v>
      </c>
      <c r="J16" s="389">
        <v>-0.19287846050980803</v>
      </c>
      <c r="K16" s="389">
        <v>-0.20573702454379522</v>
      </c>
      <c r="L16" s="389">
        <v>-0.21859558857778241</v>
      </c>
      <c r="M16" s="389">
        <v>-0.23145415261176963</v>
      </c>
      <c r="N16" s="389">
        <v>-0.24431271664575682</v>
      </c>
      <c r="O16" s="389">
        <v>-0.25717128067974404</v>
      </c>
      <c r="P16" s="389">
        <v>-0.2700298447137312</v>
      </c>
      <c r="Q16" s="389">
        <v>-0.28288840874771842</v>
      </c>
      <c r="R16" s="389">
        <v>-0.29574697278170564</v>
      </c>
      <c r="S16" s="389">
        <v>-0.3086055368156928</v>
      </c>
      <c r="T16" s="389">
        <v>-0.32146410084968002</v>
      </c>
      <c r="U16" s="389">
        <v>-0.33432266488366724</v>
      </c>
      <c r="V16" s="389">
        <v>-0.34718122891765446</v>
      </c>
      <c r="W16" s="389">
        <v>-0.36003979295164162</v>
      </c>
      <c r="X16" s="389">
        <v>-0.37289835698562884</v>
      </c>
      <c r="Y16" s="389">
        <v>-0.38575692101961606</v>
      </c>
      <c r="Z16" s="389">
        <v>-0.39861548505360322</v>
      </c>
      <c r="AA16" s="389">
        <v>-0.41147404908759044</v>
      </c>
      <c r="AB16" s="389">
        <v>-0.42433261312157766</v>
      </c>
      <c r="AC16" s="389">
        <v>-0.43719117715556483</v>
      </c>
      <c r="AD16" s="389">
        <v>-0.45004974118955204</v>
      </c>
      <c r="AE16" s="389">
        <v>-0.46290830522353926</v>
      </c>
      <c r="AF16" s="26"/>
      <c r="AG16" s="26"/>
    </row>
    <row r="17" spans="1:33" ht="15.75" thickBot="1">
      <c r="A17" s="26"/>
      <c r="B17" s="331" t="s">
        <v>805</v>
      </c>
      <c r="C17" s="390">
        <v>-4.0708016868844593E-2</v>
      </c>
      <c r="D17" s="390">
        <v>-4.5796518977450171E-2</v>
      </c>
      <c r="E17" s="390">
        <v>-5.0885021086055741E-2</v>
      </c>
      <c r="F17" s="390">
        <v>-5.5973523194661312E-2</v>
      </c>
      <c r="G17" s="390">
        <v>-6.106202530326689E-2</v>
      </c>
      <c r="H17" s="390">
        <v>-6.6150527411872467E-2</v>
      </c>
      <c r="I17" s="390">
        <v>-7.1239029520478031E-2</v>
      </c>
      <c r="J17" s="390">
        <v>-7.6327531629083609E-2</v>
      </c>
      <c r="K17" s="390">
        <v>-8.1416033737689186E-2</v>
      </c>
      <c r="L17" s="390">
        <v>-8.6504535846294764E-2</v>
      </c>
      <c r="M17" s="390">
        <v>-9.1593037954900342E-2</v>
      </c>
      <c r="N17" s="390">
        <v>-9.6681540063505905E-2</v>
      </c>
      <c r="O17" s="390">
        <v>-0.10177004217211148</v>
      </c>
      <c r="P17" s="390">
        <v>-0.10685854428071706</v>
      </c>
      <c r="Q17" s="390">
        <v>-0.11194704638932262</v>
      </c>
      <c r="R17" s="390">
        <v>-0.1170355484979282</v>
      </c>
      <c r="S17" s="390">
        <v>-0.12212405060653378</v>
      </c>
      <c r="T17" s="390">
        <v>-0.12721255271513934</v>
      </c>
      <c r="U17" s="390">
        <v>-0.13230105482374493</v>
      </c>
      <c r="V17" s="390">
        <v>-0.1373895569323505</v>
      </c>
      <c r="W17" s="390">
        <v>-0.14247805904095606</v>
      </c>
      <c r="X17" s="390">
        <v>-0.14756656114956165</v>
      </c>
      <c r="Y17" s="390">
        <v>-0.15265506325816722</v>
      </c>
      <c r="Z17" s="390">
        <v>-0.15774356536677281</v>
      </c>
      <c r="AA17" s="390">
        <v>-0.16283206747537837</v>
      </c>
      <c r="AB17" s="390">
        <v>-0.16792056958398394</v>
      </c>
      <c r="AC17" s="390">
        <v>-0.17300907169258953</v>
      </c>
      <c r="AD17" s="390">
        <v>-0.17809757380119509</v>
      </c>
      <c r="AE17" s="390">
        <v>-0.18318607590980066</v>
      </c>
      <c r="AF17" s="26"/>
      <c r="AG17" s="26"/>
    </row>
    <row r="18" spans="1:33" ht="15.75" thickBot="1">
      <c r="A18" s="26"/>
      <c r="B18" s="331" t="s">
        <v>806</v>
      </c>
      <c r="C18" s="389">
        <v>7.5365947509114517E-3</v>
      </c>
      <c r="D18" s="389">
        <v>8.4786690947753832E-3</v>
      </c>
      <c r="E18" s="389">
        <v>9.4207434386393146E-3</v>
      </c>
      <c r="F18" s="389">
        <v>1.0362817782503246E-2</v>
      </c>
      <c r="G18" s="389">
        <v>1.1304892126367178E-2</v>
      </c>
      <c r="H18" s="389">
        <v>1.2246966470231109E-2</v>
      </c>
      <c r="I18" s="389">
        <v>1.318904081409504E-2</v>
      </c>
      <c r="J18" s="389">
        <v>1.4131115157958972E-2</v>
      </c>
      <c r="K18" s="389">
        <v>1.5073189501822903E-2</v>
      </c>
      <c r="L18" s="389">
        <v>1.6015263845686835E-2</v>
      </c>
      <c r="M18" s="389">
        <v>1.6957338189550766E-2</v>
      </c>
      <c r="N18" s="389">
        <v>1.7899412533414698E-2</v>
      </c>
      <c r="O18" s="389">
        <v>1.8841486877278629E-2</v>
      </c>
      <c r="P18" s="389">
        <v>1.9783561221142561E-2</v>
      </c>
      <c r="Q18" s="389">
        <v>2.0725635565006492E-2</v>
      </c>
      <c r="R18" s="389">
        <v>2.1667709908870424E-2</v>
      </c>
      <c r="S18" s="389">
        <v>2.2609784252734355E-2</v>
      </c>
      <c r="T18" s="389">
        <v>2.3551858596598287E-2</v>
      </c>
      <c r="U18" s="389">
        <v>2.4493932940462218E-2</v>
      </c>
      <c r="V18" s="389">
        <v>2.5436007284326149E-2</v>
      </c>
      <c r="W18" s="389">
        <v>2.6378081628190081E-2</v>
      </c>
      <c r="X18" s="389">
        <v>2.7320155972054012E-2</v>
      </c>
      <c r="Y18" s="389">
        <v>2.8262230315917944E-2</v>
      </c>
      <c r="Z18" s="389">
        <v>2.9204304659781875E-2</v>
      </c>
      <c r="AA18" s="389">
        <v>3.0146379003645807E-2</v>
      </c>
      <c r="AB18" s="389">
        <v>3.1088453347509738E-2</v>
      </c>
      <c r="AC18" s="389">
        <v>3.203052769137367E-2</v>
      </c>
      <c r="AD18" s="389">
        <v>3.2972602035237601E-2</v>
      </c>
      <c r="AE18" s="389">
        <v>3.3914676379101533E-2</v>
      </c>
      <c r="AF18" s="26"/>
      <c r="AG18" s="26"/>
    </row>
    <row r="19" spans="1:33">
      <c r="A19" s="26"/>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row>
    <row r="20" spans="1:33" ht="15.75" thickBot="1">
      <c r="A20" s="26"/>
      <c r="B20" s="59" t="s">
        <v>62</v>
      </c>
      <c r="C20" s="71"/>
      <c r="D20" s="71"/>
      <c r="E20" s="71"/>
      <c r="F20" s="71"/>
      <c r="G20" s="71"/>
      <c r="H20" s="71"/>
      <c r="I20" s="71"/>
      <c r="J20" s="71"/>
      <c r="K20" s="71"/>
      <c r="L20" s="71"/>
      <c r="M20" s="71"/>
      <c r="N20" s="71"/>
      <c r="O20" s="71"/>
      <c r="P20" s="71"/>
      <c r="Q20" s="71"/>
      <c r="R20" s="71"/>
      <c r="S20" s="71"/>
      <c r="T20" s="26"/>
      <c r="U20" s="26"/>
      <c r="V20" s="26"/>
      <c r="W20" s="26"/>
      <c r="X20" s="26"/>
      <c r="Y20" s="26"/>
      <c r="Z20" s="26"/>
      <c r="AA20" s="26"/>
      <c r="AB20" s="26"/>
      <c r="AC20" s="26"/>
      <c r="AD20" s="26"/>
      <c r="AE20" s="26"/>
      <c r="AF20" s="26"/>
      <c r="AG20" s="26"/>
    </row>
    <row r="21" spans="1:33" ht="15.75" thickBot="1">
      <c r="A21" s="26"/>
      <c r="B21" s="330" t="s">
        <v>803</v>
      </c>
      <c r="C21" s="330" t="s">
        <v>221</v>
      </c>
      <c r="D21" s="330" t="s">
        <v>222</v>
      </c>
      <c r="E21" s="330" t="s">
        <v>223</v>
      </c>
      <c r="F21" s="330" t="s">
        <v>224</v>
      </c>
      <c r="G21" s="330" t="s">
        <v>225</v>
      </c>
      <c r="H21" s="330" t="s">
        <v>226</v>
      </c>
      <c r="I21" s="330" t="s">
        <v>227</v>
      </c>
      <c r="J21" s="330" t="s">
        <v>228</v>
      </c>
      <c r="K21" s="330" t="s">
        <v>229</v>
      </c>
      <c r="L21" s="330" t="s">
        <v>262</v>
      </c>
      <c r="M21" s="330" t="s">
        <v>263</v>
      </c>
      <c r="N21" s="330" t="s">
        <v>264</v>
      </c>
      <c r="O21" s="330" t="s">
        <v>265</v>
      </c>
      <c r="P21" s="330" t="s">
        <v>266</v>
      </c>
      <c r="Q21" s="330" t="s">
        <v>267</v>
      </c>
      <c r="R21" s="330" t="s">
        <v>268</v>
      </c>
      <c r="S21" s="330" t="s">
        <v>269</v>
      </c>
      <c r="T21" s="330" t="s">
        <v>270</v>
      </c>
      <c r="U21" s="330" t="s">
        <v>271</v>
      </c>
      <c r="V21" s="330" t="s">
        <v>272</v>
      </c>
      <c r="W21" s="330" t="s">
        <v>273</v>
      </c>
      <c r="X21" s="330" t="s">
        <v>274</v>
      </c>
      <c r="Y21" s="330" t="s">
        <v>275</v>
      </c>
      <c r="Z21" s="330" t="s">
        <v>276</v>
      </c>
      <c r="AA21" s="330" t="s">
        <v>277</v>
      </c>
      <c r="AB21" s="330" t="s">
        <v>278</v>
      </c>
      <c r="AC21" s="330" t="s">
        <v>279</v>
      </c>
      <c r="AD21" s="330" t="s">
        <v>280</v>
      </c>
      <c r="AE21" s="330" t="s">
        <v>281</v>
      </c>
      <c r="AF21" s="26"/>
      <c r="AG21" s="26"/>
    </row>
    <row r="22" spans="1:33" ht="15.75" thickBot="1">
      <c r="A22" s="26"/>
      <c r="B22" s="331" t="s">
        <v>804</v>
      </c>
      <c r="C22" s="389">
        <v>-9.4400193950025413E-2</v>
      </c>
      <c r="D22" s="389">
        <v>-0.10620021819377859</v>
      </c>
      <c r="E22" s="389">
        <v>-0.11800024243753177</v>
      </c>
      <c r="F22" s="389">
        <v>-0.12980026668128494</v>
      </c>
      <c r="G22" s="389">
        <v>-0.14160029092503812</v>
      </c>
      <c r="H22" s="389">
        <v>-0.1534003151687913</v>
      </c>
      <c r="I22" s="389">
        <v>-0.16520033941254447</v>
      </c>
      <c r="J22" s="389">
        <v>-0.17700036365629765</v>
      </c>
      <c r="K22" s="389">
        <v>-0.18880038790005083</v>
      </c>
      <c r="L22" s="389">
        <v>-0.200600412143804</v>
      </c>
      <c r="M22" s="389">
        <v>-0.21240043638755718</v>
      </c>
      <c r="N22" s="389">
        <v>-0.22420046063131036</v>
      </c>
      <c r="O22" s="389">
        <v>-0.23600048487506353</v>
      </c>
      <c r="P22" s="389">
        <v>-0.24780050911881671</v>
      </c>
      <c r="Q22" s="389">
        <v>-0.25960053336256989</v>
      </c>
      <c r="R22" s="389">
        <v>-0.27140055760632309</v>
      </c>
      <c r="S22" s="389">
        <v>-0.28320058185007624</v>
      </c>
      <c r="T22" s="389">
        <v>-0.29500060609382939</v>
      </c>
      <c r="U22" s="389">
        <v>-0.30680063033758259</v>
      </c>
      <c r="V22" s="389">
        <v>-0.3186006545813358</v>
      </c>
      <c r="W22" s="389">
        <v>-0.33040067882508894</v>
      </c>
      <c r="X22" s="389">
        <v>-0.34220070306884209</v>
      </c>
      <c r="Y22" s="389">
        <v>-0.3540007273125953</v>
      </c>
      <c r="Z22" s="389">
        <v>-0.3658007515563485</v>
      </c>
      <c r="AA22" s="389">
        <v>-0.37760077580010165</v>
      </c>
      <c r="AB22" s="389">
        <v>-0.3894008000438548</v>
      </c>
      <c r="AC22" s="389">
        <v>-0.401200824287608</v>
      </c>
      <c r="AD22" s="389">
        <v>-0.41300084853136121</v>
      </c>
      <c r="AE22" s="389">
        <v>-0.42480087277511436</v>
      </c>
      <c r="AF22" s="26"/>
      <c r="AG22" s="26"/>
    </row>
    <row r="23" spans="1:33" ht="15.75" thickBot="1">
      <c r="A23" s="26"/>
      <c r="B23" s="331" t="s">
        <v>805</v>
      </c>
      <c r="C23" s="390">
        <v>-3.1320689339167797E-2</v>
      </c>
      <c r="D23" s="390">
        <v>-3.5235775506563774E-2</v>
      </c>
      <c r="E23" s="390">
        <v>-3.9150861673959744E-2</v>
      </c>
      <c r="F23" s="390">
        <v>-4.3065947841355721E-2</v>
      </c>
      <c r="G23" s="390">
        <v>-4.6981034008751699E-2</v>
      </c>
      <c r="H23" s="390">
        <v>-5.0896120176147669E-2</v>
      </c>
      <c r="I23" s="390">
        <v>-5.4811206343543646E-2</v>
      </c>
      <c r="J23" s="390">
        <v>-5.8726292510939616E-2</v>
      </c>
      <c r="K23" s="390">
        <v>-6.2641378678335594E-2</v>
      </c>
      <c r="L23" s="390">
        <v>-6.6556464845731564E-2</v>
      </c>
      <c r="M23" s="390">
        <v>-7.0471551013127548E-2</v>
      </c>
      <c r="N23" s="390">
        <v>-7.4386637180523518E-2</v>
      </c>
      <c r="O23" s="390">
        <v>-7.8301723347919489E-2</v>
      </c>
      <c r="P23" s="390">
        <v>-8.2216809515315473E-2</v>
      </c>
      <c r="Q23" s="390">
        <v>-8.6131895682711443E-2</v>
      </c>
      <c r="R23" s="390">
        <v>-9.0046981850107413E-2</v>
      </c>
      <c r="S23" s="390">
        <v>-9.3962068017503397E-2</v>
      </c>
      <c r="T23" s="390">
        <v>-9.7877154184899368E-2</v>
      </c>
      <c r="U23" s="390">
        <v>-0.10179224035229534</v>
      </c>
      <c r="V23" s="390">
        <v>-0.10570732651969131</v>
      </c>
      <c r="W23" s="390">
        <v>-0.10962241268708729</v>
      </c>
      <c r="X23" s="390">
        <v>-0.11353749885448326</v>
      </c>
      <c r="Y23" s="390">
        <v>-0.11745258502187923</v>
      </c>
      <c r="Z23" s="390">
        <v>-0.12136767118927522</v>
      </c>
      <c r="AA23" s="390">
        <v>-0.12528275735667119</v>
      </c>
      <c r="AB23" s="390">
        <v>-0.12919784352406716</v>
      </c>
      <c r="AC23" s="390">
        <v>-0.13311292969146313</v>
      </c>
      <c r="AD23" s="390">
        <v>-0.1370280158588591</v>
      </c>
      <c r="AE23" s="390">
        <v>-0.1409431020262551</v>
      </c>
      <c r="AF23" s="26"/>
      <c r="AG23" s="26"/>
    </row>
    <row r="24" spans="1:33" ht="15.75" thickBot="1">
      <c r="A24" s="26"/>
      <c r="B24" s="331" t="s">
        <v>806</v>
      </c>
      <c r="C24" s="389">
        <v>4.8856762203241403E-3</v>
      </c>
      <c r="D24" s="389">
        <v>5.4963857478646577E-3</v>
      </c>
      <c r="E24" s="389">
        <v>6.1070952754051751E-3</v>
      </c>
      <c r="F24" s="389">
        <v>6.7178048029456925E-3</v>
      </c>
      <c r="G24" s="389">
        <v>7.3285143304862108E-3</v>
      </c>
      <c r="H24" s="389">
        <v>7.9392238580267283E-3</v>
      </c>
      <c r="I24" s="389">
        <v>8.5499333855672457E-3</v>
      </c>
      <c r="J24" s="389">
        <v>9.1606429131077631E-3</v>
      </c>
      <c r="K24" s="389">
        <v>9.7713524406482805E-3</v>
      </c>
      <c r="L24" s="389">
        <v>1.0382061968188798E-2</v>
      </c>
      <c r="M24" s="389">
        <v>1.0992771495729315E-2</v>
      </c>
      <c r="N24" s="389">
        <v>1.1603481023269833E-2</v>
      </c>
      <c r="O24" s="389">
        <v>1.221419055081035E-2</v>
      </c>
      <c r="P24" s="389">
        <v>1.2824900078350868E-2</v>
      </c>
      <c r="Q24" s="389">
        <v>1.3435609605891385E-2</v>
      </c>
      <c r="R24" s="389">
        <v>1.4046319133431902E-2</v>
      </c>
      <c r="S24" s="389">
        <v>1.4657028660972422E-2</v>
      </c>
      <c r="T24" s="389">
        <v>1.5267738188512939E-2</v>
      </c>
      <c r="U24" s="389">
        <v>1.5878447716053457E-2</v>
      </c>
      <c r="V24" s="389">
        <v>1.6489157243593972E-2</v>
      </c>
      <c r="W24" s="389">
        <v>1.7099866771134491E-2</v>
      </c>
      <c r="X24" s="389">
        <v>1.7710576298675007E-2</v>
      </c>
      <c r="Y24" s="389">
        <v>1.8321285826215526E-2</v>
      </c>
      <c r="Z24" s="389">
        <v>1.8931995353756042E-2</v>
      </c>
      <c r="AA24" s="389">
        <v>1.9542704881296561E-2</v>
      </c>
      <c r="AB24" s="389">
        <v>2.015341440883708E-2</v>
      </c>
      <c r="AC24" s="389">
        <v>2.0764123936377596E-2</v>
      </c>
      <c r="AD24" s="389">
        <v>2.1374833463918115E-2</v>
      </c>
      <c r="AE24" s="389">
        <v>2.1985542991458631E-2</v>
      </c>
      <c r="AF24" s="26"/>
      <c r="AG24" s="26"/>
    </row>
    <row r="25" spans="1:33">
      <c r="A25" s="26"/>
      <c r="B25" s="26"/>
      <c r="C25" s="26"/>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row>
    <row r="26" spans="1:33" ht="15.75" thickBot="1">
      <c r="A26" s="26"/>
      <c r="B26" s="59" t="s">
        <v>64</v>
      </c>
      <c r="C26" s="26"/>
      <c r="D26" s="26"/>
      <c r="E26" s="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row>
    <row r="27" spans="1:33" ht="15.75" thickBot="1">
      <c r="A27" s="26"/>
      <c r="B27" s="330" t="s">
        <v>803</v>
      </c>
      <c r="C27" s="330" t="s">
        <v>221</v>
      </c>
      <c r="D27" s="330" t="s">
        <v>222</v>
      </c>
      <c r="E27" s="330" t="s">
        <v>223</v>
      </c>
      <c r="F27" s="330" t="s">
        <v>224</v>
      </c>
      <c r="G27" s="330" t="s">
        <v>225</v>
      </c>
      <c r="H27" s="330" t="s">
        <v>226</v>
      </c>
      <c r="I27" s="330" t="s">
        <v>227</v>
      </c>
      <c r="J27" s="330" t="s">
        <v>228</v>
      </c>
      <c r="K27" s="330" t="s">
        <v>229</v>
      </c>
      <c r="L27" s="330" t="s">
        <v>262</v>
      </c>
      <c r="M27" s="330" t="s">
        <v>263</v>
      </c>
      <c r="N27" s="330" t="s">
        <v>264</v>
      </c>
      <c r="O27" s="330" t="s">
        <v>265</v>
      </c>
      <c r="P27" s="330" t="s">
        <v>266</v>
      </c>
      <c r="Q27" s="330" t="s">
        <v>267</v>
      </c>
      <c r="R27" s="330" t="s">
        <v>268</v>
      </c>
      <c r="S27" s="330" t="s">
        <v>269</v>
      </c>
      <c r="T27" s="330" t="s">
        <v>270</v>
      </c>
      <c r="U27" s="330" t="s">
        <v>271</v>
      </c>
      <c r="V27" s="330" t="s">
        <v>272</v>
      </c>
      <c r="W27" s="330" t="s">
        <v>273</v>
      </c>
      <c r="X27" s="330" t="s">
        <v>274</v>
      </c>
      <c r="Y27" s="330" t="s">
        <v>275</v>
      </c>
      <c r="Z27" s="330" t="s">
        <v>276</v>
      </c>
      <c r="AA27" s="330" t="s">
        <v>277</v>
      </c>
      <c r="AB27" s="330" t="s">
        <v>278</v>
      </c>
      <c r="AC27" s="330" t="s">
        <v>279</v>
      </c>
      <c r="AD27" s="330" t="s">
        <v>280</v>
      </c>
      <c r="AE27" s="330" t="s">
        <v>281</v>
      </c>
      <c r="AF27" s="26"/>
      <c r="AG27" s="26"/>
    </row>
    <row r="28" spans="1:33" ht="15.75" thickBot="1">
      <c r="A28" s="26"/>
      <c r="B28" s="331" t="s">
        <v>804</v>
      </c>
      <c r="C28" s="389">
        <v>-9.4400193950025413E-2</v>
      </c>
      <c r="D28" s="389">
        <v>-0.10620021819377859</v>
      </c>
      <c r="E28" s="389">
        <v>-0.11800024243753177</v>
      </c>
      <c r="F28" s="389">
        <v>-0.12980026668128494</v>
      </c>
      <c r="G28" s="389">
        <v>-0.14160029092503812</v>
      </c>
      <c r="H28" s="389">
        <v>-0.1534003151687913</v>
      </c>
      <c r="I28" s="389">
        <v>-0.16520033941254447</v>
      </c>
      <c r="J28" s="389">
        <v>-0.17700036365629765</v>
      </c>
      <c r="K28" s="389">
        <v>-0.18880038790005083</v>
      </c>
      <c r="L28" s="389">
        <v>-0.200600412143804</v>
      </c>
      <c r="M28" s="389">
        <v>-0.21240043638755718</v>
      </c>
      <c r="N28" s="389">
        <v>-0.22420046063131036</v>
      </c>
      <c r="O28" s="389">
        <v>-0.23600048487506353</v>
      </c>
      <c r="P28" s="389">
        <v>-0.24780050911881671</v>
      </c>
      <c r="Q28" s="389">
        <v>-0.25960053336256989</v>
      </c>
      <c r="R28" s="389">
        <v>-0.27140055760632309</v>
      </c>
      <c r="S28" s="389">
        <v>-0.28320058185007624</v>
      </c>
      <c r="T28" s="389">
        <v>-0.29500060609382939</v>
      </c>
      <c r="U28" s="389">
        <v>-0.30680063033758259</v>
      </c>
      <c r="V28" s="389">
        <v>-0.3186006545813358</v>
      </c>
      <c r="W28" s="389">
        <v>-0.33040067882508894</v>
      </c>
      <c r="X28" s="389">
        <v>-0.34220070306884209</v>
      </c>
      <c r="Y28" s="389">
        <v>-0.3540007273125953</v>
      </c>
      <c r="Z28" s="389">
        <v>-0.3658007515563485</v>
      </c>
      <c r="AA28" s="389">
        <v>-0.37760077580010165</v>
      </c>
      <c r="AB28" s="389">
        <v>-0.3894008000438548</v>
      </c>
      <c r="AC28" s="389">
        <v>-0.401200824287608</v>
      </c>
      <c r="AD28" s="389">
        <v>-0.41300084853136121</v>
      </c>
      <c r="AE28" s="389">
        <v>-0.42480087277511436</v>
      </c>
      <c r="AF28" s="26"/>
      <c r="AG28" s="26"/>
    </row>
    <row r="29" spans="1:33" ht="15.75" thickBot="1">
      <c r="A29" s="26"/>
      <c r="B29" s="331" t="s">
        <v>805</v>
      </c>
      <c r="C29" s="390">
        <v>-3.1320689339167797E-2</v>
      </c>
      <c r="D29" s="390">
        <v>-3.5235775506563774E-2</v>
      </c>
      <c r="E29" s="390">
        <v>-3.9150861673959744E-2</v>
      </c>
      <c r="F29" s="390">
        <v>-4.3065947841355721E-2</v>
      </c>
      <c r="G29" s="390">
        <v>-4.6981034008751699E-2</v>
      </c>
      <c r="H29" s="390">
        <v>-5.0896120176147669E-2</v>
      </c>
      <c r="I29" s="390">
        <v>-5.4811206343543646E-2</v>
      </c>
      <c r="J29" s="390">
        <v>-5.8726292510939616E-2</v>
      </c>
      <c r="K29" s="390">
        <v>-6.2641378678335594E-2</v>
      </c>
      <c r="L29" s="390">
        <v>-6.6556464845731564E-2</v>
      </c>
      <c r="M29" s="390">
        <v>-7.0471551013127548E-2</v>
      </c>
      <c r="N29" s="390">
        <v>-7.4386637180523518E-2</v>
      </c>
      <c r="O29" s="390">
        <v>-7.8301723347919489E-2</v>
      </c>
      <c r="P29" s="390">
        <v>-8.2216809515315473E-2</v>
      </c>
      <c r="Q29" s="390">
        <v>-8.6131895682711443E-2</v>
      </c>
      <c r="R29" s="390">
        <v>-9.0046981850107413E-2</v>
      </c>
      <c r="S29" s="390">
        <v>-9.3962068017503397E-2</v>
      </c>
      <c r="T29" s="390">
        <v>-9.7877154184899368E-2</v>
      </c>
      <c r="U29" s="390">
        <v>-0.10179224035229534</v>
      </c>
      <c r="V29" s="390">
        <v>-0.10570732651969131</v>
      </c>
      <c r="W29" s="390">
        <v>-0.10962241268708729</v>
      </c>
      <c r="X29" s="390">
        <v>-0.11353749885448326</v>
      </c>
      <c r="Y29" s="390">
        <v>-0.11745258502187923</v>
      </c>
      <c r="Z29" s="390">
        <v>-0.12136767118927522</v>
      </c>
      <c r="AA29" s="390">
        <v>-0.12528275735667119</v>
      </c>
      <c r="AB29" s="390">
        <v>-0.12919784352406716</v>
      </c>
      <c r="AC29" s="390">
        <v>-0.13311292969146313</v>
      </c>
      <c r="AD29" s="390">
        <v>-0.1370280158588591</v>
      </c>
      <c r="AE29" s="390">
        <v>-0.1409431020262551</v>
      </c>
      <c r="AF29" s="26"/>
      <c r="AG29" s="26"/>
    </row>
    <row r="30" spans="1:33" ht="15.75" thickBot="1">
      <c r="A30" s="26"/>
      <c r="B30" s="331" t="s">
        <v>806</v>
      </c>
      <c r="C30" s="389">
        <v>4.8856762203241403E-3</v>
      </c>
      <c r="D30" s="389">
        <v>5.4963857478646577E-3</v>
      </c>
      <c r="E30" s="389">
        <v>6.1070952754051751E-3</v>
      </c>
      <c r="F30" s="389">
        <v>6.7178048029456925E-3</v>
      </c>
      <c r="G30" s="389">
        <v>7.3285143304862108E-3</v>
      </c>
      <c r="H30" s="389">
        <v>7.9392238580267283E-3</v>
      </c>
      <c r="I30" s="389">
        <v>8.5499333855672457E-3</v>
      </c>
      <c r="J30" s="389">
        <v>9.1606429131077631E-3</v>
      </c>
      <c r="K30" s="389">
        <v>9.7713524406482805E-3</v>
      </c>
      <c r="L30" s="389">
        <v>1.0382061968188798E-2</v>
      </c>
      <c r="M30" s="389">
        <v>1.0992771495729315E-2</v>
      </c>
      <c r="N30" s="389">
        <v>1.1603481023269833E-2</v>
      </c>
      <c r="O30" s="389">
        <v>1.221419055081035E-2</v>
      </c>
      <c r="P30" s="389">
        <v>1.2824900078350868E-2</v>
      </c>
      <c r="Q30" s="389">
        <v>1.3435609605891385E-2</v>
      </c>
      <c r="R30" s="389">
        <v>1.4046319133431902E-2</v>
      </c>
      <c r="S30" s="389">
        <v>1.4657028660972422E-2</v>
      </c>
      <c r="T30" s="389">
        <v>1.5267738188512939E-2</v>
      </c>
      <c r="U30" s="389">
        <v>1.5878447716053457E-2</v>
      </c>
      <c r="V30" s="389">
        <v>1.6489157243593972E-2</v>
      </c>
      <c r="W30" s="389">
        <v>1.7099866771134491E-2</v>
      </c>
      <c r="X30" s="389">
        <v>1.7710576298675007E-2</v>
      </c>
      <c r="Y30" s="389">
        <v>1.8321285826215526E-2</v>
      </c>
      <c r="Z30" s="389">
        <v>1.8931995353756042E-2</v>
      </c>
      <c r="AA30" s="389">
        <v>1.9542704881296561E-2</v>
      </c>
      <c r="AB30" s="389">
        <v>2.015341440883708E-2</v>
      </c>
      <c r="AC30" s="389">
        <v>2.0764123936377596E-2</v>
      </c>
      <c r="AD30" s="389">
        <v>2.1374833463918115E-2</v>
      </c>
      <c r="AE30" s="389">
        <v>2.1985542991458631E-2</v>
      </c>
      <c r="AF30" s="26"/>
      <c r="AG30" s="26"/>
    </row>
    <row r="31" spans="1:33">
      <c r="A31" s="26"/>
      <c r="B31" s="26"/>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row>
    <row r="32" spans="1:33" ht="15" customHeight="1" thickBot="1">
      <c r="A32" s="26"/>
      <c r="B32" s="59" t="s">
        <v>285</v>
      </c>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row>
    <row r="33" spans="1:33" ht="15" customHeight="1" thickBot="1">
      <c r="A33" s="26"/>
      <c r="B33" s="330" t="s">
        <v>803</v>
      </c>
      <c r="C33" s="330" t="s">
        <v>221</v>
      </c>
      <c r="D33" s="330" t="s">
        <v>222</v>
      </c>
      <c r="E33" s="330" t="s">
        <v>223</v>
      </c>
      <c r="F33" s="330" t="s">
        <v>224</v>
      </c>
      <c r="G33" s="330" t="s">
        <v>225</v>
      </c>
      <c r="H33" s="330" t="s">
        <v>226</v>
      </c>
      <c r="I33" s="330" t="s">
        <v>227</v>
      </c>
      <c r="J33" s="330" t="s">
        <v>228</v>
      </c>
      <c r="K33" s="330" t="s">
        <v>229</v>
      </c>
      <c r="L33" s="330" t="s">
        <v>262</v>
      </c>
      <c r="M33" s="330" t="s">
        <v>263</v>
      </c>
      <c r="N33" s="330" t="s">
        <v>264</v>
      </c>
      <c r="O33" s="330" t="s">
        <v>265</v>
      </c>
      <c r="P33" s="330" t="s">
        <v>266</v>
      </c>
      <c r="Q33" s="330" t="s">
        <v>267</v>
      </c>
      <c r="R33" s="330" t="s">
        <v>268</v>
      </c>
      <c r="S33" s="330" t="s">
        <v>269</v>
      </c>
      <c r="T33" s="330" t="s">
        <v>270</v>
      </c>
      <c r="U33" s="330" t="s">
        <v>271</v>
      </c>
      <c r="V33" s="330" t="s">
        <v>272</v>
      </c>
      <c r="W33" s="330" t="s">
        <v>273</v>
      </c>
      <c r="X33" s="330" t="s">
        <v>274</v>
      </c>
      <c r="Y33" s="330" t="s">
        <v>275</v>
      </c>
      <c r="Z33" s="330" t="s">
        <v>276</v>
      </c>
      <c r="AA33" s="330" t="s">
        <v>277</v>
      </c>
      <c r="AB33" s="330" t="s">
        <v>278</v>
      </c>
      <c r="AC33" s="330" t="s">
        <v>279</v>
      </c>
      <c r="AD33" s="330" t="s">
        <v>280</v>
      </c>
      <c r="AE33" s="330" t="s">
        <v>281</v>
      </c>
      <c r="AF33" s="26"/>
      <c r="AG33" s="26"/>
    </row>
    <row r="34" spans="1:33" ht="15" customHeight="1" thickBot="1">
      <c r="A34" s="26"/>
      <c r="B34" s="331" t="s">
        <v>804</v>
      </c>
      <c r="C34" s="389">
        <v>-8.0286330080238402E-2</v>
      </c>
      <c r="D34" s="389">
        <v>-9.0322121340268208E-2</v>
      </c>
      <c r="E34" s="389">
        <v>-0.100357912600298</v>
      </c>
      <c r="F34" s="389">
        <v>-0.1103937038603278</v>
      </c>
      <c r="G34" s="389">
        <v>-0.12042949512035761</v>
      </c>
      <c r="H34" s="389">
        <v>-0.1304652863803874</v>
      </c>
      <c r="I34" s="389">
        <v>-0.14050107764041719</v>
      </c>
      <c r="J34" s="389">
        <v>-0.15053686890044701</v>
      </c>
      <c r="K34" s="389">
        <v>-0.1605726601604768</v>
      </c>
      <c r="L34" s="389">
        <v>-0.1706084514205066</v>
      </c>
      <c r="M34" s="389">
        <v>-0.18064424268053642</v>
      </c>
      <c r="N34" s="389">
        <v>-0.19068003394056621</v>
      </c>
      <c r="O34" s="389">
        <v>-0.200715825200596</v>
      </c>
      <c r="P34" s="389">
        <v>-0.21075161646062582</v>
      </c>
      <c r="Q34" s="389">
        <v>-0.22078740772065561</v>
      </c>
      <c r="R34" s="389">
        <v>-0.2308231989806854</v>
      </c>
      <c r="S34" s="389">
        <v>-0.24085899024071522</v>
      </c>
      <c r="T34" s="389">
        <v>-0.25089478150074501</v>
      </c>
      <c r="U34" s="389">
        <v>-0.2609305727607748</v>
      </c>
      <c r="V34" s="389">
        <v>-0.2709663640208046</v>
      </c>
      <c r="W34" s="389">
        <v>-0.28100215528083439</v>
      </c>
      <c r="X34" s="389">
        <v>-0.29103794654086423</v>
      </c>
      <c r="Y34" s="389">
        <v>-0.30107373780089403</v>
      </c>
      <c r="Z34" s="389">
        <v>-0.31110952906092382</v>
      </c>
      <c r="AA34" s="389">
        <v>-0.32114532032095361</v>
      </c>
      <c r="AB34" s="389">
        <v>-0.3311811115809834</v>
      </c>
      <c r="AC34" s="389">
        <v>-0.34121690284101319</v>
      </c>
      <c r="AD34" s="389">
        <v>-0.35125269410104298</v>
      </c>
      <c r="AE34" s="389">
        <v>-0.36128848536107283</v>
      </c>
      <c r="AF34" s="26"/>
      <c r="AG34" s="26"/>
    </row>
    <row r="35" spans="1:33" ht="15" customHeight="1" thickBot="1">
      <c r="A35" s="26"/>
      <c r="B35" s="331" t="s">
        <v>805</v>
      </c>
      <c r="C35" s="390">
        <v>-1.5675143456373143E-2</v>
      </c>
      <c r="D35" s="390">
        <v>-1.7634536388419785E-2</v>
      </c>
      <c r="E35" s="390">
        <v>-1.9593929320466427E-2</v>
      </c>
      <c r="F35" s="390">
        <v>-2.1553322252513073E-2</v>
      </c>
      <c r="G35" s="390">
        <v>-2.3512715184559715E-2</v>
      </c>
      <c r="H35" s="390">
        <v>-2.5472108116606357E-2</v>
      </c>
      <c r="I35" s="390">
        <v>-2.7431501048653002E-2</v>
      </c>
      <c r="J35" s="390">
        <v>-2.9390893980699644E-2</v>
      </c>
      <c r="K35" s="390">
        <v>-3.1350286912746286E-2</v>
      </c>
      <c r="L35" s="390">
        <v>-3.3309679844792932E-2</v>
      </c>
      <c r="M35" s="390">
        <v>-3.526907277683957E-2</v>
      </c>
      <c r="N35" s="390">
        <v>-3.7228465708886216E-2</v>
      </c>
      <c r="O35" s="390">
        <v>-3.9187858640932854E-2</v>
      </c>
      <c r="P35" s="390">
        <v>-4.11472515729795E-2</v>
      </c>
      <c r="Q35" s="390">
        <v>-4.3106644505026145E-2</v>
      </c>
      <c r="R35" s="390">
        <v>-4.5066037437072784E-2</v>
      </c>
      <c r="S35" s="390">
        <v>-4.7025430369119429E-2</v>
      </c>
      <c r="T35" s="390">
        <v>-4.8984823301166075E-2</v>
      </c>
      <c r="U35" s="390">
        <v>-5.0944216233212714E-2</v>
      </c>
      <c r="V35" s="390">
        <v>-5.2903609165259359E-2</v>
      </c>
      <c r="W35" s="390">
        <v>-5.4863002097306005E-2</v>
      </c>
      <c r="X35" s="390">
        <v>-5.6822395029352643E-2</v>
      </c>
      <c r="Y35" s="390">
        <v>-5.8781787961399289E-2</v>
      </c>
      <c r="Z35" s="390">
        <v>-6.0741180893445927E-2</v>
      </c>
      <c r="AA35" s="390">
        <v>-6.2700573825492573E-2</v>
      </c>
      <c r="AB35" s="390">
        <v>-6.4659966757539211E-2</v>
      </c>
      <c r="AC35" s="390">
        <v>-6.6619359689585864E-2</v>
      </c>
      <c r="AD35" s="390">
        <v>-6.8578752621632502E-2</v>
      </c>
      <c r="AE35" s="390">
        <v>-7.0538145553679141E-2</v>
      </c>
      <c r="AF35" s="26"/>
      <c r="AG35" s="26"/>
    </row>
    <row r="36" spans="1:33" ht="15" customHeight="1" thickBot="1">
      <c r="A36" s="26"/>
      <c r="B36" s="331" t="s">
        <v>806</v>
      </c>
      <c r="C36" s="389">
        <v>4.6747866934528776E-4</v>
      </c>
      <c r="D36" s="389">
        <v>5.2591350301344874E-4</v>
      </c>
      <c r="E36" s="389">
        <v>5.8434833668160973E-4</v>
      </c>
      <c r="F36" s="389">
        <v>6.4278317034977071E-4</v>
      </c>
      <c r="G36" s="389">
        <v>7.0121800401793158E-4</v>
      </c>
      <c r="H36" s="389">
        <v>7.5965283768609257E-4</v>
      </c>
      <c r="I36" s="389">
        <v>8.1808767135425355E-4</v>
      </c>
      <c r="J36" s="389">
        <v>8.7652250502241453E-4</v>
      </c>
      <c r="K36" s="389">
        <v>9.3495733869057552E-4</v>
      </c>
      <c r="L36" s="389">
        <v>9.933921723587365E-4</v>
      </c>
      <c r="M36" s="389">
        <v>1.0518270060268975E-3</v>
      </c>
      <c r="N36" s="389">
        <v>1.1102618396950585E-3</v>
      </c>
      <c r="O36" s="389">
        <v>1.1686966733632195E-3</v>
      </c>
      <c r="P36" s="389">
        <v>1.2271315070313804E-3</v>
      </c>
      <c r="Q36" s="389">
        <v>1.2855663406995414E-3</v>
      </c>
      <c r="R36" s="389">
        <v>1.3440011743677024E-3</v>
      </c>
      <c r="S36" s="389">
        <v>1.4024360080358632E-3</v>
      </c>
      <c r="T36" s="389">
        <v>1.4608708417040242E-3</v>
      </c>
      <c r="U36" s="389">
        <v>1.5193056753721851E-3</v>
      </c>
      <c r="V36" s="389">
        <v>1.5777405090403461E-3</v>
      </c>
      <c r="W36" s="389">
        <v>1.6361753427085071E-3</v>
      </c>
      <c r="X36" s="389">
        <v>1.6946101763766681E-3</v>
      </c>
      <c r="Y36" s="389">
        <v>1.7530450100448291E-3</v>
      </c>
      <c r="Z36" s="389">
        <v>1.8114798437129901E-3</v>
      </c>
      <c r="AA36" s="389">
        <v>1.869914677381151E-3</v>
      </c>
      <c r="AB36" s="389">
        <v>1.928349511049312E-3</v>
      </c>
      <c r="AC36" s="389">
        <v>1.986784344717473E-3</v>
      </c>
      <c r="AD36" s="389">
        <v>2.045219178385634E-3</v>
      </c>
      <c r="AE36" s="389">
        <v>2.103654012053795E-3</v>
      </c>
      <c r="AF36" s="26"/>
      <c r="AG36" s="26"/>
    </row>
    <row r="37" spans="1:33" ht="15" customHeight="1">
      <c r="A37" s="26"/>
      <c r="B37" s="26"/>
      <c r="C37" s="26"/>
      <c r="D37" s="26"/>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row>
    <row r="38" spans="1:33" ht="15" customHeight="1" thickBot="1">
      <c r="A38" s="26"/>
      <c r="B38" s="59" t="s">
        <v>65</v>
      </c>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c r="AG38" s="26"/>
    </row>
    <row r="39" spans="1:33" ht="15" customHeight="1" thickBot="1">
      <c r="A39" s="26"/>
      <c r="B39" s="330" t="s">
        <v>803</v>
      </c>
      <c r="C39" s="330" t="s">
        <v>221</v>
      </c>
      <c r="D39" s="330" t="s">
        <v>222</v>
      </c>
      <c r="E39" s="330" t="s">
        <v>223</v>
      </c>
      <c r="F39" s="330" t="s">
        <v>224</v>
      </c>
      <c r="G39" s="330" t="s">
        <v>225</v>
      </c>
      <c r="H39" s="330" t="s">
        <v>226</v>
      </c>
      <c r="I39" s="330" t="s">
        <v>227</v>
      </c>
      <c r="J39" s="330" t="s">
        <v>228</v>
      </c>
      <c r="K39" s="330" t="s">
        <v>229</v>
      </c>
      <c r="L39" s="330" t="s">
        <v>262</v>
      </c>
      <c r="M39" s="330" t="s">
        <v>263</v>
      </c>
      <c r="N39" s="330" t="s">
        <v>264</v>
      </c>
      <c r="O39" s="330" t="s">
        <v>265</v>
      </c>
      <c r="P39" s="330" t="s">
        <v>266</v>
      </c>
      <c r="Q39" s="330" t="s">
        <v>267</v>
      </c>
      <c r="R39" s="330" t="s">
        <v>268</v>
      </c>
      <c r="S39" s="330" t="s">
        <v>269</v>
      </c>
      <c r="T39" s="330" t="s">
        <v>270</v>
      </c>
      <c r="U39" s="330" t="s">
        <v>271</v>
      </c>
      <c r="V39" s="330" t="s">
        <v>272</v>
      </c>
      <c r="W39" s="330" t="s">
        <v>273</v>
      </c>
      <c r="X39" s="330" t="s">
        <v>274</v>
      </c>
      <c r="Y39" s="330" t="s">
        <v>275</v>
      </c>
      <c r="Z39" s="330" t="s">
        <v>276</v>
      </c>
      <c r="AA39" s="330" t="s">
        <v>277</v>
      </c>
      <c r="AB39" s="330" t="s">
        <v>278</v>
      </c>
      <c r="AC39" s="330" t="s">
        <v>279</v>
      </c>
      <c r="AD39" s="330" t="s">
        <v>280</v>
      </c>
      <c r="AE39" s="330" t="s">
        <v>281</v>
      </c>
      <c r="AF39" s="26"/>
      <c r="AG39" s="26"/>
    </row>
    <row r="40" spans="1:33" ht="15" customHeight="1" thickBot="1">
      <c r="A40" s="26"/>
      <c r="B40" s="331" t="s">
        <v>804</v>
      </c>
      <c r="C40" s="389">
        <v>-4.6387657379693303E-2</v>
      </c>
      <c r="D40" s="389">
        <v>-5.2186114552154966E-2</v>
      </c>
      <c r="E40" s="389">
        <v>-5.7984571724616629E-2</v>
      </c>
      <c r="F40" s="389">
        <v>-6.3783028897078292E-2</v>
      </c>
      <c r="G40" s="389">
        <v>-6.9581486069539955E-2</v>
      </c>
      <c r="H40" s="389">
        <v>-7.5379943242001618E-2</v>
      </c>
      <c r="I40" s="389">
        <v>-8.1178400414463281E-2</v>
      </c>
      <c r="J40" s="389">
        <v>-8.6976857586924944E-2</v>
      </c>
      <c r="K40" s="389">
        <v>-9.2775314759386607E-2</v>
      </c>
      <c r="L40" s="389">
        <v>-9.857377193184827E-2</v>
      </c>
      <c r="M40" s="389">
        <v>-0.10437222910430993</v>
      </c>
      <c r="N40" s="389">
        <v>-0.1101706862767716</v>
      </c>
      <c r="O40" s="389">
        <v>-0.11596914344923326</v>
      </c>
      <c r="P40" s="389">
        <v>-0.12176760062169492</v>
      </c>
      <c r="Q40" s="389">
        <v>-0.12756605779415658</v>
      </c>
      <c r="R40" s="389">
        <v>-0.13336451496661825</v>
      </c>
      <c r="S40" s="389">
        <v>-0.13916297213907991</v>
      </c>
      <c r="T40" s="389">
        <v>-0.14496142931154157</v>
      </c>
      <c r="U40" s="389">
        <v>-0.15075988648400324</v>
      </c>
      <c r="V40" s="389">
        <v>-0.1565583436564649</v>
      </c>
      <c r="W40" s="389">
        <v>-0.16235680082892656</v>
      </c>
      <c r="X40" s="389">
        <v>-0.16815525800138822</v>
      </c>
      <c r="Y40" s="389">
        <v>-0.17395371517384989</v>
      </c>
      <c r="Z40" s="389">
        <v>-0.17975217234631155</v>
      </c>
      <c r="AA40" s="389">
        <v>-0.18555062951877321</v>
      </c>
      <c r="AB40" s="389">
        <v>-0.19134908669123488</v>
      </c>
      <c r="AC40" s="389">
        <v>-0.19714754386369654</v>
      </c>
      <c r="AD40" s="389">
        <v>-0.2029460010361582</v>
      </c>
      <c r="AE40" s="389">
        <v>-0.20874445820861987</v>
      </c>
      <c r="AF40" s="26"/>
      <c r="AG40" s="26"/>
    </row>
    <row r="41" spans="1:33" ht="15" customHeight="1" thickBot="1">
      <c r="A41" s="26"/>
      <c r="B41" s="331" t="s">
        <v>805</v>
      </c>
      <c r="C41" s="390">
        <v>-9.0567495525711497E-3</v>
      </c>
      <c r="D41" s="390">
        <v>-1.0188843246642543E-2</v>
      </c>
      <c r="E41" s="390">
        <v>-1.1320936940713937E-2</v>
      </c>
      <c r="F41" s="390">
        <v>-1.2453030634785331E-2</v>
      </c>
      <c r="G41" s="390">
        <v>-1.3585124328856724E-2</v>
      </c>
      <c r="H41" s="390">
        <v>-1.4717218022928118E-2</v>
      </c>
      <c r="I41" s="390">
        <v>-1.5849311716999513E-2</v>
      </c>
      <c r="J41" s="390">
        <v>-1.6981405411070905E-2</v>
      </c>
      <c r="K41" s="390">
        <v>-1.8113499105142299E-2</v>
      </c>
      <c r="L41" s="390">
        <v>-1.9245592799213694E-2</v>
      </c>
      <c r="M41" s="390">
        <v>-2.0377686493285085E-2</v>
      </c>
      <c r="N41" s="390">
        <v>-2.150978018735648E-2</v>
      </c>
      <c r="O41" s="390">
        <v>-2.2641873881427875E-2</v>
      </c>
      <c r="P41" s="390">
        <v>-2.3773967575499266E-2</v>
      </c>
      <c r="Q41" s="390">
        <v>-2.4906061269570661E-2</v>
      </c>
      <c r="R41" s="390">
        <v>-2.6038154963642056E-2</v>
      </c>
      <c r="S41" s="390">
        <v>-2.7170248657713447E-2</v>
      </c>
      <c r="T41" s="390">
        <v>-2.8302342351784842E-2</v>
      </c>
      <c r="U41" s="390">
        <v>-2.9434436045856237E-2</v>
      </c>
      <c r="V41" s="390">
        <v>-3.0566529739927632E-2</v>
      </c>
      <c r="W41" s="390">
        <v>-3.1698623433999026E-2</v>
      </c>
      <c r="X41" s="390">
        <v>-3.2830717128070418E-2</v>
      </c>
      <c r="Y41" s="390">
        <v>-3.3962810822141809E-2</v>
      </c>
      <c r="Z41" s="390">
        <v>-3.5094904516213207E-2</v>
      </c>
      <c r="AA41" s="390">
        <v>-3.6226998210284599E-2</v>
      </c>
      <c r="AB41" s="390">
        <v>-3.735909190435599E-2</v>
      </c>
      <c r="AC41" s="390">
        <v>-3.8491185598427388E-2</v>
      </c>
      <c r="AD41" s="390">
        <v>-3.962327929249878E-2</v>
      </c>
      <c r="AE41" s="390">
        <v>-4.0755372986570171E-2</v>
      </c>
      <c r="AF41" s="26"/>
      <c r="AG41" s="26"/>
    </row>
    <row r="42" spans="1:33" ht="15" customHeight="1" thickBot="1">
      <c r="A42" s="26"/>
      <c r="B42" s="331" t="s">
        <v>806</v>
      </c>
      <c r="C42" s="389">
        <v>2.7009878673283293E-4</v>
      </c>
      <c r="D42" s="389">
        <v>3.0386113507443704E-4</v>
      </c>
      <c r="E42" s="389">
        <v>3.3762348341604114E-4</v>
      </c>
      <c r="F42" s="389">
        <v>3.713858317576453E-4</v>
      </c>
      <c r="G42" s="389">
        <v>4.051481800992494E-4</v>
      </c>
      <c r="H42" s="389">
        <v>4.3891052844085351E-4</v>
      </c>
      <c r="I42" s="389">
        <v>4.7267287678245766E-4</v>
      </c>
      <c r="J42" s="389">
        <v>5.0643522512406171E-4</v>
      </c>
      <c r="K42" s="389">
        <v>5.4019757346566587E-4</v>
      </c>
      <c r="L42" s="389">
        <v>5.7395992180727003E-4</v>
      </c>
      <c r="M42" s="389">
        <v>6.0772227014887408E-4</v>
      </c>
      <c r="N42" s="389">
        <v>6.4148461849047823E-4</v>
      </c>
      <c r="O42" s="389">
        <v>6.7524696683208228E-4</v>
      </c>
      <c r="P42" s="389">
        <v>7.0900931517368644E-4</v>
      </c>
      <c r="Q42" s="389">
        <v>7.427716635152906E-4</v>
      </c>
      <c r="R42" s="389">
        <v>7.7653401185689465E-4</v>
      </c>
      <c r="S42" s="389">
        <v>8.102963601984988E-4</v>
      </c>
      <c r="T42" s="389">
        <v>8.4405870854010296E-4</v>
      </c>
      <c r="U42" s="389">
        <v>8.7782105688170701E-4</v>
      </c>
      <c r="V42" s="389">
        <v>9.1158340522331117E-4</v>
      </c>
      <c r="W42" s="389">
        <v>9.4534575356491533E-4</v>
      </c>
      <c r="X42" s="389">
        <v>9.7910810190651948E-4</v>
      </c>
      <c r="Y42" s="389">
        <v>1.0128704502481234E-3</v>
      </c>
      <c r="Z42" s="389">
        <v>1.0466327985897276E-3</v>
      </c>
      <c r="AA42" s="389">
        <v>1.0803951469313317E-3</v>
      </c>
      <c r="AB42" s="389">
        <v>1.1141574952729359E-3</v>
      </c>
      <c r="AC42" s="389">
        <v>1.1479198436145401E-3</v>
      </c>
      <c r="AD42" s="389">
        <v>1.181682191956144E-3</v>
      </c>
      <c r="AE42" s="389">
        <v>1.2154445402977482E-3</v>
      </c>
      <c r="AF42" s="26"/>
      <c r="AG42" s="26"/>
    </row>
    <row r="43" spans="1:33" ht="15" customHeight="1">
      <c r="A43" s="26"/>
      <c r="B43" s="26"/>
      <c r="C43" s="26"/>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row>
    <row r="44" spans="1:33" ht="15" customHeight="1" thickBot="1">
      <c r="A44" s="26"/>
      <c r="B44" s="59" t="s">
        <v>61</v>
      </c>
      <c r="C44" s="26"/>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row>
    <row r="45" spans="1:33" ht="15" customHeight="1" thickBot="1">
      <c r="A45" s="26"/>
      <c r="B45" s="330" t="s">
        <v>316</v>
      </c>
      <c r="C45" s="330" t="s">
        <v>221</v>
      </c>
      <c r="D45" s="330" t="s">
        <v>222</v>
      </c>
      <c r="E45" s="330" t="s">
        <v>223</v>
      </c>
      <c r="F45" s="330" t="s">
        <v>224</v>
      </c>
      <c r="G45" s="330" t="s">
        <v>225</v>
      </c>
      <c r="H45" s="330" t="s">
        <v>226</v>
      </c>
      <c r="I45" s="330" t="s">
        <v>227</v>
      </c>
      <c r="J45" s="330" t="s">
        <v>228</v>
      </c>
      <c r="K45" s="330" t="s">
        <v>229</v>
      </c>
      <c r="L45" s="330" t="s">
        <v>262</v>
      </c>
      <c r="M45" s="330" t="s">
        <v>263</v>
      </c>
      <c r="N45" s="330" t="s">
        <v>264</v>
      </c>
      <c r="O45" s="330" t="s">
        <v>265</v>
      </c>
      <c r="P45" s="330" t="s">
        <v>266</v>
      </c>
      <c r="Q45" s="330" t="s">
        <v>267</v>
      </c>
      <c r="R45" s="330" t="s">
        <v>268</v>
      </c>
      <c r="S45" s="330" t="s">
        <v>269</v>
      </c>
      <c r="T45" s="330" t="s">
        <v>270</v>
      </c>
      <c r="U45" s="330" t="s">
        <v>271</v>
      </c>
      <c r="V45" s="330" t="s">
        <v>272</v>
      </c>
      <c r="W45" s="330" t="s">
        <v>273</v>
      </c>
      <c r="X45" s="330" t="s">
        <v>274</v>
      </c>
      <c r="Y45" s="330" t="s">
        <v>275</v>
      </c>
      <c r="Z45" s="330" t="s">
        <v>276</v>
      </c>
      <c r="AA45" s="330" t="s">
        <v>277</v>
      </c>
      <c r="AB45" s="330" t="s">
        <v>278</v>
      </c>
      <c r="AC45" s="330" t="s">
        <v>279</v>
      </c>
      <c r="AD45" s="330" t="s">
        <v>280</v>
      </c>
      <c r="AE45" s="330" t="s">
        <v>281</v>
      </c>
      <c r="AF45" s="26"/>
      <c r="AG45" s="26"/>
    </row>
    <row r="46" spans="1:33" ht="15" customHeight="1" thickBot="1">
      <c r="A46" s="26"/>
      <c r="B46" s="331" t="s">
        <v>804</v>
      </c>
      <c r="C46" s="389">
        <v>-7.555555555555557E-2</v>
      </c>
      <c r="D46" s="389">
        <v>-0.08</v>
      </c>
      <c r="E46" s="389">
        <v>-8.4444444444444447E-2</v>
      </c>
      <c r="F46" s="389">
        <v>-8.8888888888888892E-2</v>
      </c>
      <c r="G46" s="389">
        <v>-9.3333333333333338E-2</v>
      </c>
      <c r="H46" s="389">
        <v>-9.7777777777777783E-2</v>
      </c>
      <c r="I46" s="389">
        <v>-0.10222222222222223</v>
      </c>
      <c r="J46" s="389">
        <v>-0.10666666666666669</v>
      </c>
      <c r="K46" s="389">
        <v>-0.1111111111111111</v>
      </c>
      <c r="L46" s="389">
        <v>-0.11555555555555556</v>
      </c>
      <c r="M46" s="389">
        <v>-0.12000000000000001</v>
      </c>
      <c r="N46" s="389">
        <v>-0.12444444444444445</v>
      </c>
      <c r="O46" s="389">
        <v>-0.12888888888888891</v>
      </c>
      <c r="P46" s="389">
        <v>-0.13333333333333333</v>
      </c>
      <c r="Q46" s="389">
        <v>-0.13777777777777778</v>
      </c>
      <c r="R46" s="389">
        <v>-0.14222222222222222</v>
      </c>
      <c r="S46" s="389">
        <v>-0.14666666666666667</v>
      </c>
      <c r="T46" s="389">
        <v>-0.15111111111111114</v>
      </c>
      <c r="U46" s="389">
        <v>-0.15555555555555556</v>
      </c>
      <c r="V46" s="389">
        <v>-0.16</v>
      </c>
      <c r="W46" s="389">
        <v>-0.16444444444444445</v>
      </c>
      <c r="X46" s="389">
        <v>-0.16888888888888889</v>
      </c>
      <c r="Y46" s="389">
        <v>-0.17333333333333334</v>
      </c>
      <c r="Z46" s="389">
        <v>-0.17777777777777778</v>
      </c>
      <c r="AA46" s="389">
        <v>-0.18222222222222226</v>
      </c>
      <c r="AB46" s="389">
        <v>-0.18666666666666668</v>
      </c>
      <c r="AC46" s="389">
        <v>-0.19111111111111109</v>
      </c>
      <c r="AD46" s="389">
        <v>-0.19555555555555557</v>
      </c>
      <c r="AE46" s="389">
        <v>-0.2</v>
      </c>
      <c r="AF46" s="26"/>
      <c r="AG46" s="26"/>
    </row>
    <row r="47" spans="1:33" ht="15" customHeight="1" thickBot="1">
      <c r="A47" s="26"/>
      <c r="B47" s="331" t="s">
        <v>805</v>
      </c>
      <c r="C47" s="390">
        <v>-3.4000000000000002E-2</v>
      </c>
      <c r="D47" s="390">
        <v>-3.5999999999999997E-2</v>
      </c>
      <c r="E47" s="390">
        <v>-3.7999999999999999E-2</v>
      </c>
      <c r="F47" s="390">
        <v>-3.9999999999999994E-2</v>
      </c>
      <c r="G47" s="390">
        <v>-4.1999999999999996E-2</v>
      </c>
      <c r="H47" s="390">
        <v>-4.3999999999999997E-2</v>
      </c>
      <c r="I47" s="390">
        <v>-4.5999999999999999E-2</v>
      </c>
      <c r="J47" s="390">
        <v>-4.8000000000000001E-2</v>
      </c>
      <c r="K47" s="390">
        <v>-0.05</v>
      </c>
      <c r="L47" s="390">
        <v>-5.1999999999999998E-2</v>
      </c>
      <c r="M47" s="390">
        <v>-5.3999999999999992E-2</v>
      </c>
      <c r="N47" s="390">
        <v>-5.6000000000000001E-2</v>
      </c>
      <c r="O47" s="390">
        <v>-5.7999999999999996E-2</v>
      </c>
      <c r="P47" s="390">
        <v>-5.9999999999999991E-2</v>
      </c>
      <c r="Q47" s="390">
        <v>-6.2E-2</v>
      </c>
      <c r="R47" s="390">
        <v>-6.4000000000000001E-2</v>
      </c>
      <c r="S47" s="390">
        <v>-6.5999999999999989E-2</v>
      </c>
      <c r="T47" s="390">
        <v>-6.8000000000000005E-2</v>
      </c>
      <c r="U47" s="390">
        <v>-6.9999999999999993E-2</v>
      </c>
      <c r="V47" s="390">
        <v>-7.1999999999999995E-2</v>
      </c>
      <c r="W47" s="390">
        <v>-7.3999999999999996E-2</v>
      </c>
      <c r="X47" s="390">
        <v>-7.5999999999999998E-2</v>
      </c>
      <c r="Y47" s="390">
        <v>-7.8E-2</v>
      </c>
      <c r="Z47" s="390">
        <v>-7.9999999999999988E-2</v>
      </c>
      <c r="AA47" s="390">
        <v>-8.2000000000000003E-2</v>
      </c>
      <c r="AB47" s="390">
        <v>-8.3999999999999991E-2</v>
      </c>
      <c r="AC47" s="390">
        <v>-8.5999999999999993E-2</v>
      </c>
      <c r="AD47" s="390">
        <v>-8.7999999999999995E-2</v>
      </c>
      <c r="AE47" s="390">
        <v>-0.09</v>
      </c>
      <c r="AF47" s="26"/>
      <c r="AG47" s="26"/>
    </row>
    <row r="48" spans="1:33" ht="15" customHeight="1" thickBot="1">
      <c r="A48" s="26"/>
      <c r="B48" s="331" t="s">
        <v>806</v>
      </c>
      <c r="C48" s="389">
        <v>1.5111111111111112E-2</v>
      </c>
      <c r="D48" s="389">
        <v>1.6E-2</v>
      </c>
      <c r="E48" s="389">
        <v>1.6888888888888891E-2</v>
      </c>
      <c r="F48" s="389">
        <v>1.7777777777777778E-2</v>
      </c>
      <c r="G48" s="389">
        <v>1.8666666666666665E-2</v>
      </c>
      <c r="H48" s="389">
        <v>1.9555555555555555E-2</v>
      </c>
      <c r="I48" s="389">
        <v>2.0444444444444446E-2</v>
      </c>
      <c r="J48" s="389">
        <v>2.1333333333333333E-2</v>
      </c>
      <c r="K48" s="389">
        <v>2.2222222222222223E-2</v>
      </c>
      <c r="L48" s="389">
        <v>2.3111111111111114E-2</v>
      </c>
      <c r="M48" s="389">
        <v>2.4E-2</v>
      </c>
      <c r="N48" s="389">
        <v>2.4888888888888891E-2</v>
      </c>
      <c r="O48" s="389">
        <v>2.5777777777777774E-2</v>
      </c>
      <c r="P48" s="389">
        <v>2.6666666666666665E-2</v>
      </c>
      <c r="Q48" s="389">
        <v>2.7555555555555555E-2</v>
      </c>
      <c r="R48" s="389">
        <v>2.8444444444444446E-2</v>
      </c>
      <c r="S48" s="389">
        <v>2.9333333333333336E-2</v>
      </c>
      <c r="T48" s="389">
        <v>3.0222222222222223E-2</v>
      </c>
      <c r="U48" s="389">
        <v>3.1111111111111114E-2</v>
      </c>
      <c r="V48" s="389">
        <v>3.2000000000000001E-2</v>
      </c>
      <c r="W48" s="389">
        <v>3.2888888888888891E-2</v>
      </c>
      <c r="X48" s="389">
        <v>3.3777777777777782E-2</v>
      </c>
      <c r="Y48" s="389">
        <v>3.4666666666666665E-2</v>
      </c>
      <c r="Z48" s="389">
        <v>3.5555555555555556E-2</v>
      </c>
      <c r="AA48" s="389">
        <v>3.6444444444444446E-2</v>
      </c>
      <c r="AB48" s="389">
        <v>3.7333333333333329E-2</v>
      </c>
      <c r="AC48" s="389">
        <v>3.822222222222222E-2</v>
      </c>
      <c r="AD48" s="389">
        <v>3.911111111111111E-2</v>
      </c>
      <c r="AE48" s="389">
        <v>0.04</v>
      </c>
      <c r="AF48" s="26"/>
      <c r="AG48" s="26"/>
    </row>
    <row r="49" spans="1:33" ht="15" customHeight="1">
      <c r="A49" s="26"/>
      <c r="B49" s="26"/>
      <c r="C49" s="71"/>
      <c r="D49" s="71"/>
      <c r="E49" s="71"/>
      <c r="F49" s="71"/>
      <c r="G49" s="71"/>
      <c r="H49" s="71"/>
      <c r="I49" s="71"/>
      <c r="J49" s="71"/>
      <c r="K49" s="71"/>
      <c r="L49" s="71"/>
      <c r="M49" s="71"/>
      <c r="N49" s="71"/>
      <c r="O49" s="71"/>
      <c r="P49" s="71"/>
      <c r="Q49" s="71"/>
      <c r="R49" s="71"/>
      <c r="S49" s="71"/>
      <c r="T49" s="26"/>
      <c r="U49" s="26"/>
      <c r="V49" s="26"/>
      <c r="W49" s="26"/>
      <c r="X49" s="26"/>
      <c r="Y49" s="26"/>
      <c r="Z49" s="26"/>
      <c r="AA49" s="26"/>
      <c r="AB49" s="26"/>
      <c r="AC49" s="26"/>
      <c r="AD49" s="26"/>
      <c r="AE49" s="26"/>
      <c r="AF49" s="26"/>
      <c r="AG49" s="26"/>
    </row>
    <row r="50" spans="1:33" ht="15" customHeight="1" thickBot="1">
      <c r="A50" s="26"/>
      <c r="B50" s="59" t="s">
        <v>62</v>
      </c>
      <c r="C50" s="26"/>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c r="AE50" s="26"/>
      <c r="AF50" s="26"/>
      <c r="AG50" s="26"/>
    </row>
    <row r="51" spans="1:33" ht="15" customHeight="1" thickBot="1">
      <c r="A51" s="26"/>
      <c r="B51" s="330" t="s">
        <v>316</v>
      </c>
      <c r="C51" s="330" t="s">
        <v>221</v>
      </c>
      <c r="D51" s="330" t="s">
        <v>222</v>
      </c>
      <c r="E51" s="330" t="s">
        <v>223</v>
      </c>
      <c r="F51" s="330" t="s">
        <v>224</v>
      </c>
      <c r="G51" s="330" t="s">
        <v>225</v>
      </c>
      <c r="H51" s="330" t="s">
        <v>226</v>
      </c>
      <c r="I51" s="330" t="s">
        <v>227</v>
      </c>
      <c r="J51" s="330" t="s">
        <v>228</v>
      </c>
      <c r="K51" s="330" t="s">
        <v>229</v>
      </c>
      <c r="L51" s="330" t="s">
        <v>262</v>
      </c>
      <c r="M51" s="330" t="s">
        <v>263</v>
      </c>
      <c r="N51" s="330" t="s">
        <v>264</v>
      </c>
      <c r="O51" s="330" t="s">
        <v>265</v>
      </c>
      <c r="P51" s="330" t="s">
        <v>266</v>
      </c>
      <c r="Q51" s="330" t="s">
        <v>267</v>
      </c>
      <c r="R51" s="330" t="s">
        <v>268</v>
      </c>
      <c r="S51" s="330" t="s">
        <v>269</v>
      </c>
      <c r="T51" s="330" t="s">
        <v>270</v>
      </c>
      <c r="U51" s="330" t="s">
        <v>271</v>
      </c>
      <c r="V51" s="330" t="s">
        <v>272</v>
      </c>
      <c r="W51" s="330" t="s">
        <v>273</v>
      </c>
      <c r="X51" s="330" t="s">
        <v>274</v>
      </c>
      <c r="Y51" s="330" t="s">
        <v>275</v>
      </c>
      <c r="Z51" s="330" t="s">
        <v>276</v>
      </c>
      <c r="AA51" s="330" t="s">
        <v>277</v>
      </c>
      <c r="AB51" s="330" t="s">
        <v>278</v>
      </c>
      <c r="AC51" s="330" t="s">
        <v>279</v>
      </c>
      <c r="AD51" s="330" t="s">
        <v>280</v>
      </c>
      <c r="AE51" s="330" t="s">
        <v>281</v>
      </c>
      <c r="AF51" s="26"/>
      <c r="AG51" s="26"/>
    </row>
    <row r="52" spans="1:33" ht="15" customHeight="1" thickBot="1">
      <c r="A52" s="26"/>
      <c r="B52" s="331" t="s">
        <v>804</v>
      </c>
      <c r="C52" s="389">
        <v>-6.222222222222222E-2</v>
      </c>
      <c r="D52" s="389">
        <v>-6.5882352941176475E-2</v>
      </c>
      <c r="E52" s="389">
        <v>-6.9542483660130716E-2</v>
      </c>
      <c r="F52" s="389">
        <v>-7.3202614379084957E-2</v>
      </c>
      <c r="G52" s="389">
        <v>-7.6862745098039226E-2</v>
      </c>
      <c r="H52" s="389">
        <v>-8.0522875816993467E-2</v>
      </c>
      <c r="I52" s="389">
        <v>-8.4183006535947708E-2</v>
      </c>
      <c r="J52" s="389">
        <v>-8.7843137254901962E-2</v>
      </c>
      <c r="K52" s="389">
        <v>-9.1503267973856203E-2</v>
      </c>
      <c r="L52" s="389">
        <v>-9.5163398692810458E-2</v>
      </c>
      <c r="M52" s="389">
        <v>-9.8823529411764713E-2</v>
      </c>
      <c r="N52" s="389">
        <v>-0.10248366013071894</v>
      </c>
      <c r="O52" s="389">
        <v>-0.10614379084967319</v>
      </c>
      <c r="P52" s="389">
        <v>-0.10980392156862745</v>
      </c>
      <c r="Q52" s="389">
        <v>-0.11346405228758169</v>
      </c>
      <c r="R52" s="389">
        <v>-0.11712418300653595</v>
      </c>
      <c r="S52" s="389">
        <v>-0.1207843137254902</v>
      </c>
      <c r="T52" s="389">
        <v>-0.12444444444444444</v>
      </c>
      <c r="U52" s="389">
        <v>-0.12810457516339868</v>
      </c>
      <c r="V52" s="389">
        <v>-0.13176470588235295</v>
      </c>
      <c r="W52" s="389">
        <v>-0.13542483660130719</v>
      </c>
      <c r="X52" s="389">
        <v>-0.13908496732026143</v>
      </c>
      <c r="Y52" s="389">
        <v>-0.1427450980392157</v>
      </c>
      <c r="Z52" s="389">
        <v>-0.14640522875816991</v>
      </c>
      <c r="AA52" s="389">
        <v>-0.15006535947712418</v>
      </c>
      <c r="AB52" s="389">
        <v>-0.15372549019607845</v>
      </c>
      <c r="AC52" s="389">
        <v>-0.15738562091503266</v>
      </c>
      <c r="AD52" s="389">
        <v>-0.16104575163398693</v>
      </c>
      <c r="AE52" s="389">
        <v>-0.16470588235294117</v>
      </c>
      <c r="AF52" s="26"/>
      <c r="AG52" s="26"/>
    </row>
    <row r="53" spans="1:33" ht="15" customHeight="1" thickBot="1">
      <c r="A53" s="26"/>
      <c r="B53" s="331" t="s">
        <v>805</v>
      </c>
      <c r="C53" s="390">
        <v>-2.8000000000000001E-2</v>
      </c>
      <c r="D53" s="390">
        <v>-2.9647058823529408E-2</v>
      </c>
      <c r="E53" s="390">
        <v>-3.1294117647058819E-2</v>
      </c>
      <c r="F53" s="390">
        <v>-3.2941176470588231E-2</v>
      </c>
      <c r="G53" s="390">
        <v>-3.4588235294117649E-2</v>
      </c>
      <c r="H53" s="390">
        <v>-3.6235294117647053E-2</v>
      </c>
      <c r="I53" s="390">
        <v>-3.7882352941176471E-2</v>
      </c>
      <c r="J53" s="390">
        <v>-3.9529411764705882E-2</v>
      </c>
      <c r="K53" s="390">
        <v>-4.1176470588235294E-2</v>
      </c>
      <c r="L53" s="390">
        <v>-4.2823529411764705E-2</v>
      </c>
      <c r="M53" s="390">
        <v>-4.4470588235294116E-2</v>
      </c>
      <c r="N53" s="390">
        <v>-4.6117647058823527E-2</v>
      </c>
      <c r="O53" s="390">
        <v>-4.7764705882352938E-2</v>
      </c>
      <c r="P53" s="390">
        <v>-4.9411764705882343E-2</v>
      </c>
      <c r="Q53" s="390">
        <v>-5.1058823529411761E-2</v>
      </c>
      <c r="R53" s="390">
        <v>-5.2705882352941172E-2</v>
      </c>
      <c r="S53" s="390">
        <v>-5.435294117647059E-2</v>
      </c>
      <c r="T53" s="390">
        <v>-5.6000000000000001E-2</v>
      </c>
      <c r="U53" s="390">
        <v>-5.7647058823529405E-2</v>
      </c>
      <c r="V53" s="390">
        <v>-5.9294117647058817E-2</v>
      </c>
      <c r="W53" s="390">
        <v>-6.0941176470588235E-2</v>
      </c>
      <c r="X53" s="390">
        <v>-6.2588235294117639E-2</v>
      </c>
      <c r="Y53" s="390">
        <v>-6.4235294117647043E-2</v>
      </c>
      <c r="Z53" s="390">
        <v>-6.5882352941176461E-2</v>
      </c>
      <c r="AA53" s="390">
        <v>-6.7529411764705879E-2</v>
      </c>
      <c r="AB53" s="390">
        <v>-6.9176470588235298E-2</v>
      </c>
      <c r="AC53" s="390">
        <v>-7.0823529411764702E-2</v>
      </c>
      <c r="AD53" s="390">
        <v>-7.2470588235294106E-2</v>
      </c>
      <c r="AE53" s="390">
        <v>-7.4117647058823524E-2</v>
      </c>
      <c r="AF53" s="26"/>
      <c r="AG53" s="26"/>
    </row>
    <row r="54" spans="1:33" ht="15" customHeight="1" thickBot="1">
      <c r="A54" s="26"/>
      <c r="B54" s="331" t="s">
        <v>806</v>
      </c>
      <c r="C54" s="389">
        <v>1.2444444444444445E-2</v>
      </c>
      <c r="D54" s="389">
        <v>1.3176470588235296E-2</v>
      </c>
      <c r="E54" s="389">
        <v>1.3908496732026146E-2</v>
      </c>
      <c r="F54" s="389">
        <v>1.4640522875816995E-2</v>
      </c>
      <c r="G54" s="389">
        <v>1.5372549019607844E-2</v>
      </c>
      <c r="H54" s="389">
        <v>1.6104575163398693E-2</v>
      </c>
      <c r="I54" s="389">
        <v>1.6836601307189544E-2</v>
      </c>
      <c r="J54" s="389">
        <v>1.7568627450980392E-2</v>
      </c>
      <c r="K54" s="389">
        <v>1.8300653594771243E-2</v>
      </c>
      <c r="L54" s="389">
        <v>1.9032679738562094E-2</v>
      </c>
      <c r="M54" s="389">
        <v>1.9764705882352945E-2</v>
      </c>
      <c r="N54" s="389">
        <v>2.0496732026143792E-2</v>
      </c>
      <c r="O54" s="389">
        <v>2.122875816993464E-2</v>
      </c>
      <c r="P54" s="389">
        <v>2.1960784313725491E-2</v>
      </c>
      <c r="Q54" s="389">
        <v>2.2692810457516342E-2</v>
      </c>
      <c r="R54" s="389">
        <v>2.3424836601307193E-2</v>
      </c>
      <c r="S54" s="389">
        <v>2.415686274509804E-2</v>
      </c>
      <c r="T54" s="389">
        <v>2.4888888888888891E-2</v>
      </c>
      <c r="U54" s="389">
        <v>2.5620915032679742E-2</v>
      </c>
      <c r="V54" s="389">
        <v>2.6352941176470593E-2</v>
      </c>
      <c r="W54" s="389">
        <v>2.708496732026144E-2</v>
      </c>
      <c r="X54" s="389">
        <v>2.7816993464052291E-2</v>
      </c>
      <c r="Y54" s="389">
        <v>2.8549019607843142E-2</v>
      </c>
      <c r="Z54" s="389">
        <v>2.928104575163399E-2</v>
      </c>
      <c r="AA54" s="389">
        <v>3.0013071895424837E-2</v>
      </c>
      <c r="AB54" s="389">
        <v>3.0745098039215688E-2</v>
      </c>
      <c r="AC54" s="389">
        <v>3.1477124183006536E-2</v>
      </c>
      <c r="AD54" s="389">
        <v>3.2209150326797387E-2</v>
      </c>
      <c r="AE54" s="389">
        <v>3.2941176470588238E-2</v>
      </c>
      <c r="AF54" s="26"/>
      <c r="AG54" s="26"/>
    </row>
    <row r="55" spans="1:33" ht="15" customHeight="1">
      <c r="A55" s="26"/>
      <c r="B55" s="26"/>
      <c r="C55" s="26"/>
      <c r="D55" s="26"/>
      <c r="E55" s="26"/>
      <c r="F55" s="26"/>
      <c r="G55" s="26"/>
      <c r="H55" s="26"/>
      <c r="I55" s="26"/>
      <c r="J55" s="26"/>
      <c r="K55" s="26"/>
      <c r="L55" s="26"/>
      <c r="M55" s="26"/>
      <c r="N55" s="26"/>
      <c r="O55" s="26"/>
      <c r="P55" s="26"/>
      <c r="Q55" s="26"/>
      <c r="R55" s="26"/>
      <c r="S55" s="26"/>
      <c r="T55" s="26"/>
      <c r="U55" s="26"/>
      <c r="V55" s="26"/>
      <c r="W55" s="26"/>
      <c r="X55" s="26"/>
      <c r="Y55" s="26"/>
      <c r="Z55" s="26"/>
      <c r="AA55" s="26"/>
      <c r="AB55" s="26"/>
      <c r="AC55" s="26"/>
      <c r="AD55" s="26"/>
      <c r="AE55" s="26"/>
      <c r="AF55" s="26"/>
      <c r="AG55" s="26"/>
    </row>
    <row r="56" spans="1:33" ht="15" customHeight="1" thickBot="1">
      <c r="A56" s="26"/>
      <c r="B56" s="59" t="s">
        <v>64</v>
      </c>
      <c r="C56" s="26"/>
      <c r="D56" s="26"/>
      <c r="E56" s="26"/>
      <c r="F56" s="26"/>
      <c r="G56" s="26"/>
      <c r="H56" s="26"/>
      <c r="I56" s="26"/>
      <c r="J56" s="26"/>
      <c r="K56" s="26"/>
      <c r="L56" s="26"/>
      <c r="M56" s="26"/>
      <c r="N56" s="26"/>
      <c r="O56" s="26"/>
      <c r="P56" s="26"/>
      <c r="Q56" s="26"/>
      <c r="R56" s="26"/>
      <c r="S56" s="26"/>
      <c r="T56" s="26"/>
      <c r="U56" s="26"/>
      <c r="V56" s="26"/>
      <c r="W56" s="26"/>
      <c r="X56" s="26"/>
      <c r="Y56" s="26"/>
      <c r="Z56" s="26"/>
      <c r="AA56" s="26"/>
      <c r="AB56" s="26"/>
      <c r="AC56" s="26"/>
      <c r="AD56" s="26"/>
      <c r="AE56" s="26"/>
      <c r="AF56" s="26"/>
      <c r="AG56" s="26"/>
    </row>
    <row r="57" spans="1:33" ht="15" customHeight="1" thickBot="1">
      <c r="A57" s="26"/>
      <c r="B57" s="330" t="s">
        <v>316</v>
      </c>
      <c r="C57" s="330" t="s">
        <v>221</v>
      </c>
      <c r="D57" s="330" t="s">
        <v>222</v>
      </c>
      <c r="E57" s="330" t="s">
        <v>223</v>
      </c>
      <c r="F57" s="330" t="s">
        <v>224</v>
      </c>
      <c r="G57" s="330" t="s">
        <v>225</v>
      </c>
      <c r="H57" s="330" t="s">
        <v>226</v>
      </c>
      <c r="I57" s="330" t="s">
        <v>227</v>
      </c>
      <c r="J57" s="330" t="s">
        <v>228</v>
      </c>
      <c r="K57" s="330" t="s">
        <v>229</v>
      </c>
      <c r="L57" s="330" t="s">
        <v>262</v>
      </c>
      <c r="M57" s="330" t="s">
        <v>263</v>
      </c>
      <c r="N57" s="330" t="s">
        <v>264</v>
      </c>
      <c r="O57" s="330" t="s">
        <v>265</v>
      </c>
      <c r="P57" s="330" t="s">
        <v>266</v>
      </c>
      <c r="Q57" s="330" t="s">
        <v>267</v>
      </c>
      <c r="R57" s="330" t="s">
        <v>268</v>
      </c>
      <c r="S57" s="330" t="s">
        <v>269</v>
      </c>
      <c r="T57" s="330" t="s">
        <v>270</v>
      </c>
      <c r="U57" s="330" t="s">
        <v>271</v>
      </c>
      <c r="V57" s="330" t="s">
        <v>272</v>
      </c>
      <c r="W57" s="330" t="s">
        <v>273</v>
      </c>
      <c r="X57" s="330" t="s">
        <v>274</v>
      </c>
      <c r="Y57" s="330" t="s">
        <v>275</v>
      </c>
      <c r="Z57" s="330" t="s">
        <v>276</v>
      </c>
      <c r="AA57" s="330" t="s">
        <v>277</v>
      </c>
      <c r="AB57" s="330" t="s">
        <v>278</v>
      </c>
      <c r="AC57" s="330" t="s">
        <v>279</v>
      </c>
      <c r="AD57" s="330" t="s">
        <v>280</v>
      </c>
      <c r="AE57" s="330" t="s">
        <v>281</v>
      </c>
      <c r="AF57" s="26"/>
      <c r="AG57" s="26"/>
    </row>
    <row r="58" spans="1:33" ht="15" customHeight="1" thickBot="1">
      <c r="A58" s="26"/>
      <c r="B58" s="331" t="s">
        <v>804</v>
      </c>
      <c r="C58" s="389">
        <v>-6.222222222222222E-2</v>
      </c>
      <c r="D58" s="389">
        <v>-6.5882352941176475E-2</v>
      </c>
      <c r="E58" s="389">
        <v>-6.9542483660130716E-2</v>
      </c>
      <c r="F58" s="389">
        <v>-7.3202614379084957E-2</v>
      </c>
      <c r="G58" s="389">
        <v>-7.6862745098039226E-2</v>
      </c>
      <c r="H58" s="389">
        <v>-8.0522875816993467E-2</v>
      </c>
      <c r="I58" s="389">
        <v>-8.4183006535947708E-2</v>
      </c>
      <c r="J58" s="389">
        <v>-8.7843137254901962E-2</v>
      </c>
      <c r="K58" s="389">
        <v>-9.1503267973856203E-2</v>
      </c>
      <c r="L58" s="389">
        <v>-9.5163398692810458E-2</v>
      </c>
      <c r="M58" s="389">
        <v>-9.8823529411764713E-2</v>
      </c>
      <c r="N58" s="389">
        <v>-0.10248366013071894</v>
      </c>
      <c r="O58" s="389">
        <v>-0.10614379084967319</v>
      </c>
      <c r="P58" s="389">
        <v>-0.10980392156862745</v>
      </c>
      <c r="Q58" s="389">
        <v>-0.11346405228758169</v>
      </c>
      <c r="R58" s="389">
        <v>-0.11712418300653595</v>
      </c>
      <c r="S58" s="389">
        <v>-0.1207843137254902</v>
      </c>
      <c r="T58" s="389">
        <v>-0.12444444444444444</v>
      </c>
      <c r="U58" s="389">
        <v>-0.12810457516339868</v>
      </c>
      <c r="V58" s="389">
        <v>-0.13176470588235295</v>
      </c>
      <c r="W58" s="389">
        <v>-0.13542483660130719</v>
      </c>
      <c r="X58" s="389">
        <v>-0.13908496732026143</v>
      </c>
      <c r="Y58" s="389">
        <v>-0.1427450980392157</v>
      </c>
      <c r="Z58" s="389">
        <v>-0.14640522875816991</v>
      </c>
      <c r="AA58" s="389">
        <v>-0.15006535947712418</v>
      </c>
      <c r="AB58" s="389">
        <v>-0.15372549019607845</v>
      </c>
      <c r="AC58" s="389">
        <v>-0.15738562091503266</v>
      </c>
      <c r="AD58" s="389">
        <v>-0.16104575163398693</v>
      </c>
      <c r="AE58" s="389">
        <v>-0.16470588235294117</v>
      </c>
      <c r="AF58" s="26"/>
      <c r="AG58" s="26"/>
    </row>
    <row r="59" spans="1:33" ht="15" customHeight="1" thickBot="1">
      <c r="A59" s="26"/>
      <c r="B59" s="331" t="s">
        <v>805</v>
      </c>
      <c r="C59" s="390">
        <v>-2.8000000000000001E-2</v>
      </c>
      <c r="D59" s="390">
        <v>-2.9647058823529408E-2</v>
      </c>
      <c r="E59" s="390">
        <v>-3.1294117647058819E-2</v>
      </c>
      <c r="F59" s="390">
        <v>-3.2941176470588231E-2</v>
      </c>
      <c r="G59" s="390">
        <v>-3.4588235294117649E-2</v>
      </c>
      <c r="H59" s="390">
        <v>-3.6235294117647053E-2</v>
      </c>
      <c r="I59" s="390">
        <v>-3.7882352941176471E-2</v>
      </c>
      <c r="J59" s="390">
        <v>-3.9529411764705882E-2</v>
      </c>
      <c r="K59" s="390">
        <v>-4.1176470588235294E-2</v>
      </c>
      <c r="L59" s="390">
        <v>-4.2823529411764705E-2</v>
      </c>
      <c r="M59" s="390">
        <v>-4.4470588235294116E-2</v>
      </c>
      <c r="N59" s="390">
        <v>-4.6117647058823527E-2</v>
      </c>
      <c r="O59" s="390">
        <v>-4.7764705882352938E-2</v>
      </c>
      <c r="P59" s="390">
        <v>-4.9411764705882343E-2</v>
      </c>
      <c r="Q59" s="390">
        <v>-5.1058823529411761E-2</v>
      </c>
      <c r="R59" s="390">
        <v>-5.2705882352941172E-2</v>
      </c>
      <c r="S59" s="390">
        <v>-5.435294117647059E-2</v>
      </c>
      <c r="T59" s="390">
        <v>-5.6000000000000001E-2</v>
      </c>
      <c r="U59" s="390">
        <v>-5.7647058823529405E-2</v>
      </c>
      <c r="V59" s="390">
        <v>-5.9294117647058817E-2</v>
      </c>
      <c r="W59" s="390">
        <v>-6.0941176470588235E-2</v>
      </c>
      <c r="X59" s="390">
        <v>-6.2588235294117639E-2</v>
      </c>
      <c r="Y59" s="390">
        <v>-6.4235294117647043E-2</v>
      </c>
      <c r="Z59" s="390">
        <v>-6.5882352941176461E-2</v>
      </c>
      <c r="AA59" s="390">
        <v>-6.7529411764705879E-2</v>
      </c>
      <c r="AB59" s="390">
        <v>-6.9176470588235298E-2</v>
      </c>
      <c r="AC59" s="390">
        <v>-7.0823529411764702E-2</v>
      </c>
      <c r="AD59" s="390">
        <v>-7.2470588235294106E-2</v>
      </c>
      <c r="AE59" s="390">
        <v>-7.4117647058823524E-2</v>
      </c>
      <c r="AF59" s="26"/>
      <c r="AG59" s="26"/>
    </row>
    <row r="60" spans="1:33" ht="15" customHeight="1" thickBot="1">
      <c r="A60" s="26"/>
      <c r="B60" s="331" t="s">
        <v>806</v>
      </c>
      <c r="C60" s="389">
        <v>1.2444444444444445E-2</v>
      </c>
      <c r="D60" s="389">
        <v>1.3176470588235296E-2</v>
      </c>
      <c r="E60" s="389">
        <v>1.3908496732026146E-2</v>
      </c>
      <c r="F60" s="389">
        <v>1.4640522875816995E-2</v>
      </c>
      <c r="G60" s="389">
        <v>1.5372549019607844E-2</v>
      </c>
      <c r="H60" s="389">
        <v>1.6104575163398693E-2</v>
      </c>
      <c r="I60" s="389">
        <v>1.6836601307189544E-2</v>
      </c>
      <c r="J60" s="389">
        <v>1.7568627450980392E-2</v>
      </c>
      <c r="K60" s="389">
        <v>1.8300653594771243E-2</v>
      </c>
      <c r="L60" s="389">
        <v>1.9032679738562094E-2</v>
      </c>
      <c r="M60" s="389">
        <v>1.9764705882352945E-2</v>
      </c>
      <c r="N60" s="389">
        <v>2.0496732026143792E-2</v>
      </c>
      <c r="O60" s="389">
        <v>2.122875816993464E-2</v>
      </c>
      <c r="P60" s="389">
        <v>2.1960784313725491E-2</v>
      </c>
      <c r="Q60" s="389">
        <v>2.2692810457516342E-2</v>
      </c>
      <c r="R60" s="389">
        <v>2.3424836601307193E-2</v>
      </c>
      <c r="S60" s="389">
        <v>2.415686274509804E-2</v>
      </c>
      <c r="T60" s="389">
        <v>2.4888888888888891E-2</v>
      </c>
      <c r="U60" s="389">
        <v>2.5620915032679742E-2</v>
      </c>
      <c r="V60" s="389">
        <v>2.6352941176470593E-2</v>
      </c>
      <c r="W60" s="389">
        <v>2.708496732026144E-2</v>
      </c>
      <c r="X60" s="389">
        <v>2.7816993464052291E-2</v>
      </c>
      <c r="Y60" s="389">
        <v>2.8549019607843142E-2</v>
      </c>
      <c r="Z60" s="389">
        <v>2.928104575163399E-2</v>
      </c>
      <c r="AA60" s="389">
        <v>3.0013071895424837E-2</v>
      </c>
      <c r="AB60" s="389">
        <v>3.0745098039215688E-2</v>
      </c>
      <c r="AC60" s="389">
        <v>3.1477124183006536E-2</v>
      </c>
      <c r="AD60" s="389">
        <v>3.2209150326797387E-2</v>
      </c>
      <c r="AE60" s="389">
        <v>3.2941176470588238E-2</v>
      </c>
      <c r="AF60" s="26"/>
      <c r="AG60" s="26"/>
    </row>
    <row r="61" spans="1:33" ht="15" customHeight="1">
      <c r="A61" s="26"/>
      <c r="B61" s="26"/>
      <c r="C61" s="26"/>
      <c r="D61" s="26"/>
      <c r="E61" s="26"/>
      <c r="F61" s="26"/>
      <c r="G61" s="26"/>
      <c r="H61" s="26"/>
      <c r="I61" s="26"/>
      <c r="J61" s="26"/>
      <c r="K61" s="26"/>
      <c r="L61" s="26"/>
      <c r="M61" s="26"/>
      <c r="N61" s="26"/>
      <c r="O61" s="26"/>
      <c r="P61" s="26"/>
      <c r="Q61" s="26"/>
      <c r="R61" s="26"/>
      <c r="S61" s="26"/>
      <c r="T61" s="26"/>
      <c r="U61" s="26"/>
      <c r="V61" s="26"/>
      <c r="W61" s="26"/>
      <c r="X61" s="26"/>
      <c r="Y61" s="26"/>
      <c r="Z61" s="26"/>
      <c r="AA61" s="26"/>
      <c r="AB61" s="26"/>
      <c r="AC61" s="26"/>
      <c r="AD61" s="26"/>
      <c r="AE61" s="26"/>
      <c r="AF61" s="26"/>
      <c r="AG61" s="26"/>
    </row>
    <row r="62" spans="1:33" ht="15" customHeight="1" thickBot="1">
      <c r="A62" s="26"/>
      <c r="B62" s="59" t="s">
        <v>285</v>
      </c>
      <c r="C62" s="26"/>
      <c r="D62" s="26"/>
      <c r="E62" s="26"/>
      <c r="F62" s="26"/>
      <c r="G62" s="26"/>
      <c r="H62" s="26"/>
      <c r="I62" s="26"/>
      <c r="J62" s="26"/>
      <c r="K62" s="26"/>
      <c r="L62" s="26"/>
      <c r="M62" s="26"/>
      <c r="N62" s="26"/>
      <c r="O62" s="26"/>
      <c r="P62" s="26"/>
      <c r="Q62" s="26"/>
      <c r="R62" s="26"/>
      <c r="S62" s="26"/>
      <c r="T62" s="26"/>
      <c r="U62" s="26"/>
      <c r="V62" s="26"/>
      <c r="W62" s="26"/>
      <c r="X62" s="26"/>
      <c r="Y62" s="26"/>
      <c r="Z62" s="26"/>
      <c r="AA62" s="26"/>
      <c r="AB62" s="26"/>
      <c r="AC62" s="26"/>
      <c r="AD62" s="26"/>
      <c r="AE62" s="26"/>
      <c r="AF62" s="26"/>
      <c r="AG62" s="26"/>
    </row>
    <row r="63" spans="1:33" ht="15" customHeight="1" thickBot="1">
      <c r="A63" s="26"/>
      <c r="B63" s="330" t="s">
        <v>316</v>
      </c>
      <c r="C63" s="330" t="s">
        <v>221</v>
      </c>
      <c r="D63" s="330" t="s">
        <v>222</v>
      </c>
      <c r="E63" s="330" t="s">
        <v>223</v>
      </c>
      <c r="F63" s="330" t="s">
        <v>224</v>
      </c>
      <c r="G63" s="330" t="s">
        <v>225</v>
      </c>
      <c r="H63" s="330" t="s">
        <v>226</v>
      </c>
      <c r="I63" s="330" t="s">
        <v>227</v>
      </c>
      <c r="J63" s="330" t="s">
        <v>228</v>
      </c>
      <c r="K63" s="330" t="s">
        <v>229</v>
      </c>
      <c r="L63" s="330" t="s">
        <v>262</v>
      </c>
      <c r="M63" s="330" t="s">
        <v>263</v>
      </c>
      <c r="N63" s="330" t="s">
        <v>264</v>
      </c>
      <c r="O63" s="330" t="s">
        <v>265</v>
      </c>
      <c r="P63" s="330" t="s">
        <v>266</v>
      </c>
      <c r="Q63" s="330" t="s">
        <v>267</v>
      </c>
      <c r="R63" s="330" t="s">
        <v>268</v>
      </c>
      <c r="S63" s="330" t="s">
        <v>269</v>
      </c>
      <c r="T63" s="330" t="s">
        <v>270</v>
      </c>
      <c r="U63" s="330" t="s">
        <v>271</v>
      </c>
      <c r="V63" s="330" t="s">
        <v>272</v>
      </c>
      <c r="W63" s="330" t="s">
        <v>273</v>
      </c>
      <c r="X63" s="330" t="s">
        <v>274</v>
      </c>
      <c r="Y63" s="330" t="s">
        <v>275</v>
      </c>
      <c r="Z63" s="330" t="s">
        <v>276</v>
      </c>
      <c r="AA63" s="330" t="s">
        <v>277</v>
      </c>
      <c r="AB63" s="330" t="s">
        <v>278</v>
      </c>
      <c r="AC63" s="330" t="s">
        <v>279</v>
      </c>
      <c r="AD63" s="330" t="s">
        <v>280</v>
      </c>
      <c r="AE63" s="330" t="s">
        <v>281</v>
      </c>
      <c r="AF63" s="26"/>
      <c r="AG63" s="26"/>
    </row>
    <row r="64" spans="1:33" ht="15" customHeight="1" thickBot="1">
      <c r="A64" s="26"/>
      <c r="B64" s="331" t="s">
        <v>804</v>
      </c>
      <c r="C64" s="389">
        <v>-0.04</v>
      </c>
      <c r="D64" s="389">
        <v>-4.2352941176470586E-2</v>
      </c>
      <c r="E64" s="389">
        <v>-4.4705882352941179E-2</v>
      </c>
      <c r="F64" s="389">
        <v>-4.7058823529411764E-2</v>
      </c>
      <c r="G64" s="389">
        <v>-4.9411764705882356E-2</v>
      </c>
      <c r="H64" s="389">
        <v>-5.1764705882352942E-2</v>
      </c>
      <c r="I64" s="389">
        <v>-5.4117647058823527E-2</v>
      </c>
      <c r="J64" s="389">
        <v>-5.6470588235294113E-2</v>
      </c>
      <c r="K64" s="389">
        <v>-5.8823529411764705E-2</v>
      </c>
      <c r="L64" s="389">
        <v>-6.117647058823529E-2</v>
      </c>
      <c r="M64" s="389">
        <v>-6.352941176470589E-2</v>
      </c>
      <c r="N64" s="389">
        <v>-6.5882352941176475E-2</v>
      </c>
      <c r="O64" s="389">
        <v>-6.8235294117647047E-2</v>
      </c>
      <c r="P64" s="389">
        <v>-7.0588235294117646E-2</v>
      </c>
      <c r="Q64" s="389">
        <v>-7.2941176470588232E-2</v>
      </c>
      <c r="R64" s="389">
        <v>-7.5294117647058817E-2</v>
      </c>
      <c r="S64" s="389">
        <v>-7.7647058823529416E-2</v>
      </c>
      <c r="T64" s="389">
        <v>-0.08</v>
      </c>
      <c r="U64" s="389">
        <v>-8.2352941176470587E-2</v>
      </c>
      <c r="V64" s="389">
        <v>-8.4705882352941173E-2</v>
      </c>
      <c r="W64" s="389">
        <v>-8.7058823529411758E-2</v>
      </c>
      <c r="X64" s="389">
        <v>-8.9411764705882357E-2</v>
      </c>
      <c r="Y64" s="389">
        <v>-9.1764705882352929E-2</v>
      </c>
      <c r="Z64" s="389">
        <v>-9.4117647058823528E-2</v>
      </c>
      <c r="AA64" s="389">
        <v>-9.6470588235294114E-2</v>
      </c>
      <c r="AB64" s="389">
        <v>-9.8823529411764713E-2</v>
      </c>
      <c r="AC64" s="389">
        <v>-0.10117647058823528</v>
      </c>
      <c r="AD64" s="389">
        <v>-0.10352941176470588</v>
      </c>
      <c r="AE64" s="389">
        <v>-0.10588235294117647</v>
      </c>
      <c r="AF64" s="26"/>
      <c r="AG64" s="26"/>
    </row>
    <row r="65" spans="1:33" ht="15" customHeight="1" thickBot="1">
      <c r="A65" s="26"/>
      <c r="B65" s="331" t="s">
        <v>805</v>
      </c>
      <c r="C65" s="390">
        <v>-1.7999999999999999E-2</v>
      </c>
      <c r="D65" s="390">
        <v>-1.9058823529411763E-2</v>
      </c>
      <c r="E65" s="390">
        <v>-2.0117647058823528E-2</v>
      </c>
      <c r="F65" s="390">
        <v>-2.1176470588235293E-2</v>
      </c>
      <c r="G65" s="390">
        <v>-2.2235294117647058E-2</v>
      </c>
      <c r="H65" s="390">
        <v>-2.3294117647058819E-2</v>
      </c>
      <c r="I65" s="390">
        <v>-2.4352941176470591E-2</v>
      </c>
      <c r="J65" s="390">
        <v>-2.5411764705882352E-2</v>
      </c>
      <c r="K65" s="390">
        <v>-2.6470588235294117E-2</v>
      </c>
      <c r="L65" s="390">
        <v>-2.7529411764705882E-2</v>
      </c>
      <c r="M65" s="390">
        <v>-2.8588235294117643E-2</v>
      </c>
      <c r="N65" s="390">
        <v>-2.9647058823529408E-2</v>
      </c>
      <c r="O65" s="390">
        <v>-3.0705882352941177E-2</v>
      </c>
      <c r="P65" s="390">
        <v>-3.1764705882352945E-2</v>
      </c>
      <c r="Q65" s="390">
        <v>-3.2823529411764703E-2</v>
      </c>
      <c r="R65" s="390">
        <v>-3.3882352941176468E-2</v>
      </c>
      <c r="S65" s="390">
        <v>-3.4941176470588232E-2</v>
      </c>
      <c r="T65" s="390">
        <v>-3.5999999999999997E-2</v>
      </c>
      <c r="U65" s="390">
        <v>-3.7058823529411762E-2</v>
      </c>
      <c r="V65" s="390">
        <v>-3.8117647058823527E-2</v>
      </c>
      <c r="W65" s="390">
        <v>-3.9176470588235292E-2</v>
      </c>
      <c r="X65" s="390">
        <v>-4.0235294117647057E-2</v>
      </c>
      <c r="Y65" s="390">
        <v>-4.1294117647058821E-2</v>
      </c>
      <c r="Z65" s="390">
        <v>-4.2352941176470586E-2</v>
      </c>
      <c r="AA65" s="390">
        <v>-4.3411764705882351E-2</v>
      </c>
      <c r="AB65" s="390">
        <v>-4.4470588235294116E-2</v>
      </c>
      <c r="AC65" s="390">
        <v>-4.5529411764705881E-2</v>
      </c>
      <c r="AD65" s="390">
        <v>-4.6588235294117639E-2</v>
      </c>
      <c r="AE65" s="390">
        <v>-4.764705882352941E-2</v>
      </c>
      <c r="AF65" s="26"/>
      <c r="AG65" s="26"/>
    </row>
    <row r="66" spans="1:33" ht="15" customHeight="1" thickBot="1">
      <c r="A66" s="26"/>
      <c r="B66" s="331" t="s">
        <v>806</v>
      </c>
      <c r="C66" s="389">
        <v>6.2745098039215692E-3</v>
      </c>
      <c r="D66" s="389">
        <v>7.058823529411765E-3</v>
      </c>
      <c r="E66" s="389">
        <v>7.8431372549019607E-3</v>
      </c>
      <c r="F66" s="389">
        <v>8.6274509803921581E-3</v>
      </c>
      <c r="G66" s="389">
        <v>9.4117647058823539E-3</v>
      </c>
      <c r="H66" s="389">
        <v>1.019607843137255E-2</v>
      </c>
      <c r="I66" s="389">
        <v>1.0980392156862747E-2</v>
      </c>
      <c r="J66" s="389">
        <v>1.1764705882352943E-2</v>
      </c>
      <c r="K66" s="389">
        <v>1.2549019607843138E-2</v>
      </c>
      <c r="L66" s="389">
        <v>1.3333333333333334E-2</v>
      </c>
      <c r="M66" s="389">
        <v>1.411764705882353E-2</v>
      </c>
      <c r="N66" s="389">
        <v>1.4901960784313727E-2</v>
      </c>
      <c r="O66" s="389">
        <v>1.5686274509803921E-2</v>
      </c>
      <c r="P66" s="389">
        <v>1.6470588235294119E-2</v>
      </c>
      <c r="Q66" s="389">
        <v>1.7254901960784316E-2</v>
      </c>
      <c r="R66" s="389">
        <v>1.803921568627451E-2</v>
      </c>
      <c r="S66" s="389">
        <v>1.8823529411764708E-2</v>
      </c>
      <c r="T66" s="389">
        <v>1.9607843137254905E-2</v>
      </c>
      <c r="U66" s="389">
        <v>2.0392156862745099E-2</v>
      </c>
      <c r="V66" s="389">
        <v>2.1176470588235297E-2</v>
      </c>
      <c r="W66" s="389">
        <v>2.1960784313725494E-2</v>
      </c>
      <c r="X66" s="389">
        <v>2.2745098039215688E-2</v>
      </c>
      <c r="Y66" s="389">
        <v>2.3529411764705885E-2</v>
      </c>
      <c r="Z66" s="389">
        <v>2.4313725490196079E-2</v>
      </c>
      <c r="AA66" s="389">
        <v>2.5098039215686277E-2</v>
      </c>
      <c r="AB66" s="389">
        <v>2.5882352941176474E-2</v>
      </c>
      <c r="AC66" s="389">
        <v>2.6666666666666668E-2</v>
      </c>
      <c r="AD66" s="389">
        <v>2.7450980392156866E-2</v>
      </c>
      <c r="AE66" s="389">
        <v>2.823529411764706E-2</v>
      </c>
      <c r="AF66" s="26"/>
      <c r="AG66" s="26"/>
    </row>
    <row r="67" spans="1:33" ht="15" customHeight="1">
      <c r="A67" s="26"/>
      <c r="B67" s="26"/>
      <c r="C67" s="26"/>
      <c r="D67" s="26"/>
      <c r="E67" s="26"/>
      <c r="F67" s="26"/>
      <c r="G67" s="26"/>
      <c r="H67" s="26"/>
      <c r="I67" s="26"/>
      <c r="J67" s="26"/>
      <c r="K67" s="26"/>
      <c r="L67" s="26"/>
      <c r="M67" s="26"/>
      <c r="N67" s="26"/>
      <c r="O67" s="26"/>
      <c r="P67" s="26"/>
      <c r="Q67" s="26"/>
      <c r="R67" s="26"/>
      <c r="S67" s="26"/>
      <c r="T67" s="26"/>
      <c r="U67" s="26"/>
      <c r="V67" s="26"/>
      <c r="W67" s="26"/>
      <c r="X67" s="26"/>
      <c r="Y67" s="26"/>
      <c r="Z67" s="26"/>
      <c r="AA67" s="26"/>
      <c r="AB67" s="26"/>
      <c r="AC67" s="26"/>
      <c r="AD67" s="26"/>
      <c r="AE67" s="26"/>
      <c r="AF67" s="26"/>
      <c r="AG67" s="26"/>
    </row>
    <row r="68" spans="1:33" ht="15" customHeight="1" thickBot="1">
      <c r="A68" s="26"/>
      <c r="B68" s="59" t="s">
        <v>65</v>
      </c>
      <c r="C68" s="26"/>
      <c r="D68" s="26"/>
      <c r="E68" s="26"/>
      <c r="F68" s="26"/>
      <c r="G68" s="26"/>
      <c r="H68" s="26"/>
      <c r="I68" s="26"/>
      <c r="J68" s="26"/>
      <c r="K68" s="26"/>
      <c r="L68" s="26"/>
      <c r="M68" s="26"/>
      <c r="N68" s="26"/>
      <c r="O68" s="26"/>
      <c r="P68" s="26"/>
      <c r="Q68" s="26"/>
      <c r="R68" s="26"/>
      <c r="S68" s="26"/>
      <c r="T68" s="26"/>
      <c r="U68" s="26"/>
      <c r="V68" s="26"/>
      <c r="W68" s="26"/>
      <c r="X68" s="26"/>
      <c r="Y68" s="26"/>
      <c r="Z68" s="26"/>
      <c r="AA68" s="26"/>
      <c r="AB68" s="26"/>
      <c r="AC68" s="26"/>
      <c r="AD68" s="26"/>
      <c r="AE68" s="26"/>
      <c r="AF68" s="26"/>
      <c r="AG68" s="26"/>
    </row>
    <row r="69" spans="1:33" ht="15" customHeight="1" thickBot="1">
      <c r="A69" s="26"/>
      <c r="B69" s="330" t="s">
        <v>316</v>
      </c>
      <c r="C69" s="330" t="s">
        <v>221</v>
      </c>
      <c r="D69" s="330" t="s">
        <v>222</v>
      </c>
      <c r="E69" s="330" t="s">
        <v>223</v>
      </c>
      <c r="F69" s="330" t="s">
        <v>224</v>
      </c>
      <c r="G69" s="330" t="s">
        <v>225</v>
      </c>
      <c r="H69" s="330" t="s">
        <v>226</v>
      </c>
      <c r="I69" s="330" t="s">
        <v>227</v>
      </c>
      <c r="J69" s="330" t="s">
        <v>228</v>
      </c>
      <c r="K69" s="330" t="s">
        <v>229</v>
      </c>
      <c r="L69" s="330" t="s">
        <v>262</v>
      </c>
      <c r="M69" s="330" t="s">
        <v>263</v>
      </c>
      <c r="N69" s="330" t="s">
        <v>264</v>
      </c>
      <c r="O69" s="330" t="s">
        <v>265</v>
      </c>
      <c r="P69" s="330" t="s">
        <v>266</v>
      </c>
      <c r="Q69" s="330" t="s">
        <v>267</v>
      </c>
      <c r="R69" s="330" t="s">
        <v>268</v>
      </c>
      <c r="S69" s="330" t="s">
        <v>269</v>
      </c>
      <c r="T69" s="330" t="s">
        <v>270</v>
      </c>
      <c r="U69" s="330" t="s">
        <v>271</v>
      </c>
      <c r="V69" s="330" t="s">
        <v>272</v>
      </c>
      <c r="W69" s="330" t="s">
        <v>273</v>
      </c>
      <c r="X69" s="330" t="s">
        <v>274</v>
      </c>
      <c r="Y69" s="330" t="s">
        <v>275</v>
      </c>
      <c r="Z69" s="330" t="s">
        <v>276</v>
      </c>
      <c r="AA69" s="330" t="s">
        <v>277</v>
      </c>
      <c r="AB69" s="330" t="s">
        <v>278</v>
      </c>
      <c r="AC69" s="330" t="s">
        <v>279</v>
      </c>
      <c r="AD69" s="330" t="s">
        <v>280</v>
      </c>
      <c r="AE69" s="330" t="s">
        <v>281</v>
      </c>
      <c r="AF69" s="26"/>
      <c r="AG69" s="26"/>
    </row>
    <row r="70" spans="1:33" ht="15" customHeight="1" thickBot="1">
      <c r="A70" s="26"/>
      <c r="B70" s="331" t="s">
        <v>804</v>
      </c>
      <c r="C70" s="389">
        <v>-2.3111111111111114E-2</v>
      </c>
      <c r="D70" s="389">
        <v>-2.4470588235294119E-2</v>
      </c>
      <c r="E70" s="389">
        <v>-2.5830065359477124E-2</v>
      </c>
      <c r="F70" s="389">
        <v>-2.7189542483660133E-2</v>
      </c>
      <c r="G70" s="389">
        <v>-2.8549019607843135E-2</v>
      </c>
      <c r="H70" s="389">
        <v>-2.9908496732026144E-2</v>
      </c>
      <c r="I70" s="389">
        <v>-3.1267973856209157E-2</v>
      </c>
      <c r="J70" s="389">
        <v>-3.2627450980392159E-2</v>
      </c>
      <c r="K70" s="389">
        <v>-3.3986928104575168E-2</v>
      </c>
      <c r="L70" s="389">
        <v>-3.534640522875817E-2</v>
      </c>
      <c r="M70" s="389">
        <v>-3.6705882352941178E-2</v>
      </c>
      <c r="N70" s="389">
        <v>-3.8065359477124187E-2</v>
      </c>
      <c r="O70" s="389">
        <v>-3.9424836601307189E-2</v>
      </c>
      <c r="P70" s="389">
        <v>-4.0784313725490198E-2</v>
      </c>
      <c r="Q70" s="389">
        <v>-4.21437908496732E-2</v>
      </c>
      <c r="R70" s="389">
        <v>-4.3503267973856209E-2</v>
      </c>
      <c r="S70" s="389">
        <v>-4.4862745098039218E-2</v>
      </c>
      <c r="T70" s="389">
        <v>-4.6222222222222227E-2</v>
      </c>
      <c r="U70" s="389">
        <v>-4.7581699346405229E-2</v>
      </c>
      <c r="V70" s="389">
        <v>-4.8941176470588238E-2</v>
      </c>
      <c r="W70" s="389">
        <v>-5.0300653594771247E-2</v>
      </c>
      <c r="X70" s="389">
        <v>-5.1660130718954249E-2</v>
      </c>
      <c r="Y70" s="389">
        <v>-5.3019607843137265E-2</v>
      </c>
      <c r="Z70" s="389">
        <v>-5.4379084967320267E-2</v>
      </c>
      <c r="AA70" s="389">
        <v>-5.5738562091503269E-2</v>
      </c>
      <c r="AB70" s="389">
        <v>-5.7098039215686271E-2</v>
      </c>
      <c r="AC70" s="389">
        <v>-5.8457516339869287E-2</v>
      </c>
      <c r="AD70" s="389">
        <v>-5.9816993464052289E-2</v>
      </c>
      <c r="AE70" s="389">
        <v>-6.117647058823529E-2</v>
      </c>
      <c r="AF70" s="26"/>
      <c r="AG70" s="26"/>
    </row>
    <row r="71" spans="1:33" ht="15" customHeight="1" thickBot="1">
      <c r="A71" s="26"/>
      <c r="B71" s="331" t="s">
        <v>805</v>
      </c>
      <c r="C71" s="390">
        <v>-1.04E-2</v>
      </c>
      <c r="D71" s="390">
        <v>-1.1011764705882353E-2</v>
      </c>
      <c r="E71" s="390">
        <v>-1.1623529411764706E-2</v>
      </c>
      <c r="F71" s="390">
        <v>-1.2235294117647058E-2</v>
      </c>
      <c r="G71" s="390">
        <v>-1.2847058823529411E-2</v>
      </c>
      <c r="H71" s="390">
        <v>-1.3458823529411764E-2</v>
      </c>
      <c r="I71" s="390">
        <v>-1.4070588235294119E-2</v>
      </c>
      <c r="J71" s="390">
        <v>-1.4682352941176469E-2</v>
      </c>
      <c r="K71" s="390">
        <v>-1.5294117647058823E-2</v>
      </c>
      <c r="L71" s="390">
        <v>-1.5905882352941176E-2</v>
      </c>
      <c r="M71" s="390">
        <v>-1.6517647058823529E-2</v>
      </c>
      <c r="N71" s="390">
        <v>-1.7129411764705883E-2</v>
      </c>
      <c r="O71" s="390">
        <v>-1.7741176470588236E-2</v>
      </c>
      <c r="P71" s="390">
        <v>-1.8352941176470589E-2</v>
      </c>
      <c r="Q71" s="390">
        <v>-1.8964705882352939E-2</v>
      </c>
      <c r="R71" s="390">
        <v>-1.9576470588235292E-2</v>
      </c>
      <c r="S71" s="390">
        <v>-2.0188235294117649E-2</v>
      </c>
      <c r="T71" s="390">
        <v>-2.0799999999999999E-2</v>
      </c>
      <c r="U71" s="390">
        <v>-2.1411764705882352E-2</v>
      </c>
      <c r="V71" s="390">
        <v>-2.2023529411764706E-2</v>
      </c>
      <c r="W71" s="390">
        <v>-2.2635294117647056E-2</v>
      </c>
      <c r="X71" s="390">
        <v>-2.3247058823529412E-2</v>
      </c>
      <c r="Y71" s="390">
        <v>-2.3858823529411766E-2</v>
      </c>
      <c r="Z71" s="390">
        <v>-2.4470588235294116E-2</v>
      </c>
      <c r="AA71" s="390">
        <v>-2.5082352941176472E-2</v>
      </c>
      <c r="AB71" s="390">
        <v>-2.5694117647058822E-2</v>
      </c>
      <c r="AC71" s="390">
        <v>-2.6305882352941175E-2</v>
      </c>
      <c r="AD71" s="390">
        <v>-2.6917647058823529E-2</v>
      </c>
      <c r="AE71" s="390">
        <v>-2.7529411764705882E-2</v>
      </c>
      <c r="AF71" s="26"/>
      <c r="AG71" s="26"/>
    </row>
    <row r="72" spans="1:33" ht="15" customHeight="1" thickBot="1">
      <c r="A72" s="26"/>
      <c r="B72" s="331" t="s">
        <v>806</v>
      </c>
      <c r="C72" s="389">
        <v>4.7058823529411769E-3</v>
      </c>
      <c r="D72" s="389">
        <v>5.2941176470588241E-3</v>
      </c>
      <c r="E72" s="389">
        <v>5.8823529411764714E-3</v>
      </c>
      <c r="F72" s="389">
        <v>6.4705882352941186E-3</v>
      </c>
      <c r="G72" s="389">
        <v>7.058823529411765E-3</v>
      </c>
      <c r="H72" s="389">
        <v>7.6470588235294122E-3</v>
      </c>
      <c r="I72" s="389">
        <v>8.2352941176470594E-3</v>
      </c>
      <c r="J72" s="389">
        <v>8.8235294117647075E-3</v>
      </c>
      <c r="K72" s="389">
        <v>9.4117647058823539E-3</v>
      </c>
      <c r="L72" s="389">
        <v>0.01</v>
      </c>
      <c r="M72" s="389">
        <v>1.0588235294117648E-2</v>
      </c>
      <c r="N72" s="389">
        <v>1.1176470588235295E-2</v>
      </c>
      <c r="O72" s="389">
        <v>1.1764705882352943E-2</v>
      </c>
      <c r="P72" s="389">
        <v>1.2352941176470589E-2</v>
      </c>
      <c r="Q72" s="389">
        <v>1.2941176470588237E-2</v>
      </c>
      <c r="R72" s="389">
        <v>1.3529411764705884E-2</v>
      </c>
      <c r="S72" s="389">
        <v>1.411764705882353E-2</v>
      </c>
      <c r="T72" s="389">
        <v>1.4705882352941178E-2</v>
      </c>
      <c r="U72" s="389">
        <v>1.5294117647058824E-2</v>
      </c>
      <c r="V72" s="389">
        <v>1.5882352941176472E-2</v>
      </c>
      <c r="W72" s="389">
        <v>1.6470588235294119E-2</v>
      </c>
      <c r="X72" s="389">
        <v>1.7058823529411765E-2</v>
      </c>
      <c r="Y72" s="389">
        <v>1.7647058823529415E-2</v>
      </c>
      <c r="Z72" s="389">
        <v>1.8235294117647061E-2</v>
      </c>
      <c r="AA72" s="389">
        <v>1.8823529411764708E-2</v>
      </c>
      <c r="AB72" s="389">
        <v>1.9411764705882354E-2</v>
      </c>
      <c r="AC72" s="389">
        <v>0.02</v>
      </c>
      <c r="AD72" s="389">
        <v>2.058823529411765E-2</v>
      </c>
      <c r="AE72" s="389">
        <v>2.1176470588235297E-2</v>
      </c>
      <c r="AF72" s="26"/>
      <c r="AG72" s="26"/>
    </row>
    <row r="73" spans="1:33" ht="15" customHeight="1">
      <c r="A73" s="26"/>
      <c r="B73" s="26"/>
      <c r="C73" s="26"/>
      <c r="D73" s="26"/>
      <c r="E73" s="26"/>
      <c r="F73" s="26"/>
      <c r="G73" s="26"/>
      <c r="H73" s="26"/>
      <c r="I73" s="26"/>
      <c r="J73" s="26"/>
      <c r="K73" s="26"/>
      <c r="L73" s="26"/>
      <c r="M73" s="26"/>
      <c r="N73" s="26"/>
      <c r="O73" s="26"/>
      <c r="P73" s="26"/>
      <c r="Q73" s="26"/>
      <c r="R73" s="26"/>
      <c r="S73" s="26"/>
      <c r="T73" s="26"/>
      <c r="U73" s="26"/>
      <c r="V73" s="26"/>
      <c r="W73" s="26"/>
      <c r="X73" s="26"/>
      <c r="Y73" s="26"/>
      <c r="Z73" s="26"/>
      <c r="AA73" s="26"/>
      <c r="AB73" s="26"/>
      <c r="AC73" s="26"/>
      <c r="AD73" s="26"/>
      <c r="AE73" s="26"/>
      <c r="AF73" s="26"/>
      <c r="AG73" s="26"/>
    </row>
    <row r="74" spans="1:33" ht="15" customHeight="1">
      <c r="A74" s="26"/>
      <c r="B74" s="26" t="s">
        <v>1350</v>
      </c>
      <c r="C74" s="26"/>
      <c r="D74" s="26"/>
      <c r="E74" s="26"/>
      <c r="F74" s="26"/>
      <c r="G74" s="26"/>
      <c r="H74" s="26"/>
      <c r="I74" s="26"/>
      <c r="J74" s="26"/>
      <c r="K74" s="26"/>
      <c r="L74" s="26"/>
      <c r="M74" s="26"/>
      <c r="N74" s="26"/>
      <c r="O74" s="26"/>
      <c r="P74" s="26"/>
      <c r="Q74" s="26"/>
      <c r="R74" s="26"/>
      <c r="S74" s="26"/>
      <c r="T74" s="26"/>
      <c r="U74" s="26"/>
      <c r="V74" s="26"/>
      <c r="W74" s="26"/>
      <c r="X74" s="26"/>
      <c r="Y74" s="26"/>
      <c r="Z74" s="26"/>
      <c r="AA74" s="26"/>
      <c r="AB74" s="26"/>
      <c r="AC74" s="26"/>
      <c r="AD74" s="26"/>
      <c r="AE74" s="26"/>
      <c r="AF74" s="26"/>
      <c r="AG74" s="26"/>
    </row>
    <row r="75" spans="1:33" ht="15" customHeight="1">
      <c r="A75" s="26"/>
      <c r="B75" s="26" t="s">
        <v>807</v>
      </c>
      <c r="C75" s="26"/>
      <c r="D75" s="26"/>
      <c r="E75" s="26"/>
      <c r="F75" s="26"/>
      <c r="G75" s="26"/>
      <c r="H75" s="26"/>
      <c r="I75" s="26"/>
      <c r="J75" s="26"/>
      <c r="K75" s="26"/>
      <c r="L75" s="26"/>
      <c r="M75" s="26"/>
      <c r="N75" s="26"/>
      <c r="O75" s="26"/>
      <c r="P75" s="26"/>
      <c r="Q75" s="26"/>
      <c r="R75" s="26"/>
      <c r="S75" s="26"/>
      <c r="T75" s="26"/>
      <c r="U75" s="26"/>
      <c r="V75" s="26"/>
      <c r="W75" s="26"/>
      <c r="X75" s="26"/>
      <c r="Y75" s="26"/>
      <c r="Z75" s="26"/>
      <c r="AA75" s="26"/>
      <c r="AB75" s="26"/>
      <c r="AC75" s="26"/>
      <c r="AD75" s="26"/>
      <c r="AE75" s="26"/>
      <c r="AF75" s="26"/>
      <c r="AG75" s="26"/>
    </row>
    <row r="76" spans="1:33" ht="15" customHeight="1">
      <c r="A76" s="26"/>
      <c r="B76" s="26" t="s">
        <v>808</v>
      </c>
      <c r="C76" s="26"/>
      <c r="D76" s="26"/>
      <c r="E76" s="26"/>
      <c r="F76" s="26"/>
      <c r="G76" s="26"/>
      <c r="H76" s="26"/>
      <c r="I76" s="26"/>
      <c r="J76" s="26"/>
      <c r="K76" s="26"/>
      <c r="L76" s="26"/>
      <c r="M76" s="26"/>
      <c r="N76" s="26"/>
      <c r="O76" s="26"/>
      <c r="P76" s="26"/>
      <c r="Q76" s="26"/>
      <c r="R76" s="26"/>
      <c r="S76" s="26"/>
      <c r="T76" s="26"/>
      <c r="U76" s="26"/>
      <c r="V76" s="26"/>
      <c r="W76" s="26"/>
      <c r="X76" s="26"/>
      <c r="Y76" s="26"/>
      <c r="Z76" s="26"/>
      <c r="AA76" s="26"/>
      <c r="AB76" s="26"/>
      <c r="AC76" s="26"/>
      <c r="AD76" s="26"/>
      <c r="AE76" s="26"/>
      <c r="AF76" s="26"/>
      <c r="AG76" s="26"/>
    </row>
    <row r="77" spans="1:33" ht="15" customHeight="1">
      <c r="A77" s="26"/>
      <c r="B77" s="26" t="s">
        <v>809</v>
      </c>
      <c r="C77" s="26"/>
      <c r="D77" s="26"/>
      <c r="E77" s="26"/>
      <c r="F77" s="26"/>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row>
    <row r="78" spans="1:33" ht="15" customHeight="1">
      <c r="A78" s="26"/>
      <c r="B78" s="26" t="s">
        <v>810</v>
      </c>
      <c r="C78" s="26"/>
      <c r="D78" s="26"/>
      <c r="E78" s="26"/>
      <c r="F78" s="26"/>
      <c r="G78" s="26"/>
      <c r="H78" s="26"/>
      <c r="I78" s="26"/>
      <c r="J78" s="26"/>
      <c r="K78" s="26"/>
      <c r="L78" s="26"/>
      <c r="M78" s="26"/>
      <c r="N78" s="26"/>
      <c r="O78" s="26"/>
      <c r="P78" s="26"/>
      <c r="Q78" s="26"/>
      <c r="R78" s="26"/>
      <c r="S78" s="26"/>
      <c r="T78" s="26"/>
      <c r="U78" s="26"/>
      <c r="V78" s="26"/>
      <c r="W78" s="26"/>
      <c r="X78" s="26"/>
      <c r="Y78" s="26"/>
      <c r="Z78" s="26"/>
      <c r="AA78" s="26"/>
      <c r="AB78" s="26"/>
      <c r="AC78" s="26"/>
      <c r="AD78" s="26"/>
      <c r="AE78" s="26"/>
      <c r="AF78" s="26"/>
      <c r="AG78" s="26"/>
    </row>
    <row r="79" spans="1:33" ht="15" customHeight="1">
      <c r="A79" s="26"/>
      <c r="B79" s="26"/>
      <c r="C79" s="26"/>
      <c r="D79" s="26"/>
      <c r="E79" s="26"/>
      <c r="F79" s="26"/>
      <c r="G79" s="26"/>
      <c r="H79" s="26"/>
      <c r="I79" s="26"/>
      <c r="J79" s="26"/>
      <c r="K79" s="26"/>
      <c r="L79" s="26"/>
      <c r="M79" s="26"/>
      <c r="N79" s="26"/>
      <c r="O79" s="26"/>
      <c r="P79" s="26"/>
      <c r="Q79" s="26"/>
      <c r="R79" s="26"/>
      <c r="S79" s="26"/>
      <c r="T79" s="26"/>
      <c r="U79" s="26"/>
      <c r="V79" s="26"/>
      <c r="W79" s="26"/>
      <c r="X79" s="26"/>
      <c r="Y79" s="26"/>
      <c r="Z79" s="26"/>
      <c r="AA79" s="26"/>
      <c r="AB79" s="26"/>
      <c r="AC79" s="26"/>
      <c r="AD79" s="26"/>
      <c r="AE79" s="26"/>
      <c r="AF79" s="26"/>
      <c r="AG79" s="26"/>
    </row>
    <row r="80" spans="1:33" ht="15" customHeight="1">
      <c r="A80" s="26"/>
      <c r="B80" s="26" t="s">
        <v>1351</v>
      </c>
      <c r="C80" s="26"/>
      <c r="D80" s="26"/>
      <c r="E80" s="26"/>
      <c r="F80" s="26"/>
      <c r="G80" s="26"/>
      <c r="H80" s="26"/>
      <c r="I80" s="26"/>
      <c r="J80" s="26"/>
      <c r="K80" s="26"/>
      <c r="L80" s="26"/>
      <c r="M80" s="26"/>
      <c r="N80" s="26"/>
      <c r="O80" s="26"/>
      <c r="P80" s="26"/>
      <c r="Q80" s="26"/>
      <c r="R80" s="26"/>
      <c r="S80" s="26"/>
      <c r="T80" s="26"/>
      <c r="U80" s="26"/>
      <c r="V80" s="26"/>
      <c r="W80" s="26"/>
      <c r="X80" s="26"/>
      <c r="Y80" s="26"/>
      <c r="Z80" s="26"/>
      <c r="AA80" s="26"/>
      <c r="AB80" s="26"/>
      <c r="AC80" s="26"/>
      <c r="AD80" s="26"/>
      <c r="AE80" s="26"/>
      <c r="AF80" s="26"/>
      <c r="AG80" s="26"/>
    </row>
    <row r="81" spans="1:33" ht="15" customHeight="1">
      <c r="A81" s="26"/>
      <c r="B81" s="26" t="s">
        <v>811</v>
      </c>
      <c r="C81" s="26"/>
      <c r="D81" s="26"/>
      <c r="E81" s="26"/>
      <c r="F81" s="26"/>
      <c r="G81" s="26"/>
      <c r="H81" s="26"/>
      <c r="I81" s="26"/>
      <c r="J81" s="26"/>
      <c r="K81" s="26"/>
      <c r="L81" s="26"/>
      <c r="M81" s="26"/>
      <c r="N81" s="26"/>
      <c r="O81" s="26"/>
      <c r="P81" s="26"/>
      <c r="Q81" s="26"/>
      <c r="R81" s="26"/>
      <c r="S81" s="26"/>
      <c r="T81" s="26"/>
      <c r="U81" s="26"/>
      <c r="V81" s="26"/>
      <c r="W81" s="26"/>
      <c r="X81" s="26"/>
      <c r="Y81" s="26"/>
      <c r="Z81" s="26"/>
      <c r="AA81" s="26"/>
      <c r="AB81" s="26"/>
      <c r="AC81" s="26"/>
      <c r="AD81" s="26"/>
      <c r="AE81" s="26"/>
      <c r="AF81" s="26"/>
      <c r="AG81" s="26"/>
    </row>
    <row r="82" spans="1:33" ht="15" customHeight="1">
      <c r="A82" s="26"/>
      <c r="B82" s="26" t="s">
        <v>812</v>
      </c>
      <c r="C82" s="26"/>
      <c r="D82" s="26"/>
      <c r="E82" s="26"/>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row>
    <row r="83" spans="1:33" ht="15" customHeight="1">
      <c r="A83" s="26"/>
      <c r="B83" s="26" t="s">
        <v>813</v>
      </c>
      <c r="C83" s="26"/>
      <c r="D83" s="26"/>
      <c r="E83" s="26"/>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row>
    <row r="84" spans="1:33" ht="15" customHeight="1">
      <c r="A84" s="26"/>
      <c r="B84" s="26" t="s">
        <v>814</v>
      </c>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row>
    <row r="85" spans="1:33" ht="15" customHeight="1">
      <c r="A85" s="26"/>
      <c r="B85" s="26"/>
      <c r="C85" s="26"/>
      <c r="D85" s="26"/>
      <c r="E85" s="26"/>
      <c r="F85" s="26"/>
      <c r="G85" s="26"/>
      <c r="H85" s="26"/>
      <c r="I85" s="26"/>
      <c r="J85" s="26"/>
      <c r="K85" s="26"/>
      <c r="L85" s="26"/>
      <c r="M85" s="26"/>
      <c r="N85" s="26"/>
      <c r="O85" s="26"/>
      <c r="P85" s="26"/>
      <c r="Q85" s="26"/>
      <c r="R85" s="26"/>
      <c r="S85" s="26"/>
      <c r="T85" s="26"/>
      <c r="U85" s="26"/>
      <c r="V85" s="26"/>
      <c r="W85" s="26"/>
      <c r="X85" s="26"/>
      <c r="Y85" s="26"/>
      <c r="Z85" s="26"/>
      <c r="AA85" s="26"/>
      <c r="AB85" s="26"/>
      <c r="AC85" s="26"/>
      <c r="AD85" s="26"/>
      <c r="AE85" s="26"/>
      <c r="AF85" s="26"/>
      <c r="AG85" s="26"/>
    </row>
  </sheetData>
  <hyperlinks>
    <hyperlink ref="B1" location="'Assumptions Summary'!A1" display="Go to Assumptions Summary"/>
  </hyperlink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tabColor theme="8" tint="-0.249977111117893"/>
  </sheetPr>
  <dimension ref="A1:T66"/>
  <sheetViews>
    <sheetView zoomScale="85" zoomScaleNormal="85" workbookViewId="0"/>
  </sheetViews>
  <sheetFormatPr defaultColWidth="11.5703125" defaultRowHeight="15"/>
  <cols>
    <col min="1" max="1" width="4.140625" style="119" customWidth="1"/>
    <col min="2" max="2" width="25" style="119" customWidth="1"/>
    <col min="3" max="15" width="9.7109375" style="119" customWidth="1"/>
    <col min="16" max="17" width="11.28515625" style="119" bestFit="1" customWidth="1"/>
    <col min="18" max="21" width="9.7109375" style="119" customWidth="1"/>
    <col min="22" max="16384" width="11.5703125" style="119"/>
  </cols>
  <sheetData>
    <row r="1" spans="1:20">
      <c r="A1" s="16"/>
      <c r="B1" s="17" t="s">
        <v>59</v>
      </c>
      <c r="C1" s="1"/>
      <c r="D1" s="1"/>
      <c r="E1" s="1"/>
      <c r="F1" s="1"/>
      <c r="G1" s="1"/>
      <c r="H1" s="1"/>
      <c r="I1" s="1"/>
      <c r="J1" s="1"/>
      <c r="K1" s="1"/>
      <c r="L1" s="1"/>
      <c r="M1" s="1"/>
      <c r="N1" s="1"/>
      <c r="O1" s="1"/>
      <c r="P1" s="1"/>
      <c r="Q1" s="1"/>
      <c r="R1" s="1"/>
      <c r="S1" s="1"/>
      <c r="T1" s="170"/>
    </row>
    <row r="2" spans="1:20" ht="20.25" thickBot="1">
      <c r="A2" s="1"/>
      <c r="B2" s="358" t="s">
        <v>1561</v>
      </c>
      <c r="C2" s="358"/>
      <c r="D2" s="358"/>
      <c r="E2" s="1"/>
      <c r="F2" s="1"/>
      <c r="G2" s="1"/>
      <c r="H2" s="1"/>
      <c r="I2" s="1"/>
      <c r="J2" s="1"/>
      <c r="K2" s="1"/>
      <c r="L2" s="1"/>
      <c r="M2" s="1"/>
      <c r="N2" s="1"/>
      <c r="O2" s="1"/>
      <c r="P2" s="1"/>
      <c r="Q2" s="1"/>
      <c r="R2" s="1"/>
      <c r="S2" s="1"/>
      <c r="T2" s="170"/>
    </row>
    <row r="3" spans="1:20" ht="15" customHeight="1" thickTop="1">
      <c r="A3" s="1"/>
      <c r="B3" s="1"/>
      <c r="C3" s="1"/>
      <c r="D3" s="1"/>
      <c r="E3" s="1"/>
      <c r="F3" s="1"/>
      <c r="G3" s="1"/>
      <c r="H3" s="1"/>
      <c r="I3" s="1"/>
      <c r="J3" s="1"/>
      <c r="K3" s="1"/>
      <c r="L3" s="1"/>
      <c r="M3" s="1"/>
      <c r="N3" s="1"/>
      <c r="O3" s="1"/>
      <c r="P3" s="1"/>
      <c r="Q3" s="1"/>
      <c r="R3" s="1"/>
      <c r="S3" s="1"/>
      <c r="T3" s="170"/>
    </row>
    <row r="4" spans="1:20">
      <c r="A4" s="1"/>
      <c r="B4" s="398" t="str">
        <f>'Assumptions Summary'!$E$5&amp;": "&amp;'Assumptions Summary'!$D$48</f>
        <v>Key deviations from Primary Source: AEMO Draft 2021-22 Input and Assumptions Workbook</v>
      </c>
      <c r="C4" s="1"/>
      <c r="D4" s="1"/>
      <c r="E4" s="1"/>
      <c r="F4" s="1"/>
      <c r="G4" s="1"/>
      <c r="H4" s="1"/>
      <c r="I4" s="1"/>
      <c r="J4" s="1"/>
      <c r="K4" s="1"/>
      <c r="L4" s="1"/>
      <c r="M4" s="1"/>
      <c r="N4" s="1"/>
      <c r="O4" s="1"/>
      <c r="P4" s="1"/>
      <c r="Q4" s="1"/>
      <c r="R4" s="1"/>
      <c r="S4" s="1"/>
      <c r="T4" s="170"/>
    </row>
    <row r="5" spans="1:20">
      <c r="A5" s="1"/>
      <c r="B5" s="399" t="str">
        <f>'Assumptions Summary'!$E$48</f>
        <v>Nil</v>
      </c>
      <c r="C5" s="1"/>
      <c r="D5" s="1"/>
      <c r="E5" s="1"/>
      <c r="F5" s="1"/>
      <c r="G5" s="1"/>
      <c r="H5" s="1"/>
      <c r="I5" s="1"/>
      <c r="J5" s="1"/>
      <c r="K5" s="1"/>
      <c r="L5" s="1"/>
      <c r="M5" s="1"/>
      <c r="N5" s="1"/>
      <c r="O5" s="1"/>
      <c r="P5" s="1"/>
      <c r="Q5" s="1"/>
      <c r="R5" s="1"/>
      <c r="S5" s="1"/>
      <c r="T5" s="170"/>
    </row>
    <row r="6" spans="1:20">
      <c r="A6" s="1"/>
      <c r="B6" s="1"/>
      <c r="C6" s="1"/>
      <c r="D6" s="1"/>
      <c r="E6" s="1"/>
      <c r="F6" s="1"/>
      <c r="G6" s="1"/>
      <c r="H6" s="1"/>
      <c r="I6" s="1"/>
      <c r="J6" s="1"/>
      <c r="K6" s="1"/>
      <c r="L6" s="1"/>
      <c r="M6" s="1"/>
      <c r="N6" s="1"/>
      <c r="O6" s="1"/>
      <c r="P6" s="1"/>
      <c r="Q6" s="1"/>
      <c r="R6" s="1"/>
      <c r="S6" s="1"/>
      <c r="T6" s="170"/>
    </row>
    <row r="7" spans="1:20" ht="18" thickBot="1">
      <c r="A7" s="1"/>
      <c r="B7" s="391" t="s">
        <v>1353</v>
      </c>
      <c r="C7" s="1"/>
      <c r="D7" s="1"/>
      <c r="E7" s="1"/>
      <c r="F7" s="1"/>
      <c r="G7" s="1"/>
      <c r="H7" s="1"/>
      <c r="I7" s="1"/>
      <c r="J7" s="1"/>
      <c r="K7" s="1"/>
      <c r="L7" s="1"/>
      <c r="M7" s="1"/>
      <c r="N7" s="1"/>
      <c r="O7" s="1"/>
      <c r="P7" s="1"/>
      <c r="Q7" s="1"/>
      <c r="R7" s="1"/>
      <c r="S7" s="1"/>
      <c r="T7" s="170"/>
    </row>
    <row r="8" spans="1:20" ht="16.5" thickTop="1" thickBot="1">
      <c r="A8" s="1"/>
      <c r="B8" s="120" t="s">
        <v>1354</v>
      </c>
      <c r="C8" s="1"/>
      <c r="D8" s="1"/>
      <c r="E8" s="1"/>
      <c r="F8" s="1"/>
      <c r="G8" s="1"/>
      <c r="H8" s="1"/>
      <c r="I8" s="1"/>
      <c r="J8" s="1"/>
      <c r="K8" s="1"/>
      <c r="L8" s="1"/>
      <c r="M8" s="1"/>
      <c r="N8" s="1"/>
      <c r="O8" s="1"/>
      <c r="P8" s="1"/>
      <c r="Q8" s="1"/>
      <c r="R8" s="1"/>
      <c r="S8" s="1"/>
      <c r="T8" s="170"/>
    </row>
    <row r="9" spans="1:20" ht="30.75" thickBot="1">
      <c r="A9" s="1"/>
      <c r="B9" s="330"/>
      <c r="C9" s="330" t="s">
        <v>815</v>
      </c>
      <c r="D9" s="330" t="s">
        <v>816</v>
      </c>
      <c r="E9" s="330" t="s">
        <v>817</v>
      </c>
      <c r="F9" s="330" t="s">
        <v>818</v>
      </c>
      <c r="G9" s="330" t="s">
        <v>819</v>
      </c>
      <c r="H9" s="330" t="s">
        <v>820</v>
      </c>
      <c r="I9" s="330" t="s">
        <v>821</v>
      </c>
      <c r="J9" s="330" t="s">
        <v>822</v>
      </c>
      <c r="K9" s="330" t="s">
        <v>823</v>
      </c>
      <c r="L9" s="330" t="s">
        <v>824</v>
      </c>
      <c r="M9" s="330" t="s">
        <v>825</v>
      </c>
      <c r="N9" s="330" t="s">
        <v>826</v>
      </c>
      <c r="O9" s="330" t="s">
        <v>1355</v>
      </c>
      <c r="P9" s="1"/>
      <c r="Q9" s="1"/>
      <c r="R9" s="1"/>
      <c r="S9" s="1"/>
      <c r="T9" s="170"/>
    </row>
    <row r="10" spans="1:20" ht="15.75" thickBot="1">
      <c r="A10" s="1"/>
      <c r="B10" s="331" t="s">
        <v>827</v>
      </c>
      <c r="C10" s="171">
        <v>35.9</v>
      </c>
      <c r="D10" s="171">
        <v>72.8</v>
      </c>
      <c r="E10" s="171">
        <v>62.7</v>
      </c>
      <c r="F10" s="171">
        <v>50.7</v>
      </c>
      <c r="G10" s="171">
        <v>35.9</v>
      </c>
      <c r="H10" s="171">
        <v>44.5</v>
      </c>
      <c r="I10" s="171">
        <v>15.6</v>
      </c>
      <c r="J10" s="171">
        <v>21.5</v>
      </c>
      <c r="K10" s="171">
        <v>22.6</v>
      </c>
      <c r="L10" s="171">
        <v>16.8</v>
      </c>
      <c r="M10" s="171">
        <v>22.5</v>
      </c>
      <c r="N10" s="171">
        <v>40</v>
      </c>
      <c r="O10" s="172">
        <f>SUM(C10:N10)</f>
        <v>441.5</v>
      </c>
      <c r="P10" s="1"/>
      <c r="Q10" s="1"/>
      <c r="R10" s="1"/>
      <c r="S10" s="1"/>
      <c r="T10" s="170"/>
    </row>
    <row r="11" spans="1:20" ht="15.75" thickBot="1">
      <c r="A11" s="1"/>
      <c r="B11" s="331" t="s">
        <v>828</v>
      </c>
      <c r="C11" s="173">
        <v>17.399999999999999</v>
      </c>
      <c r="D11" s="173">
        <v>12.5</v>
      </c>
      <c r="E11" s="173">
        <v>30</v>
      </c>
      <c r="F11" s="173">
        <v>18.5</v>
      </c>
      <c r="G11" s="173">
        <v>16.3</v>
      </c>
      <c r="H11" s="173">
        <v>12.6</v>
      </c>
      <c r="I11" s="173">
        <v>31.2</v>
      </c>
      <c r="J11" s="173">
        <v>25.3</v>
      </c>
      <c r="K11" s="173">
        <v>29.4</v>
      </c>
      <c r="L11" s="173">
        <v>17</v>
      </c>
      <c r="M11" s="173">
        <v>28.7</v>
      </c>
      <c r="N11" s="173">
        <v>27.3</v>
      </c>
      <c r="O11" s="174">
        <f t="shared" ref="O11:O13" si="0">SUM(C11:N11)</f>
        <v>266.2</v>
      </c>
      <c r="P11" s="1"/>
      <c r="Q11" s="1"/>
      <c r="R11" s="1"/>
      <c r="S11" s="1"/>
      <c r="T11" s="170"/>
    </row>
    <row r="12" spans="1:20" ht="15.75" thickBot="1">
      <c r="A12" s="1"/>
      <c r="B12" s="331" t="s">
        <v>521</v>
      </c>
      <c r="C12" s="171">
        <v>33.700000000000003</v>
      </c>
      <c r="D12" s="171">
        <v>45.7</v>
      </c>
      <c r="E12" s="171">
        <v>48.6</v>
      </c>
      <c r="F12" s="171">
        <v>33.4</v>
      </c>
      <c r="G12" s="171">
        <v>16.5</v>
      </c>
      <c r="H12" s="171">
        <v>6.5</v>
      </c>
      <c r="I12" s="171">
        <v>3.8</v>
      </c>
      <c r="J12" s="171">
        <v>1.8</v>
      </c>
      <c r="K12" s="171">
        <v>1.9</v>
      </c>
      <c r="L12" s="171">
        <v>3.4</v>
      </c>
      <c r="M12" s="171">
        <v>5.5</v>
      </c>
      <c r="N12" s="171">
        <v>18.8</v>
      </c>
      <c r="O12" s="172">
        <f t="shared" si="0"/>
        <v>219.60000000000005</v>
      </c>
      <c r="P12" s="1"/>
      <c r="Q12" s="1"/>
      <c r="R12" s="1"/>
      <c r="S12" s="1"/>
      <c r="T12" s="170"/>
    </row>
    <row r="13" spans="1:20" ht="15.75" thickBot="1">
      <c r="A13" s="1"/>
      <c r="B13" s="331" t="s">
        <v>520</v>
      </c>
      <c r="C13" s="173">
        <v>32.1</v>
      </c>
      <c r="D13" s="173">
        <v>42.7</v>
      </c>
      <c r="E13" s="173">
        <v>58.8</v>
      </c>
      <c r="F13" s="173">
        <v>50.8</v>
      </c>
      <c r="G13" s="173">
        <v>26.4</v>
      </c>
      <c r="H13" s="173">
        <v>16.7</v>
      </c>
      <c r="I13" s="173">
        <v>10.1</v>
      </c>
      <c r="J13" s="173">
        <v>7.7</v>
      </c>
      <c r="K13" s="173">
        <v>4.0999999999999996</v>
      </c>
      <c r="L13" s="173">
        <v>5</v>
      </c>
      <c r="M13" s="173">
        <v>9.6999999999999993</v>
      </c>
      <c r="N13" s="173">
        <v>20.9</v>
      </c>
      <c r="O13" s="174">
        <f t="shared" si="0"/>
        <v>285</v>
      </c>
      <c r="P13" s="1"/>
      <c r="Q13" s="1"/>
      <c r="R13" s="1"/>
      <c r="S13" s="1"/>
      <c r="T13" s="170"/>
    </row>
    <row r="14" spans="1:20">
      <c r="A14" s="1"/>
      <c r="B14" s="1"/>
      <c r="C14" s="1"/>
      <c r="D14" s="1"/>
      <c r="E14" s="1"/>
      <c r="F14" s="1"/>
      <c r="G14" s="1"/>
      <c r="H14" s="1"/>
      <c r="I14" s="1"/>
      <c r="J14" s="1"/>
      <c r="K14" s="1"/>
      <c r="L14" s="1"/>
      <c r="M14" s="1"/>
      <c r="N14" s="1"/>
      <c r="O14" s="1"/>
      <c r="P14" s="1"/>
      <c r="Q14" s="1"/>
      <c r="R14" s="1"/>
      <c r="S14" s="1"/>
      <c r="T14" s="170"/>
    </row>
    <row r="15" spans="1:20">
      <c r="A15" s="1"/>
      <c r="B15" s="335" t="s">
        <v>306</v>
      </c>
      <c r="C15" s="336"/>
      <c r="D15" s="336"/>
      <c r="E15" s="336"/>
      <c r="F15" s="336"/>
      <c r="G15" s="336"/>
      <c r="H15" s="336"/>
      <c r="I15" s="336"/>
      <c r="J15" s="337" t="s">
        <v>314</v>
      </c>
      <c r="K15" s="336"/>
      <c r="L15" s="1"/>
      <c r="M15" s="336"/>
      <c r="N15" s="336"/>
      <c r="O15" s="336"/>
      <c r="P15" s="336"/>
      <c r="Q15" s="336"/>
      <c r="R15" s="336"/>
      <c r="S15" s="336"/>
      <c r="T15" s="170"/>
    </row>
    <row r="16" spans="1:20">
      <c r="A16" s="1"/>
      <c r="B16" s="1"/>
      <c r="C16" s="1"/>
      <c r="D16" s="1"/>
      <c r="E16" s="1"/>
      <c r="F16" s="1"/>
      <c r="G16" s="1"/>
      <c r="H16" s="1"/>
      <c r="I16" s="1"/>
      <c r="J16" s="1"/>
      <c r="K16" s="1"/>
      <c r="L16" s="1"/>
      <c r="M16" s="1"/>
      <c r="N16" s="1"/>
      <c r="O16" s="1"/>
      <c r="P16" s="1"/>
      <c r="Q16" s="1"/>
      <c r="R16" s="1"/>
      <c r="S16" s="1"/>
      <c r="T16" s="170"/>
    </row>
    <row r="17" spans="1:20">
      <c r="A17" s="1"/>
      <c r="B17" s="1"/>
      <c r="C17" s="1"/>
      <c r="D17" s="1"/>
      <c r="E17" s="1"/>
      <c r="F17" s="1"/>
      <c r="G17" s="1"/>
      <c r="H17" s="1"/>
      <c r="I17" s="1"/>
      <c r="J17" s="1"/>
      <c r="K17" s="1"/>
      <c r="L17" s="1"/>
      <c r="M17" s="1"/>
      <c r="N17" s="1"/>
      <c r="O17" s="1"/>
      <c r="P17" s="1"/>
      <c r="Q17" s="1"/>
      <c r="R17" s="1"/>
      <c r="S17" s="1"/>
      <c r="T17" s="170"/>
    </row>
    <row r="18" spans="1:20">
      <c r="A18" s="1"/>
      <c r="B18" s="1"/>
      <c r="C18" s="1"/>
      <c r="D18" s="1"/>
      <c r="E18" s="1"/>
      <c r="F18" s="1"/>
      <c r="G18" s="1"/>
      <c r="H18" s="1"/>
      <c r="I18" s="1"/>
      <c r="J18" s="1"/>
      <c r="K18" s="1"/>
      <c r="L18" s="1"/>
      <c r="M18" s="1"/>
      <c r="N18" s="1"/>
      <c r="O18" s="1"/>
      <c r="P18" s="1"/>
      <c r="Q18" s="1"/>
      <c r="R18" s="1"/>
      <c r="S18" s="1"/>
      <c r="T18" s="170"/>
    </row>
    <row r="19" spans="1:20">
      <c r="A19" s="1"/>
      <c r="B19" s="1"/>
      <c r="C19" s="1"/>
      <c r="D19" s="1"/>
      <c r="E19" s="1"/>
      <c r="F19" s="1"/>
      <c r="G19" s="1"/>
      <c r="H19" s="1"/>
      <c r="I19" s="1"/>
      <c r="J19" s="1"/>
      <c r="K19" s="1"/>
      <c r="L19" s="1"/>
      <c r="M19" s="1"/>
      <c r="N19" s="1"/>
      <c r="O19" s="1"/>
      <c r="P19" s="1"/>
      <c r="Q19" s="1"/>
      <c r="R19" s="1"/>
      <c r="S19" s="1"/>
      <c r="T19" s="170"/>
    </row>
    <row r="20" spans="1:20">
      <c r="A20" s="1"/>
      <c r="B20" s="1"/>
      <c r="C20" s="1"/>
      <c r="D20" s="1"/>
      <c r="E20" s="1"/>
      <c r="F20" s="1"/>
      <c r="G20" s="1"/>
      <c r="H20" s="1"/>
      <c r="I20" s="1"/>
      <c r="J20" s="1"/>
      <c r="K20" s="1"/>
      <c r="L20" s="1"/>
      <c r="M20" s="1"/>
      <c r="N20" s="1"/>
      <c r="O20" s="1"/>
      <c r="P20" s="1"/>
      <c r="Q20" s="1"/>
      <c r="R20" s="1"/>
      <c r="S20" s="1"/>
      <c r="T20" s="170"/>
    </row>
    <row r="21" spans="1:20">
      <c r="A21" s="1"/>
      <c r="B21" s="1"/>
      <c r="C21" s="1"/>
      <c r="D21" s="1"/>
      <c r="E21" s="1"/>
      <c r="F21" s="1"/>
      <c r="G21" s="1"/>
      <c r="H21" s="1"/>
      <c r="I21" s="1"/>
      <c r="J21" s="1"/>
      <c r="K21" s="1"/>
      <c r="L21" s="1"/>
      <c r="M21" s="1"/>
      <c r="N21" s="1"/>
      <c r="O21" s="1"/>
      <c r="P21" s="1"/>
      <c r="Q21" s="1"/>
      <c r="R21" s="1"/>
      <c r="S21" s="1"/>
      <c r="T21" s="170"/>
    </row>
    <row r="22" spans="1:20">
      <c r="A22" s="1"/>
      <c r="B22" s="1"/>
      <c r="C22" s="1"/>
      <c r="D22" s="1"/>
      <c r="E22" s="1"/>
      <c r="F22" s="1"/>
      <c r="G22" s="1"/>
      <c r="H22" s="1"/>
      <c r="I22" s="1"/>
      <c r="J22" s="1"/>
      <c r="K22" s="1"/>
      <c r="L22" s="1"/>
      <c r="M22" s="1"/>
      <c r="N22" s="1"/>
      <c r="O22" s="1"/>
      <c r="P22" s="1"/>
      <c r="Q22" s="1"/>
      <c r="R22" s="1"/>
      <c r="S22" s="1"/>
      <c r="T22" s="170"/>
    </row>
    <row r="23" spans="1:20">
      <c r="A23" s="1"/>
      <c r="B23" s="1"/>
      <c r="C23" s="1"/>
      <c r="D23" s="1"/>
      <c r="E23" s="1"/>
      <c r="F23" s="1"/>
      <c r="G23" s="1"/>
      <c r="H23" s="1"/>
      <c r="I23" s="1"/>
      <c r="J23" s="1"/>
      <c r="K23" s="1"/>
      <c r="L23" s="1"/>
      <c r="M23" s="1"/>
      <c r="N23" s="1"/>
      <c r="O23" s="1"/>
      <c r="P23" s="1"/>
      <c r="Q23" s="1"/>
      <c r="R23" s="1"/>
      <c r="S23" s="1"/>
      <c r="T23" s="170"/>
    </row>
    <row r="24" spans="1:20">
      <c r="A24" s="1"/>
      <c r="B24" s="1"/>
      <c r="C24" s="1"/>
      <c r="D24" s="1"/>
      <c r="E24" s="1"/>
      <c r="F24" s="1"/>
      <c r="G24" s="1"/>
      <c r="H24" s="1"/>
      <c r="I24" s="1"/>
      <c r="J24" s="1"/>
      <c r="K24" s="1"/>
      <c r="L24" s="1"/>
      <c r="M24" s="1"/>
      <c r="N24" s="1"/>
      <c r="O24" s="1"/>
      <c r="P24" s="1"/>
      <c r="Q24" s="1"/>
      <c r="R24" s="1"/>
      <c r="S24" s="1"/>
      <c r="T24" s="170"/>
    </row>
    <row r="25" spans="1:20">
      <c r="A25" s="1"/>
      <c r="B25" s="1"/>
      <c r="C25" s="1"/>
      <c r="D25" s="1"/>
      <c r="E25" s="1"/>
      <c r="F25" s="1"/>
      <c r="G25" s="1"/>
      <c r="H25" s="1"/>
      <c r="I25" s="1"/>
      <c r="J25" s="1"/>
      <c r="K25" s="1"/>
      <c r="L25" s="1"/>
      <c r="M25" s="1"/>
      <c r="N25" s="1"/>
      <c r="O25" s="1"/>
      <c r="P25" s="1"/>
      <c r="Q25" s="1"/>
      <c r="R25" s="1"/>
      <c r="S25" s="1"/>
      <c r="T25" s="170"/>
    </row>
    <row r="26" spans="1:20">
      <c r="A26" s="1"/>
      <c r="B26" s="1"/>
      <c r="C26" s="1"/>
      <c r="D26" s="1"/>
      <c r="E26" s="1"/>
      <c r="F26" s="1"/>
      <c r="G26" s="1"/>
      <c r="H26" s="1"/>
      <c r="I26" s="1"/>
      <c r="J26" s="1"/>
      <c r="K26" s="1"/>
      <c r="L26" s="1"/>
      <c r="M26" s="1"/>
      <c r="N26" s="1"/>
      <c r="O26" s="1"/>
      <c r="P26" s="1"/>
      <c r="Q26" s="1"/>
      <c r="R26" s="1"/>
      <c r="S26" s="1"/>
      <c r="T26" s="170"/>
    </row>
    <row r="27" spans="1:20">
      <c r="A27" s="1"/>
      <c r="B27" s="1"/>
      <c r="C27" s="1"/>
      <c r="D27" s="1"/>
      <c r="E27" s="1"/>
      <c r="F27" s="1"/>
      <c r="G27" s="1"/>
      <c r="H27" s="1"/>
      <c r="I27" s="1"/>
      <c r="J27" s="1"/>
      <c r="K27" s="1"/>
      <c r="L27" s="1"/>
      <c r="M27" s="1"/>
      <c r="N27" s="1"/>
      <c r="O27" s="1"/>
      <c r="P27" s="1"/>
      <c r="Q27" s="1"/>
      <c r="R27" s="1"/>
      <c r="S27" s="1"/>
      <c r="T27" s="170"/>
    </row>
    <row r="28" spans="1:20">
      <c r="A28" s="1"/>
      <c r="B28" s="1"/>
      <c r="C28" s="1"/>
      <c r="D28" s="1"/>
      <c r="E28" s="1"/>
      <c r="F28" s="1"/>
      <c r="G28" s="1"/>
      <c r="H28" s="1"/>
      <c r="I28" s="1"/>
      <c r="J28" s="1"/>
      <c r="K28" s="1"/>
      <c r="L28" s="1"/>
      <c r="M28" s="1"/>
      <c r="N28" s="1"/>
      <c r="O28" s="1"/>
      <c r="P28" s="1"/>
      <c r="Q28" s="1"/>
      <c r="R28" s="1"/>
      <c r="S28" s="1"/>
      <c r="T28" s="170"/>
    </row>
    <row r="29" spans="1:20">
      <c r="A29" s="1"/>
      <c r="B29" s="1"/>
      <c r="C29" s="1"/>
      <c r="D29" s="1"/>
      <c r="E29" s="1"/>
      <c r="F29" s="1"/>
      <c r="G29" s="1"/>
      <c r="H29" s="1"/>
      <c r="I29" s="1"/>
      <c r="J29" s="1"/>
      <c r="K29" s="1"/>
      <c r="L29" s="1"/>
      <c r="M29" s="1"/>
      <c r="N29" s="1"/>
      <c r="O29" s="1"/>
      <c r="P29" s="1"/>
      <c r="Q29" s="1"/>
      <c r="R29" s="1"/>
      <c r="S29" s="1"/>
      <c r="T29" s="170"/>
    </row>
    <row r="30" spans="1:20">
      <c r="A30" s="1"/>
      <c r="B30" s="1"/>
      <c r="C30" s="1"/>
      <c r="D30" s="1"/>
      <c r="E30" s="1"/>
      <c r="F30" s="1"/>
      <c r="G30" s="1"/>
      <c r="H30" s="1"/>
      <c r="I30" s="1"/>
      <c r="J30" s="1"/>
      <c r="K30" s="1"/>
      <c r="L30" s="1"/>
      <c r="M30" s="1"/>
      <c r="N30" s="1"/>
      <c r="O30" s="1"/>
      <c r="P30" s="1"/>
      <c r="Q30" s="1"/>
      <c r="R30" s="1"/>
      <c r="S30" s="1"/>
      <c r="T30" s="170"/>
    </row>
    <row r="31" spans="1:20">
      <c r="A31" s="1"/>
      <c r="B31" s="1"/>
      <c r="C31" s="1"/>
      <c r="D31" s="1"/>
      <c r="E31" s="1"/>
      <c r="F31" s="1"/>
      <c r="G31" s="1"/>
      <c r="H31" s="1"/>
      <c r="I31" s="1"/>
      <c r="J31" s="1"/>
      <c r="K31" s="1"/>
      <c r="L31" s="1"/>
      <c r="M31" s="1"/>
      <c r="N31" s="1"/>
      <c r="O31" s="1"/>
      <c r="P31" s="1"/>
      <c r="Q31" s="1"/>
      <c r="R31" s="1"/>
      <c r="S31" s="1"/>
      <c r="T31" s="170"/>
    </row>
    <row r="32" spans="1:20">
      <c r="A32" s="1"/>
      <c r="B32" s="1"/>
      <c r="C32" s="1"/>
      <c r="D32" s="1"/>
      <c r="E32" s="1"/>
      <c r="F32" s="1"/>
      <c r="G32" s="1"/>
      <c r="H32" s="1"/>
      <c r="I32" s="1"/>
      <c r="J32" s="1"/>
      <c r="K32" s="1"/>
      <c r="L32" s="1"/>
      <c r="M32" s="1"/>
      <c r="N32" s="1"/>
      <c r="O32" s="1"/>
      <c r="P32" s="1"/>
      <c r="Q32" s="1"/>
      <c r="R32" s="1"/>
      <c r="S32" s="1"/>
      <c r="T32" s="170"/>
    </row>
    <row r="33" spans="1:20" ht="18" thickBot="1">
      <c r="A33" s="1"/>
      <c r="B33" s="391" t="s">
        <v>1356</v>
      </c>
      <c r="C33" s="1"/>
      <c r="D33" s="1"/>
      <c r="E33" s="1"/>
      <c r="F33" s="1"/>
      <c r="G33" s="1"/>
      <c r="H33" s="1"/>
      <c r="I33" s="1"/>
      <c r="J33" s="1"/>
      <c r="K33" s="1"/>
      <c r="L33" s="1"/>
      <c r="M33" s="1"/>
      <c r="N33" s="1"/>
      <c r="O33" s="1"/>
      <c r="P33" s="1"/>
      <c r="Q33" s="1"/>
      <c r="R33" s="1"/>
      <c r="S33" s="1"/>
      <c r="T33" s="170"/>
    </row>
    <row r="34" spans="1:20" ht="33" customHeight="1" thickTop="1">
      <c r="A34" s="1"/>
      <c r="B34" s="599" t="s">
        <v>1359</v>
      </c>
      <c r="C34" s="599"/>
      <c r="D34" s="599"/>
      <c r="E34" s="599"/>
      <c r="F34" s="599"/>
      <c r="G34" s="599"/>
      <c r="H34" s="599"/>
      <c r="I34" s="599"/>
      <c r="J34" s="599"/>
      <c r="K34" s="599"/>
      <c r="L34" s="599"/>
      <c r="M34" s="599"/>
      <c r="N34" s="599"/>
      <c r="O34" s="599"/>
      <c r="P34" s="599"/>
      <c r="Q34" s="599"/>
      <c r="R34" s="599"/>
      <c r="S34" s="1"/>
      <c r="T34" s="170"/>
    </row>
    <row r="35" spans="1:20">
      <c r="A35" s="1"/>
      <c r="B35" s="79"/>
      <c r="C35" s="1"/>
      <c r="D35" s="1"/>
      <c r="E35" s="1"/>
      <c r="F35" s="1"/>
      <c r="G35" s="1"/>
      <c r="H35" s="1"/>
      <c r="I35" s="1"/>
      <c r="J35" s="1"/>
      <c r="K35" s="1"/>
      <c r="L35" s="1"/>
      <c r="M35" s="1"/>
      <c r="N35" s="1"/>
      <c r="O35" s="1"/>
      <c r="P35" s="1"/>
      <c r="Q35" s="1"/>
      <c r="R35" s="1"/>
      <c r="S35" s="1"/>
      <c r="T35" s="170"/>
    </row>
    <row r="36" spans="1:20" ht="15.75" thickBot="1">
      <c r="A36" s="1"/>
      <c r="B36" s="79" t="s">
        <v>1357</v>
      </c>
      <c r="C36" s="1"/>
      <c r="D36" s="1"/>
      <c r="E36" s="1"/>
      <c r="F36" s="1"/>
      <c r="G36" s="1"/>
      <c r="H36" s="1"/>
      <c r="I36" s="1"/>
      <c r="J36" s="1"/>
      <c r="K36" s="1"/>
      <c r="L36" s="1"/>
      <c r="M36" s="1"/>
      <c r="N36" s="1"/>
      <c r="O36" s="1"/>
      <c r="P36" s="1"/>
      <c r="Q36" s="1"/>
      <c r="R36" s="1"/>
      <c r="S36" s="1"/>
      <c r="T36" s="170"/>
    </row>
    <row r="37" spans="1:20" ht="30.75" thickBot="1">
      <c r="A37" s="1"/>
      <c r="B37" s="330" t="s">
        <v>1358</v>
      </c>
      <c r="C37" s="330" t="s">
        <v>815</v>
      </c>
      <c r="D37" s="330" t="s">
        <v>816</v>
      </c>
      <c r="E37" s="330" t="s">
        <v>817</v>
      </c>
      <c r="F37" s="330" t="s">
        <v>818</v>
      </c>
      <c r="G37" s="330" t="s">
        <v>819</v>
      </c>
      <c r="H37" s="330" t="s">
        <v>820</v>
      </c>
      <c r="I37" s="330" t="s">
        <v>821</v>
      </c>
      <c r="J37" s="330" t="s">
        <v>822</v>
      </c>
      <c r="K37" s="330" t="s">
        <v>823</v>
      </c>
      <c r="L37" s="330" t="s">
        <v>824</v>
      </c>
      <c r="M37" s="330" t="s">
        <v>825</v>
      </c>
      <c r="N37" s="330" t="s">
        <v>826</v>
      </c>
      <c r="O37" s="330" t="s">
        <v>1355</v>
      </c>
      <c r="P37" s="1"/>
      <c r="Q37" s="1"/>
      <c r="R37" s="1"/>
      <c r="S37" s="1"/>
      <c r="T37" s="170"/>
    </row>
    <row r="38" spans="1:20" ht="15.75" thickBot="1">
      <c r="A38" s="1"/>
      <c r="B38" s="331">
        <v>2011</v>
      </c>
      <c r="C38" s="172">
        <v>865.69128497143299</v>
      </c>
      <c r="D38" s="172">
        <v>527.61070603903249</v>
      </c>
      <c r="E38" s="172">
        <v>566.5133629355729</v>
      </c>
      <c r="F38" s="172">
        <v>663.15029019987037</v>
      </c>
      <c r="G38" s="172">
        <v>347.26903560929054</v>
      </c>
      <c r="H38" s="172">
        <v>485.62166509172101</v>
      </c>
      <c r="I38" s="172">
        <v>380.48385292420488</v>
      </c>
      <c r="J38" s="172">
        <v>375.39918807833027</v>
      </c>
      <c r="K38" s="172">
        <v>113.09736349404388</v>
      </c>
      <c r="L38" s="172">
        <v>371.66236563623073</v>
      </c>
      <c r="M38" s="172">
        <v>498.06001725917889</v>
      </c>
      <c r="N38" s="172">
        <v>861.19385235954439</v>
      </c>
      <c r="O38" s="172">
        <f>SUM(C38:N38)</f>
        <v>6055.7529845984527</v>
      </c>
      <c r="P38" s="392"/>
      <c r="Q38" s="393"/>
      <c r="R38" s="1"/>
      <c r="S38" s="1"/>
      <c r="T38" s="170"/>
    </row>
    <row r="39" spans="1:20" ht="15.75" thickBot="1">
      <c r="A39" s="1"/>
      <c r="B39" s="331">
        <f>B38+1</f>
        <v>2012</v>
      </c>
      <c r="C39" s="174">
        <v>682.05105162500729</v>
      </c>
      <c r="D39" s="174">
        <v>421.48047324820726</v>
      </c>
      <c r="E39" s="174">
        <v>446.64437666695346</v>
      </c>
      <c r="F39" s="174">
        <v>504.71289871639306</v>
      </c>
      <c r="G39" s="174">
        <v>244.14620287568272</v>
      </c>
      <c r="H39" s="174">
        <v>340.1258741576433</v>
      </c>
      <c r="I39" s="174">
        <v>300.05296764955375</v>
      </c>
      <c r="J39" s="174">
        <v>294.29766364394982</v>
      </c>
      <c r="K39" s="174">
        <v>88.485400653596713</v>
      </c>
      <c r="L39" s="174">
        <v>290.87073798399234</v>
      </c>
      <c r="M39" s="174">
        <v>391.58195965201259</v>
      </c>
      <c r="N39" s="174">
        <v>677.17473214375457</v>
      </c>
      <c r="O39" s="174">
        <f t="shared" ref="O39:O45" si="1">SUM(C39:N39)</f>
        <v>4681.6243390167474</v>
      </c>
      <c r="P39" s="392"/>
      <c r="Q39" s="393"/>
      <c r="R39" s="1"/>
      <c r="S39" s="1"/>
      <c r="T39" s="170"/>
    </row>
    <row r="40" spans="1:20" ht="15.75" thickBot="1">
      <c r="A40" s="1"/>
      <c r="B40" s="331">
        <f t="shared" ref="B40:B45" si="2">B39+1</f>
        <v>2013</v>
      </c>
      <c r="C40" s="172">
        <v>549.79865806312887</v>
      </c>
      <c r="D40" s="172">
        <v>331.75232177460265</v>
      </c>
      <c r="E40" s="172">
        <v>348.09470000849734</v>
      </c>
      <c r="F40" s="172">
        <v>386.67473670181255</v>
      </c>
      <c r="G40" s="172">
        <v>181.59822455804596</v>
      </c>
      <c r="H40" s="172">
        <v>270.4207882648987</v>
      </c>
      <c r="I40" s="172">
        <v>241.48245007097077</v>
      </c>
      <c r="J40" s="172">
        <v>239.25943340944841</v>
      </c>
      <c r="K40" s="172">
        <v>72.184809894048286</v>
      </c>
      <c r="L40" s="172">
        <v>237.16391190404207</v>
      </c>
      <c r="M40" s="172">
        <v>316.79079483526687</v>
      </c>
      <c r="N40" s="172">
        <v>547.7091056377659</v>
      </c>
      <c r="O40" s="172">
        <f t="shared" si="1"/>
        <v>3722.9299351225277</v>
      </c>
      <c r="P40" s="392"/>
      <c r="Q40" s="393"/>
      <c r="R40" s="1"/>
      <c r="S40" s="1"/>
      <c r="T40" s="170"/>
    </row>
    <row r="41" spans="1:20" ht="15.75" thickBot="1">
      <c r="A41" s="1"/>
      <c r="B41" s="331">
        <f t="shared" si="2"/>
        <v>2014</v>
      </c>
      <c r="C41" s="174">
        <v>512.95281925130769</v>
      </c>
      <c r="D41" s="174">
        <v>324.32047239476077</v>
      </c>
      <c r="E41" s="174">
        <v>357.63852193351761</v>
      </c>
      <c r="F41" s="174">
        <v>439.90522344943594</v>
      </c>
      <c r="G41" s="174">
        <v>249.8547116192677</v>
      </c>
      <c r="H41" s="174">
        <v>317.6532026848671</v>
      </c>
      <c r="I41" s="174">
        <v>226.01872236886197</v>
      </c>
      <c r="J41" s="174">
        <v>219.47494671150872</v>
      </c>
      <c r="K41" s="174">
        <v>65.761763444291375</v>
      </c>
      <c r="L41" s="174">
        <v>216.28619826427607</v>
      </c>
      <c r="M41" s="174">
        <v>293.45511235768123</v>
      </c>
      <c r="N41" s="174">
        <v>507.59736067520089</v>
      </c>
      <c r="O41" s="174">
        <f t="shared" si="1"/>
        <v>3730.9190551549768</v>
      </c>
      <c r="P41" s="392"/>
      <c r="Q41" s="393"/>
      <c r="R41" s="1"/>
      <c r="S41" s="1"/>
      <c r="T41" s="170"/>
    </row>
    <row r="42" spans="1:20" ht="15.75" thickBot="1">
      <c r="A42" s="1"/>
      <c r="B42" s="331">
        <f t="shared" si="2"/>
        <v>2015</v>
      </c>
      <c r="C42" s="172">
        <v>475.34101921707094</v>
      </c>
      <c r="D42" s="172">
        <v>282.59334713023827</v>
      </c>
      <c r="E42" s="172">
        <v>295.94489105073063</v>
      </c>
      <c r="F42" s="172">
        <v>328.71365247461011</v>
      </c>
      <c r="G42" s="172">
        <v>155.30443373496283</v>
      </c>
      <c r="H42" s="172">
        <v>238.89559254229084</v>
      </c>
      <c r="I42" s="172">
        <v>208.57346694688547</v>
      </c>
      <c r="J42" s="172">
        <v>207.92912155675262</v>
      </c>
      <c r="K42" s="172">
        <v>62.86220676346084</v>
      </c>
      <c r="L42" s="172">
        <v>206.47001622694256</v>
      </c>
      <c r="M42" s="172">
        <v>274.49051410075776</v>
      </c>
      <c r="N42" s="172">
        <v>474.50799130091428</v>
      </c>
      <c r="O42" s="172">
        <f t="shared" si="1"/>
        <v>3211.6262530456174</v>
      </c>
      <c r="P42" s="392"/>
      <c r="Q42" s="393"/>
      <c r="R42" s="1"/>
      <c r="S42" s="1"/>
      <c r="T42" s="170"/>
    </row>
    <row r="43" spans="1:20" ht="15.75" thickBot="1">
      <c r="A43" s="1"/>
      <c r="B43" s="331">
        <f t="shared" si="2"/>
        <v>2016</v>
      </c>
      <c r="C43" s="174">
        <v>665.07739721544885</v>
      </c>
      <c r="D43" s="174">
        <v>393.53515747440417</v>
      </c>
      <c r="E43" s="174">
        <v>408.67384801155032</v>
      </c>
      <c r="F43" s="174">
        <v>445.04440214438824</v>
      </c>
      <c r="G43" s="174">
        <v>201.01914146314962</v>
      </c>
      <c r="H43" s="174">
        <v>319.14508785535452</v>
      </c>
      <c r="I43" s="174">
        <v>291.7369965639013</v>
      </c>
      <c r="J43" s="174">
        <v>291.39645566467595</v>
      </c>
      <c r="K43" s="174">
        <v>88.153176653368988</v>
      </c>
      <c r="L43" s="174">
        <v>289.50977406285449</v>
      </c>
      <c r="M43" s="174">
        <v>384.31995937976262</v>
      </c>
      <c r="N43" s="174">
        <v>664.33934155433349</v>
      </c>
      <c r="O43" s="174">
        <f t="shared" si="1"/>
        <v>4441.9507380431924</v>
      </c>
      <c r="P43" s="392"/>
      <c r="Q43" s="393"/>
      <c r="R43" s="1"/>
      <c r="S43" s="1"/>
      <c r="T43" s="170"/>
    </row>
    <row r="44" spans="1:20" ht="15.75" thickBot="1">
      <c r="A44" s="1"/>
      <c r="B44" s="331">
        <f t="shared" si="2"/>
        <v>2017</v>
      </c>
      <c r="C44" s="172">
        <v>670.39068456520943</v>
      </c>
      <c r="D44" s="172">
        <v>413.23410985146933</v>
      </c>
      <c r="E44" s="172">
        <v>441.06533886302105</v>
      </c>
      <c r="F44" s="172">
        <v>507.47108368813269</v>
      </c>
      <c r="G44" s="172">
        <v>255.51083563036693</v>
      </c>
      <c r="H44" s="172">
        <v>353.38787969526538</v>
      </c>
      <c r="I44" s="172">
        <v>294.87264830050339</v>
      </c>
      <c r="J44" s="172">
        <v>289.53001903080735</v>
      </c>
      <c r="K44" s="172">
        <v>87.084128751922449</v>
      </c>
      <c r="L44" s="172">
        <v>286.24842302119663</v>
      </c>
      <c r="M44" s="172">
        <v>385.03549385834424</v>
      </c>
      <c r="N44" s="172">
        <v>665.8372136306981</v>
      </c>
      <c r="O44" s="172">
        <f t="shared" si="1"/>
        <v>4649.6678588869363</v>
      </c>
      <c r="P44" s="392"/>
      <c r="Q44" s="393"/>
      <c r="R44" s="1"/>
      <c r="S44" s="1"/>
      <c r="T44" s="170"/>
    </row>
    <row r="45" spans="1:20" ht="15.75" thickBot="1">
      <c r="A45" s="1"/>
      <c r="B45" s="331">
        <f t="shared" si="2"/>
        <v>2018</v>
      </c>
      <c r="C45" s="174">
        <v>640.19747864680539</v>
      </c>
      <c r="D45" s="174">
        <v>383.81156292271424</v>
      </c>
      <c r="E45" s="174">
        <v>401.08275851270724</v>
      </c>
      <c r="F45" s="174">
        <v>441.91370382283981</v>
      </c>
      <c r="G45" s="174">
        <v>204.14507529069974</v>
      </c>
      <c r="H45" s="174">
        <v>310.83142159012851</v>
      </c>
      <c r="I45" s="174">
        <v>281.06642256388739</v>
      </c>
      <c r="J45" s="174">
        <v>279.22924316561233</v>
      </c>
      <c r="K45" s="174">
        <v>84.320065316639415</v>
      </c>
      <c r="L45" s="174">
        <v>276.99654736422912</v>
      </c>
      <c r="M45" s="174">
        <v>369.23196895719695</v>
      </c>
      <c r="N45" s="174">
        <v>638.33688684653907</v>
      </c>
      <c r="O45" s="174">
        <f t="shared" si="1"/>
        <v>4311.1631349999998</v>
      </c>
      <c r="P45" s="392"/>
      <c r="Q45" s="393"/>
      <c r="R45" s="1"/>
      <c r="S45" s="1"/>
      <c r="T45" s="170"/>
    </row>
    <row r="46" spans="1:20">
      <c r="A46" s="1"/>
      <c r="B46" s="1"/>
      <c r="C46" s="1"/>
      <c r="D46" s="1"/>
      <c r="E46" s="1"/>
      <c r="F46" s="1"/>
      <c r="G46" s="1"/>
      <c r="H46" s="1"/>
      <c r="I46" s="1"/>
      <c r="J46" s="1"/>
      <c r="K46" s="1"/>
      <c r="L46" s="1"/>
      <c r="M46" s="1"/>
      <c r="N46" s="1"/>
      <c r="O46" s="1"/>
      <c r="P46" s="1"/>
      <c r="Q46" s="1"/>
      <c r="R46" s="1"/>
      <c r="S46" s="1"/>
      <c r="T46" s="170"/>
    </row>
    <row r="47" spans="1:20">
      <c r="A47" s="1"/>
      <c r="B47" s="335" t="s">
        <v>829</v>
      </c>
      <c r="C47" s="336"/>
      <c r="D47" s="336"/>
      <c r="E47" s="336"/>
      <c r="F47" s="336"/>
      <c r="G47" s="336"/>
      <c r="H47" s="336"/>
      <c r="I47" s="336"/>
      <c r="J47" s="337"/>
      <c r="K47" s="336"/>
      <c r="L47" s="1"/>
      <c r="M47" s="336"/>
      <c r="N47" s="336"/>
      <c r="O47" s="336"/>
      <c r="P47" s="336"/>
      <c r="Q47" s="336"/>
      <c r="R47" s="336"/>
      <c r="S47" s="336"/>
      <c r="T47" s="170"/>
    </row>
    <row r="48" spans="1:20">
      <c r="A48" s="1"/>
      <c r="B48" s="335"/>
      <c r="C48" s="336"/>
      <c r="D48" s="336"/>
      <c r="E48" s="336"/>
      <c r="F48" s="336"/>
      <c r="G48" s="336"/>
      <c r="H48" s="336"/>
      <c r="I48" s="336"/>
      <c r="J48" s="337"/>
      <c r="K48" s="336"/>
      <c r="L48" s="1"/>
      <c r="M48" s="336"/>
      <c r="N48" s="336"/>
      <c r="O48" s="336"/>
      <c r="P48" s="336"/>
      <c r="Q48" s="336"/>
      <c r="R48" s="336"/>
      <c r="S48" s="336"/>
      <c r="T48" s="170"/>
    </row>
    <row r="49" spans="1:20">
      <c r="A49" s="1"/>
      <c r="B49" s="335"/>
      <c r="C49" s="336"/>
      <c r="D49" s="336"/>
      <c r="E49" s="336"/>
      <c r="F49" s="336"/>
      <c r="G49" s="336"/>
      <c r="H49" s="336"/>
      <c r="I49" s="336"/>
      <c r="J49" s="337"/>
      <c r="K49" s="336"/>
      <c r="L49" s="1"/>
      <c r="M49" s="336"/>
      <c r="N49" s="336"/>
      <c r="O49" s="336"/>
      <c r="P49" s="336"/>
      <c r="Q49" s="336"/>
      <c r="R49" s="336"/>
      <c r="S49" s="336"/>
      <c r="T49" s="170"/>
    </row>
    <row r="50" spans="1:20">
      <c r="A50" s="1"/>
      <c r="B50" s="335"/>
      <c r="C50" s="336"/>
      <c r="D50" s="336"/>
      <c r="E50" s="336"/>
      <c r="F50" s="336"/>
      <c r="G50" s="336"/>
      <c r="H50" s="336"/>
      <c r="I50" s="336"/>
      <c r="J50" s="337"/>
      <c r="K50" s="336"/>
      <c r="L50" s="1"/>
      <c r="M50" s="336"/>
      <c r="N50" s="336"/>
      <c r="O50" s="336"/>
      <c r="P50" s="336"/>
      <c r="Q50" s="336"/>
      <c r="R50" s="336"/>
      <c r="S50" s="336"/>
      <c r="T50" s="170"/>
    </row>
    <row r="51" spans="1:20">
      <c r="A51" s="1"/>
      <c r="B51" s="335"/>
      <c r="C51" s="336"/>
      <c r="D51" s="336"/>
      <c r="E51" s="336"/>
      <c r="F51" s="336"/>
      <c r="G51" s="336"/>
      <c r="H51" s="336"/>
      <c r="I51" s="336"/>
      <c r="J51" s="337"/>
      <c r="K51" s="336"/>
      <c r="L51" s="1"/>
      <c r="M51" s="336"/>
      <c r="N51" s="336"/>
      <c r="O51" s="336"/>
      <c r="P51" s="336"/>
      <c r="Q51" s="336"/>
      <c r="R51" s="336"/>
      <c r="S51" s="336"/>
      <c r="T51" s="170"/>
    </row>
    <row r="52" spans="1:20">
      <c r="A52" s="1"/>
      <c r="B52" s="335"/>
      <c r="C52" s="336"/>
      <c r="D52" s="336"/>
      <c r="E52" s="336"/>
      <c r="F52" s="336"/>
      <c r="G52" s="336"/>
      <c r="H52" s="336"/>
      <c r="I52" s="336"/>
      <c r="J52" s="337"/>
      <c r="K52" s="336"/>
      <c r="L52" s="1"/>
      <c r="M52" s="336"/>
      <c r="N52" s="336"/>
      <c r="O52" s="336"/>
      <c r="P52" s="336"/>
      <c r="Q52" s="336"/>
      <c r="R52" s="336"/>
      <c r="S52" s="336"/>
      <c r="T52" s="170"/>
    </row>
    <row r="53" spans="1:20">
      <c r="A53" s="1"/>
      <c r="B53" s="335"/>
      <c r="C53" s="336"/>
      <c r="D53" s="336"/>
      <c r="E53" s="336"/>
      <c r="F53" s="336"/>
      <c r="G53" s="336"/>
      <c r="H53" s="336"/>
      <c r="I53" s="336"/>
      <c r="J53" s="337"/>
      <c r="K53" s="336"/>
      <c r="L53" s="1"/>
      <c r="M53" s="336"/>
      <c r="N53" s="336"/>
      <c r="O53" s="336"/>
      <c r="P53" s="336"/>
      <c r="Q53" s="336"/>
      <c r="R53" s="336"/>
      <c r="S53" s="336"/>
      <c r="T53" s="170"/>
    </row>
    <row r="54" spans="1:20">
      <c r="A54" s="1"/>
      <c r="B54" s="335"/>
      <c r="C54" s="336"/>
      <c r="D54" s="336"/>
      <c r="E54" s="336"/>
      <c r="F54" s="336"/>
      <c r="G54" s="336"/>
      <c r="H54" s="336"/>
      <c r="I54" s="336"/>
      <c r="J54" s="337"/>
      <c r="K54" s="336"/>
      <c r="L54" s="1"/>
      <c r="M54" s="336"/>
      <c r="N54" s="336"/>
      <c r="O54" s="336"/>
      <c r="P54" s="336"/>
      <c r="Q54" s="336"/>
      <c r="R54" s="336"/>
      <c r="S54" s="336"/>
      <c r="T54" s="170"/>
    </row>
    <row r="55" spans="1:20">
      <c r="A55" s="1"/>
      <c r="B55" s="335"/>
      <c r="C55" s="336"/>
      <c r="D55" s="336"/>
      <c r="E55" s="336"/>
      <c r="F55" s="336"/>
      <c r="G55" s="336"/>
      <c r="H55" s="336"/>
      <c r="I55" s="336"/>
      <c r="J55" s="337"/>
      <c r="K55" s="336"/>
      <c r="L55" s="1"/>
      <c r="M55" s="336"/>
      <c r="N55" s="336"/>
      <c r="O55" s="336"/>
      <c r="P55" s="336"/>
      <c r="Q55" s="336"/>
      <c r="R55" s="336"/>
      <c r="S55" s="336"/>
      <c r="T55" s="170"/>
    </row>
    <row r="56" spans="1:20">
      <c r="A56" s="1"/>
      <c r="B56" s="335"/>
      <c r="C56" s="336"/>
      <c r="D56" s="336"/>
      <c r="E56" s="336"/>
      <c r="F56" s="336"/>
      <c r="G56" s="336"/>
      <c r="H56" s="336"/>
      <c r="I56" s="336"/>
      <c r="J56" s="337"/>
      <c r="K56" s="336"/>
      <c r="L56" s="1"/>
      <c r="M56" s="336"/>
      <c r="N56" s="336"/>
      <c r="O56" s="336"/>
      <c r="P56" s="336"/>
      <c r="Q56" s="336"/>
      <c r="R56" s="336"/>
      <c r="S56" s="336"/>
      <c r="T56" s="170"/>
    </row>
    <row r="57" spans="1:20">
      <c r="A57" s="1"/>
      <c r="B57" s="335"/>
      <c r="C57" s="336"/>
      <c r="D57" s="336"/>
      <c r="E57" s="336"/>
      <c r="F57" s="336"/>
      <c r="G57" s="336"/>
      <c r="H57" s="336"/>
      <c r="I57" s="336"/>
      <c r="J57" s="337"/>
      <c r="K57" s="336"/>
      <c r="L57" s="1"/>
      <c r="M57" s="336"/>
      <c r="N57" s="336"/>
      <c r="O57" s="336"/>
      <c r="P57" s="336"/>
      <c r="Q57" s="336"/>
      <c r="R57" s="336"/>
      <c r="S57" s="336"/>
      <c r="T57" s="170"/>
    </row>
    <row r="58" spans="1:20">
      <c r="A58" s="1"/>
      <c r="B58" s="335"/>
      <c r="C58" s="336"/>
      <c r="D58" s="336"/>
      <c r="E58" s="336"/>
      <c r="F58" s="336"/>
      <c r="G58" s="336"/>
      <c r="H58" s="336"/>
      <c r="I58" s="336"/>
      <c r="J58" s="337"/>
      <c r="K58" s="336"/>
      <c r="L58" s="1"/>
      <c r="M58" s="336"/>
      <c r="N58" s="336"/>
      <c r="O58" s="336"/>
      <c r="P58" s="336"/>
      <c r="Q58" s="336"/>
      <c r="R58" s="336"/>
      <c r="S58" s="336"/>
      <c r="T58" s="170"/>
    </row>
    <row r="59" spans="1:20">
      <c r="A59" s="1"/>
      <c r="B59" s="335"/>
      <c r="C59" s="336"/>
      <c r="D59" s="336"/>
      <c r="E59" s="336"/>
      <c r="F59" s="336"/>
      <c r="G59" s="336"/>
      <c r="H59" s="336"/>
      <c r="I59" s="336"/>
      <c r="J59" s="337"/>
      <c r="K59" s="336"/>
      <c r="L59" s="1"/>
      <c r="M59" s="336"/>
      <c r="N59" s="336"/>
      <c r="O59" s="336"/>
      <c r="P59" s="336"/>
      <c r="Q59" s="336"/>
      <c r="R59" s="336"/>
      <c r="S59" s="336"/>
      <c r="T59" s="170"/>
    </row>
    <row r="60" spans="1:20">
      <c r="A60" s="1"/>
      <c r="B60" s="335"/>
      <c r="C60" s="336"/>
      <c r="D60" s="336"/>
      <c r="E60" s="336"/>
      <c r="F60" s="336"/>
      <c r="G60" s="336"/>
      <c r="H60" s="336"/>
      <c r="I60" s="336"/>
      <c r="J60" s="337"/>
      <c r="K60" s="336"/>
      <c r="L60" s="1"/>
      <c r="M60" s="336"/>
      <c r="N60" s="336"/>
      <c r="O60" s="336"/>
      <c r="P60" s="336"/>
      <c r="Q60" s="336"/>
      <c r="R60" s="336"/>
      <c r="S60" s="336"/>
      <c r="T60" s="170"/>
    </row>
    <row r="61" spans="1:20">
      <c r="A61" s="1"/>
      <c r="B61" s="335"/>
      <c r="C61" s="336"/>
      <c r="D61" s="336"/>
      <c r="E61" s="336"/>
      <c r="F61" s="336"/>
      <c r="G61" s="336"/>
      <c r="H61" s="336"/>
      <c r="I61" s="336"/>
      <c r="J61" s="337"/>
      <c r="K61" s="336"/>
      <c r="L61" s="1"/>
      <c r="M61" s="336"/>
      <c r="N61" s="336"/>
      <c r="O61" s="336"/>
      <c r="P61" s="336"/>
      <c r="Q61" s="336"/>
      <c r="R61" s="336"/>
      <c r="S61" s="336"/>
      <c r="T61" s="170"/>
    </row>
    <row r="62" spans="1:20">
      <c r="A62" s="1"/>
      <c r="B62" s="335"/>
      <c r="C62" s="336"/>
      <c r="D62" s="336"/>
      <c r="E62" s="336"/>
      <c r="F62" s="336"/>
      <c r="G62" s="336"/>
      <c r="H62" s="336"/>
      <c r="I62" s="336"/>
      <c r="J62" s="337"/>
      <c r="K62" s="336"/>
      <c r="L62" s="1"/>
      <c r="M62" s="336"/>
      <c r="N62" s="336"/>
      <c r="O62" s="336"/>
      <c r="P62" s="336"/>
      <c r="Q62" s="336"/>
      <c r="R62" s="336"/>
      <c r="S62" s="336"/>
      <c r="T62" s="170"/>
    </row>
    <row r="63" spans="1:20">
      <c r="A63" s="1"/>
      <c r="B63" s="335"/>
      <c r="C63" s="336"/>
      <c r="D63" s="336"/>
      <c r="E63" s="336"/>
      <c r="F63" s="336"/>
      <c r="G63" s="336"/>
      <c r="H63" s="336"/>
      <c r="I63" s="336"/>
      <c r="J63" s="337"/>
      <c r="K63" s="336"/>
      <c r="L63" s="1"/>
      <c r="M63" s="336"/>
      <c r="N63" s="336"/>
      <c r="O63" s="336"/>
      <c r="P63" s="336"/>
      <c r="Q63" s="336"/>
      <c r="R63" s="336"/>
      <c r="S63" s="336"/>
      <c r="T63" s="170"/>
    </row>
    <row r="64" spans="1:20">
      <c r="A64" s="1"/>
      <c r="B64" s="1"/>
      <c r="C64" s="1"/>
      <c r="D64" s="1"/>
      <c r="E64" s="1"/>
      <c r="F64" s="1"/>
      <c r="G64" s="1"/>
      <c r="H64" s="1"/>
      <c r="I64" s="1"/>
      <c r="J64" s="1"/>
      <c r="K64" s="1"/>
      <c r="L64" s="1"/>
      <c r="M64" s="1"/>
      <c r="N64" s="1"/>
      <c r="O64" s="1"/>
      <c r="P64" s="1"/>
      <c r="Q64" s="1"/>
      <c r="R64" s="1"/>
      <c r="S64" s="1"/>
    </row>
    <row r="65" spans="1:19">
      <c r="A65" s="1"/>
      <c r="B65" s="1"/>
      <c r="C65" s="1"/>
      <c r="D65" s="1"/>
      <c r="E65" s="1"/>
      <c r="F65" s="1"/>
      <c r="G65" s="1"/>
      <c r="H65" s="1"/>
      <c r="I65" s="1"/>
      <c r="J65" s="1"/>
      <c r="K65" s="1"/>
      <c r="L65" s="1"/>
      <c r="M65" s="1"/>
      <c r="N65" s="1"/>
      <c r="O65" s="1"/>
      <c r="P65" s="1"/>
      <c r="Q65" s="1"/>
      <c r="R65" s="1"/>
      <c r="S65" s="1"/>
    </row>
    <row r="66" spans="1:19">
      <c r="A66" s="1"/>
      <c r="B66" s="1"/>
      <c r="C66" s="1"/>
      <c r="D66" s="1"/>
      <c r="E66" s="1"/>
      <c r="F66" s="1"/>
      <c r="G66" s="1"/>
      <c r="H66" s="1"/>
      <c r="I66" s="1"/>
      <c r="J66" s="1"/>
      <c r="K66" s="1"/>
      <c r="L66" s="1"/>
      <c r="M66" s="1"/>
      <c r="N66" s="1"/>
      <c r="O66" s="1"/>
      <c r="P66" s="1"/>
      <c r="Q66" s="1"/>
      <c r="R66" s="1"/>
      <c r="S66" s="1"/>
    </row>
  </sheetData>
  <mergeCells count="1">
    <mergeCell ref="B34:R34"/>
  </mergeCells>
  <hyperlinks>
    <hyperlink ref="B1" location="'Assumptions Summary'!A1" display="Go to Assumptions Summary"/>
  </hyperlinks>
  <pageMargins left="0.7" right="0.7" top="0.75" bottom="0.75" header="0.3" footer="0.3"/>
  <pageSetup paperSize="9" orientation="portrait" verticalDpi="0"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O39"/>
  <sheetViews>
    <sheetView showGridLines="0" zoomScale="85" zoomScaleNormal="85" workbookViewId="0"/>
  </sheetViews>
  <sheetFormatPr defaultColWidth="11.7109375" defaultRowHeight="15"/>
  <cols>
    <col min="1" max="1" width="4.140625" style="119" customWidth="1"/>
    <col min="2" max="2" width="21" style="119" customWidth="1"/>
    <col min="3" max="8" width="23.7109375" style="119" customWidth="1"/>
    <col min="9" max="16384" width="11.7109375" style="119"/>
  </cols>
  <sheetData>
    <row r="1" spans="1:15" ht="12" customHeight="1">
      <c r="A1" s="328"/>
      <c r="B1" s="17" t="s">
        <v>59</v>
      </c>
      <c r="C1" s="1"/>
      <c r="D1" s="1"/>
      <c r="E1" s="1"/>
      <c r="F1" s="1"/>
      <c r="G1" s="1"/>
      <c r="H1" s="1"/>
      <c r="I1" s="1"/>
      <c r="J1" s="1"/>
      <c r="K1" s="1"/>
      <c r="L1" s="1"/>
      <c r="M1" s="1"/>
      <c r="N1" s="1"/>
      <c r="O1" s="1"/>
    </row>
    <row r="2" spans="1:15" ht="20.25" thickBot="1">
      <c r="A2" s="10"/>
      <c r="B2" s="406" t="s">
        <v>1482</v>
      </c>
      <c r="C2" s="406"/>
      <c r="D2" s="406"/>
      <c r="E2" s="406"/>
      <c r="F2" s="406"/>
      <c r="G2" s="406"/>
      <c r="H2" s="406"/>
      <c r="I2" s="1"/>
      <c r="J2" s="1"/>
      <c r="K2" s="1"/>
      <c r="L2" s="1"/>
      <c r="M2" s="1"/>
      <c r="N2" s="1"/>
      <c r="O2" s="1"/>
    </row>
    <row r="3" spans="1:15" ht="15" customHeight="1" thickTop="1">
      <c r="A3" s="10"/>
      <c r="B3" s="10"/>
      <c r="C3" s="10"/>
      <c r="D3" s="10"/>
      <c r="E3" s="10"/>
      <c r="F3" s="10"/>
      <c r="G3" s="10"/>
      <c r="H3" s="10"/>
      <c r="I3" s="1"/>
      <c r="J3" s="1"/>
      <c r="K3" s="1"/>
      <c r="L3" s="1"/>
      <c r="M3" s="1"/>
      <c r="N3" s="1"/>
      <c r="O3" s="1"/>
    </row>
    <row r="4" spans="1:15">
      <c r="A4" s="10"/>
      <c r="B4" s="398" t="str">
        <f>'Assumptions Summary'!$E$5&amp;": "&amp;'Assumptions Summary'!$D$49</f>
        <v>Key deviations from Primary Source: TasNetworks</v>
      </c>
      <c r="C4" s="1"/>
      <c r="D4" s="1"/>
      <c r="E4" s="1"/>
      <c r="F4" s="1"/>
      <c r="G4" s="1"/>
      <c r="H4" s="1"/>
      <c r="I4" s="1"/>
      <c r="J4" s="1"/>
      <c r="K4" s="1"/>
      <c r="L4" s="1"/>
      <c r="M4" s="1"/>
      <c r="N4" s="1"/>
      <c r="O4" s="1"/>
    </row>
    <row r="5" spans="1:15" ht="60" customHeight="1">
      <c r="A5" s="1"/>
      <c r="B5" s="449" t="str">
        <f>'Assumptions Summary'!$E$49</f>
        <v>Comment: Deviates from AEMO's ISP:
1) 10 pond scheme used
2) Small non-scheduled generators modelled explicitly
3) Spill allowed for all ponds except for Gordon and Poatina</v>
      </c>
      <c r="C5" s="449"/>
      <c r="D5" s="449"/>
      <c r="E5" s="449"/>
      <c r="F5" s="449"/>
      <c r="G5" s="1"/>
      <c r="H5" s="1"/>
      <c r="I5" s="1"/>
      <c r="J5" s="1"/>
      <c r="K5" s="1"/>
      <c r="L5" s="1"/>
      <c r="M5" s="1"/>
      <c r="N5" s="1"/>
      <c r="O5" s="1"/>
    </row>
    <row r="6" spans="1:15" ht="15.75" thickBot="1">
      <c r="A6" s="1"/>
      <c r="B6" s="35"/>
      <c r="C6" s="1"/>
      <c r="D6" s="1"/>
      <c r="E6" s="1"/>
      <c r="F6" s="1"/>
      <c r="G6" s="1"/>
      <c r="H6" s="1"/>
      <c r="I6" s="1"/>
      <c r="J6" s="1"/>
      <c r="K6" s="1"/>
      <c r="L6" s="1"/>
      <c r="M6" s="1"/>
      <c r="N6" s="1"/>
      <c r="O6" s="1"/>
    </row>
    <row r="7" spans="1:15" ht="30.75" thickBot="1">
      <c r="A7" s="1"/>
      <c r="B7" s="330" t="s">
        <v>1452</v>
      </c>
      <c r="C7" s="330" t="s">
        <v>1453</v>
      </c>
      <c r="D7" s="330" t="s">
        <v>1454</v>
      </c>
      <c r="E7" s="330" t="s">
        <v>1455</v>
      </c>
      <c r="F7" s="330" t="s">
        <v>1456</v>
      </c>
      <c r="G7" s="330" t="s">
        <v>1457</v>
      </c>
      <c r="H7" s="330" t="s">
        <v>1474</v>
      </c>
      <c r="I7" s="1"/>
      <c r="J7" s="1"/>
      <c r="K7" s="1"/>
      <c r="L7" s="1"/>
      <c r="M7" s="1"/>
      <c r="N7" s="1"/>
      <c r="O7" s="1"/>
    </row>
    <row r="8" spans="1:15" ht="45.75" thickBot="1">
      <c r="A8" s="1"/>
      <c r="B8" s="409" t="s">
        <v>514</v>
      </c>
      <c r="C8" s="410" t="s">
        <v>514</v>
      </c>
      <c r="D8" s="410" t="s">
        <v>1458</v>
      </c>
      <c r="E8" s="411" t="s">
        <v>1459</v>
      </c>
      <c r="F8" s="410">
        <v>4699</v>
      </c>
      <c r="G8" s="410">
        <v>1155</v>
      </c>
      <c r="H8" s="410" t="str">
        <f>"False"</f>
        <v>False</v>
      </c>
      <c r="I8" s="414"/>
      <c r="J8" s="1"/>
      <c r="K8" s="1"/>
      <c r="L8" s="1"/>
      <c r="M8" s="1"/>
      <c r="N8" s="1"/>
      <c r="O8" s="1"/>
    </row>
    <row r="9" spans="1:15" ht="15.75" thickBot="1">
      <c r="A9" s="1"/>
      <c r="B9" s="409" t="s">
        <v>516</v>
      </c>
      <c r="C9" s="412" t="s">
        <v>516</v>
      </c>
      <c r="D9" s="412" t="s">
        <v>1460</v>
      </c>
      <c r="E9" s="412">
        <v>342</v>
      </c>
      <c r="F9" s="412">
        <v>6867.4</v>
      </c>
      <c r="G9" s="412">
        <v>1317</v>
      </c>
      <c r="H9" s="412" t="s">
        <v>1476</v>
      </c>
      <c r="I9" s="414"/>
      <c r="J9" s="1"/>
      <c r="K9" s="1"/>
      <c r="L9" s="1"/>
      <c r="M9" s="1"/>
      <c r="N9" s="1"/>
      <c r="O9" s="1"/>
    </row>
    <row r="10" spans="1:15" ht="15.75" thickBot="1">
      <c r="A10" s="1"/>
      <c r="B10" s="409" t="s">
        <v>518</v>
      </c>
      <c r="C10" s="410" t="s">
        <v>518</v>
      </c>
      <c r="D10" s="410" t="s">
        <v>1460</v>
      </c>
      <c r="E10" s="410">
        <v>103</v>
      </c>
      <c r="F10" s="410">
        <v>2.2999999999999998</v>
      </c>
      <c r="G10" s="410">
        <v>450</v>
      </c>
      <c r="H10" s="410" t="s">
        <v>1475</v>
      </c>
      <c r="I10" s="414"/>
      <c r="J10" s="1"/>
      <c r="K10" s="1"/>
      <c r="L10" s="1"/>
      <c r="M10" s="1"/>
      <c r="N10" s="1"/>
      <c r="O10" s="1"/>
    </row>
    <row r="11" spans="1:15" ht="45.75" thickBot="1">
      <c r="A11" s="1"/>
      <c r="B11" s="409" t="s">
        <v>515</v>
      </c>
      <c r="C11" s="413" t="s">
        <v>1461</v>
      </c>
      <c r="D11" s="412" t="s">
        <v>1462</v>
      </c>
      <c r="E11" s="412">
        <v>155.4</v>
      </c>
      <c r="F11" s="412">
        <v>250.4</v>
      </c>
      <c r="G11" s="412">
        <v>624</v>
      </c>
      <c r="H11" s="412" t="s">
        <v>1475</v>
      </c>
      <c r="I11" s="414"/>
      <c r="J11" s="1"/>
      <c r="K11" s="1"/>
      <c r="L11" s="1"/>
      <c r="M11" s="1"/>
      <c r="N11" s="1"/>
      <c r="O11" s="1"/>
    </row>
    <row r="12" spans="1:15" ht="60.75" thickBot="1">
      <c r="A12" s="1"/>
      <c r="B12" s="409" t="s">
        <v>517</v>
      </c>
      <c r="C12" s="411" t="s">
        <v>1463</v>
      </c>
      <c r="D12" s="410" t="s">
        <v>1451</v>
      </c>
      <c r="E12" s="411" t="s">
        <v>1464</v>
      </c>
      <c r="F12" s="410">
        <v>380.6</v>
      </c>
      <c r="G12" s="410">
        <v>735</v>
      </c>
      <c r="H12" s="410" t="s">
        <v>1475</v>
      </c>
      <c r="I12" s="414"/>
      <c r="J12" s="1"/>
      <c r="K12" s="1"/>
      <c r="L12" s="1"/>
      <c r="M12" s="1"/>
      <c r="N12" s="1"/>
      <c r="O12" s="1"/>
    </row>
    <row r="13" spans="1:15" ht="75.75" thickBot="1">
      <c r="A13" s="1"/>
      <c r="B13" s="409" t="s">
        <v>519</v>
      </c>
      <c r="C13" s="413" t="s">
        <v>1465</v>
      </c>
      <c r="D13" s="412" t="s">
        <v>1451</v>
      </c>
      <c r="E13" s="413" t="s">
        <v>1466</v>
      </c>
      <c r="F13" s="412">
        <v>44.7</v>
      </c>
      <c r="G13" s="412">
        <v>716</v>
      </c>
      <c r="H13" s="412" t="s">
        <v>1475</v>
      </c>
      <c r="I13" s="414"/>
      <c r="J13" s="1"/>
      <c r="K13" s="1"/>
      <c r="L13" s="1"/>
      <c r="M13" s="1"/>
      <c r="N13" s="1"/>
      <c r="O13" s="1"/>
    </row>
    <row r="14" spans="1:15" ht="90.75" thickBot="1">
      <c r="A14" s="1"/>
      <c r="B14" s="409" t="s">
        <v>1144</v>
      </c>
      <c r="C14" s="411" t="s">
        <v>1467</v>
      </c>
      <c r="D14" s="410" t="s">
        <v>1451</v>
      </c>
      <c r="E14" s="410">
        <v>278</v>
      </c>
      <c r="F14" s="410">
        <v>3.6</v>
      </c>
      <c r="G14" s="410">
        <v>303</v>
      </c>
      <c r="H14" s="410" t="s">
        <v>1475</v>
      </c>
      <c r="I14" s="414"/>
      <c r="J14" s="1"/>
      <c r="K14" s="1"/>
      <c r="L14" s="1"/>
      <c r="M14" s="1"/>
      <c r="N14" s="1"/>
      <c r="O14" s="1"/>
    </row>
    <row r="15" spans="1:15" ht="60.75" thickBot="1">
      <c r="A15" s="1"/>
      <c r="B15" s="409" t="s">
        <v>1210</v>
      </c>
      <c r="C15" s="413" t="s">
        <v>1468</v>
      </c>
      <c r="D15" s="412" t="s">
        <v>1469</v>
      </c>
      <c r="E15" s="412">
        <v>500</v>
      </c>
      <c r="F15" s="412">
        <v>101.6</v>
      </c>
      <c r="G15" s="412">
        <v>1877</v>
      </c>
      <c r="H15" s="412" t="s">
        <v>1475</v>
      </c>
      <c r="I15" s="414"/>
      <c r="J15" s="1"/>
      <c r="K15" s="1"/>
      <c r="L15" s="1"/>
      <c r="M15" s="1"/>
      <c r="N15" s="1"/>
      <c r="O15" s="1"/>
    </row>
    <row r="16" spans="1:15" ht="45.75" thickBot="1">
      <c r="A16" s="1"/>
      <c r="B16" s="409" t="s">
        <v>1236</v>
      </c>
      <c r="C16" s="411" t="s">
        <v>1470</v>
      </c>
      <c r="D16" s="410" t="s">
        <v>1471</v>
      </c>
      <c r="E16" s="410">
        <v>110.5</v>
      </c>
      <c r="F16" s="410">
        <v>92</v>
      </c>
      <c r="G16" s="410">
        <v>562</v>
      </c>
      <c r="H16" s="410" t="s">
        <v>1475</v>
      </c>
      <c r="I16" s="414"/>
      <c r="J16" s="1"/>
      <c r="K16" s="1"/>
      <c r="L16" s="1"/>
      <c r="M16" s="1"/>
      <c r="N16" s="1"/>
      <c r="O16" s="1"/>
    </row>
    <row r="17" spans="1:15" ht="60.75" thickBot="1">
      <c r="A17" s="1"/>
      <c r="B17" s="409" t="s">
        <v>1237</v>
      </c>
      <c r="C17" s="413" t="s">
        <v>1472</v>
      </c>
      <c r="D17" s="412" t="s">
        <v>1473</v>
      </c>
      <c r="E17" s="412">
        <v>226.5</v>
      </c>
      <c r="F17" s="412">
        <v>15.3</v>
      </c>
      <c r="G17" s="412">
        <v>556</v>
      </c>
      <c r="H17" s="412" t="s">
        <v>1475</v>
      </c>
      <c r="I17" s="414"/>
      <c r="J17" s="1"/>
      <c r="K17" s="1"/>
      <c r="L17" s="1"/>
      <c r="M17" s="1"/>
      <c r="N17" s="1"/>
      <c r="O17" s="1"/>
    </row>
    <row r="18" spans="1:15">
      <c r="A18" s="1"/>
      <c r="B18" s="1"/>
      <c r="C18" s="1"/>
      <c r="D18" s="1"/>
      <c r="E18" s="1"/>
      <c r="F18" s="1"/>
      <c r="G18" s="1"/>
      <c r="H18" s="1"/>
      <c r="I18" s="1"/>
      <c r="J18" s="1"/>
      <c r="K18" s="1"/>
      <c r="L18" s="1"/>
      <c r="M18" s="1"/>
      <c r="N18" s="1"/>
      <c r="O18" s="1"/>
    </row>
    <row r="19" spans="1:15">
      <c r="A19" s="1"/>
      <c r="B19" s="1"/>
      <c r="C19" s="392"/>
      <c r="D19" s="392"/>
      <c r="E19" s="392"/>
      <c r="F19" s="392"/>
      <c r="G19" s="392"/>
      <c r="H19" s="392"/>
      <c r="I19" s="1"/>
      <c r="J19" s="1"/>
      <c r="K19" s="1"/>
      <c r="L19" s="1"/>
      <c r="M19" s="1"/>
      <c r="N19" s="1"/>
      <c r="O19" s="1"/>
    </row>
    <row r="20" spans="1:15">
      <c r="A20" s="1"/>
      <c r="B20" s="1"/>
      <c r="C20" s="1"/>
      <c r="D20" s="1"/>
      <c r="E20" s="1"/>
      <c r="F20" s="1"/>
      <c r="G20" s="1"/>
      <c r="H20" s="1"/>
      <c r="I20" s="1"/>
      <c r="J20" s="1"/>
      <c r="K20" s="1"/>
      <c r="L20" s="1"/>
      <c r="M20" s="1"/>
      <c r="N20" s="1"/>
      <c r="O20" s="1"/>
    </row>
    <row r="21" spans="1:15">
      <c r="A21" s="1"/>
      <c r="B21" s="1"/>
      <c r="C21" s="1"/>
      <c r="D21" s="1"/>
      <c r="E21" s="1"/>
      <c r="F21" s="1"/>
      <c r="G21" s="1"/>
      <c r="H21" s="1"/>
      <c r="I21" s="1"/>
      <c r="J21" s="1"/>
      <c r="K21" s="1"/>
      <c r="L21" s="1"/>
      <c r="M21" s="1"/>
      <c r="N21" s="1"/>
      <c r="O21" s="1"/>
    </row>
    <row r="22" spans="1:15">
      <c r="A22" s="1"/>
      <c r="B22" s="1"/>
      <c r="C22" s="1"/>
      <c r="D22" s="1"/>
      <c r="E22" s="1"/>
      <c r="F22" s="1"/>
      <c r="G22" s="1"/>
      <c r="H22" s="1"/>
      <c r="I22" s="1"/>
      <c r="J22" s="1"/>
      <c r="K22" s="1"/>
      <c r="L22" s="1"/>
      <c r="M22" s="1"/>
      <c r="N22" s="1"/>
      <c r="O22" s="1"/>
    </row>
    <row r="23" spans="1:15">
      <c r="A23" s="1"/>
      <c r="B23" s="1"/>
      <c r="C23" s="1"/>
      <c r="D23" s="1"/>
      <c r="E23" s="1"/>
      <c r="F23" s="1"/>
      <c r="G23" s="1"/>
      <c r="H23" s="1"/>
      <c r="I23" s="1"/>
      <c r="J23" s="1"/>
      <c r="K23" s="1"/>
      <c r="L23" s="1"/>
      <c r="M23" s="1"/>
      <c r="N23" s="1"/>
      <c r="O23" s="1"/>
    </row>
    <row r="24" spans="1:15">
      <c r="A24" s="1"/>
      <c r="B24" s="1"/>
      <c r="C24" s="1"/>
      <c r="D24" s="1"/>
      <c r="E24" s="1"/>
      <c r="F24" s="1"/>
      <c r="G24" s="1"/>
      <c r="H24" s="1"/>
      <c r="I24" s="1"/>
      <c r="J24" s="1"/>
      <c r="K24" s="1"/>
      <c r="L24" s="1"/>
      <c r="M24" s="1"/>
      <c r="N24" s="1"/>
      <c r="O24" s="1"/>
    </row>
    <row r="25" spans="1:15">
      <c r="A25" s="1"/>
      <c r="B25" s="1"/>
      <c r="C25" s="1"/>
      <c r="D25" s="1"/>
      <c r="E25" s="1"/>
      <c r="F25" s="1"/>
      <c r="G25" s="1"/>
      <c r="H25" s="1"/>
      <c r="I25" s="1"/>
      <c r="J25" s="1"/>
      <c r="K25" s="1"/>
      <c r="L25" s="1"/>
      <c r="M25" s="1"/>
      <c r="N25" s="1"/>
      <c r="O25" s="1"/>
    </row>
    <row r="26" spans="1:15">
      <c r="A26" s="1"/>
      <c r="B26" s="335"/>
      <c r="C26" s="1"/>
      <c r="D26" s="1"/>
      <c r="E26" s="1"/>
      <c r="F26" s="1"/>
      <c r="G26" s="1"/>
      <c r="H26" s="1"/>
      <c r="I26" s="1"/>
      <c r="J26" s="1"/>
      <c r="K26" s="1"/>
      <c r="L26" s="1"/>
      <c r="M26" s="1"/>
      <c r="N26" s="1"/>
      <c r="O26" s="1"/>
    </row>
    <row r="27" spans="1:15">
      <c r="A27" s="1"/>
      <c r="B27" s="1"/>
      <c r="C27" s="1"/>
      <c r="D27" s="1"/>
      <c r="E27" s="1"/>
      <c r="F27" s="1"/>
      <c r="G27" s="1"/>
      <c r="H27" s="1"/>
      <c r="I27" s="1"/>
      <c r="J27" s="1"/>
      <c r="K27" s="1"/>
      <c r="L27" s="1"/>
      <c r="M27" s="1"/>
      <c r="N27" s="1"/>
      <c r="O27" s="1"/>
    </row>
    <row r="28" spans="1:15">
      <c r="A28" s="1"/>
      <c r="B28" s="1"/>
      <c r="C28" s="1"/>
      <c r="D28" s="1"/>
      <c r="E28" s="1"/>
      <c r="F28" s="1"/>
      <c r="G28" s="1"/>
      <c r="H28" s="1"/>
      <c r="I28" s="1"/>
      <c r="J28" s="1"/>
      <c r="K28" s="1"/>
      <c r="L28" s="1"/>
      <c r="M28" s="1"/>
      <c r="N28" s="1"/>
      <c r="O28" s="1"/>
    </row>
    <row r="29" spans="1:15">
      <c r="A29" s="1"/>
      <c r="B29" s="1"/>
      <c r="C29" s="336"/>
      <c r="D29" s="336"/>
      <c r="E29" s="336"/>
      <c r="F29" s="336"/>
      <c r="G29" s="336"/>
      <c r="H29" s="336"/>
      <c r="I29" s="1"/>
      <c r="J29" s="1"/>
      <c r="K29" s="1"/>
      <c r="L29" s="1"/>
      <c r="M29" s="1"/>
      <c r="N29" s="1"/>
      <c r="O29" s="1"/>
    </row>
    <row r="30" spans="1:15">
      <c r="A30" s="1"/>
      <c r="B30" s="1"/>
      <c r="C30" s="1"/>
      <c r="D30" s="1"/>
      <c r="E30" s="1"/>
      <c r="F30" s="1"/>
      <c r="G30" s="1"/>
      <c r="H30" s="1"/>
      <c r="I30" s="1"/>
      <c r="J30" s="1"/>
      <c r="K30" s="1"/>
      <c r="L30" s="1"/>
      <c r="M30" s="1"/>
      <c r="N30" s="1"/>
      <c r="O30" s="1"/>
    </row>
    <row r="31" spans="1:15">
      <c r="A31" s="1"/>
      <c r="B31" s="1"/>
      <c r="C31" s="1"/>
      <c r="D31" s="1"/>
      <c r="E31" s="1"/>
      <c r="F31" s="1"/>
      <c r="G31" s="1"/>
      <c r="H31" s="1"/>
      <c r="I31" s="1"/>
      <c r="J31" s="1"/>
      <c r="K31" s="1"/>
      <c r="L31" s="1"/>
      <c r="M31" s="1"/>
      <c r="N31" s="1"/>
      <c r="O31" s="1"/>
    </row>
    <row r="32" spans="1:15">
      <c r="A32" s="1"/>
      <c r="B32" s="1"/>
      <c r="C32" s="1"/>
      <c r="D32" s="1"/>
      <c r="E32" s="1"/>
      <c r="F32" s="1"/>
      <c r="G32" s="1"/>
      <c r="H32" s="1"/>
      <c r="I32" s="1"/>
      <c r="J32" s="1"/>
      <c r="K32" s="1"/>
      <c r="L32" s="1"/>
      <c r="M32" s="1"/>
      <c r="N32" s="1"/>
      <c r="O32" s="1"/>
    </row>
    <row r="33" spans="1:15">
      <c r="A33" s="1"/>
      <c r="B33" s="1"/>
      <c r="C33" s="1"/>
      <c r="D33" s="1"/>
      <c r="E33" s="1"/>
      <c r="F33" s="1"/>
      <c r="G33" s="1"/>
      <c r="H33" s="1"/>
      <c r="I33" s="1"/>
      <c r="J33" s="1"/>
      <c r="K33" s="1"/>
      <c r="L33" s="1"/>
      <c r="M33" s="1"/>
      <c r="N33" s="1"/>
      <c r="O33" s="1"/>
    </row>
    <row r="34" spans="1:15">
      <c r="A34" s="1"/>
      <c r="B34" s="1"/>
      <c r="C34" s="1"/>
      <c r="D34" s="1"/>
      <c r="E34" s="1"/>
      <c r="F34" s="1"/>
      <c r="G34" s="1"/>
      <c r="H34" s="1"/>
      <c r="I34" s="1"/>
      <c r="J34" s="1"/>
      <c r="K34" s="1"/>
      <c r="L34" s="1"/>
      <c r="M34" s="1"/>
      <c r="N34" s="1"/>
      <c r="O34" s="1"/>
    </row>
    <row r="35" spans="1:15">
      <c r="A35" s="1"/>
      <c r="B35" s="1"/>
      <c r="C35" s="1"/>
      <c r="D35" s="1"/>
      <c r="E35" s="1"/>
      <c r="F35" s="1"/>
      <c r="G35" s="1"/>
      <c r="H35" s="1"/>
      <c r="I35" s="1"/>
      <c r="J35" s="1"/>
      <c r="K35" s="1"/>
      <c r="L35" s="1"/>
      <c r="M35" s="1"/>
      <c r="N35" s="1"/>
      <c r="O35" s="1"/>
    </row>
    <row r="36" spans="1:15">
      <c r="A36" s="1"/>
      <c r="B36" s="1"/>
      <c r="C36" s="1"/>
      <c r="D36" s="1"/>
      <c r="E36" s="1"/>
      <c r="F36" s="1"/>
      <c r="G36" s="1"/>
      <c r="H36" s="1"/>
      <c r="I36" s="1"/>
      <c r="J36" s="1"/>
      <c r="K36" s="1"/>
      <c r="L36" s="1"/>
      <c r="M36" s="1"/>
      <c r="N36" s="1"/>
      <c r="O36" s="1"/>
    </row>
    <row r="37" spans="1:15">
      <c r="A37" s="1"/>
      <c r="B37" s="1"/>
      <c r="C37" s="1"/>
      <c r="D37" s="1"/>
      <c r="E37" s="1"/>
      <c r="F37" s="1"/>
      <c r="G37" s="1"/>
      <c r="H37" s="1"/>
      <c r="I37" s="1"/>
      <c r="J37" s="1"/>
      <c r="K37" s="1"/>
      <c r="L37" s="1"/>
      <c r="M37" s="1"/>
      <c r="N37" s="1"/>
      <c r="O37" s="1"/>
    </row>
    <row r="38" spans="1:15">
      <c r="A38" s="1"/>
      <c r="B38" s="1"/>
      <c r="C38" s="1"/>
      <c r="D38" s="1"/>
      <c r="E38" s="1"/>
      <c r="F38" s="1"/>
      <c r="G38" s="1"/>
      <c r="H38" s="1"/>
      <c r="I38" s="1"/>
      <c r="J38" s="1"/>
      <c r="K38" s="1"/>
      <c r="L38" s="1"/>
      <c r="M38" s="1"/>
      <c r="N38" s="1"/>
      <c r="O38" s="1"/>
    </row>
    <row r="39" spans="1:15">
      <c r="A39" s="338"/>
      <c r="B39" s="338"/>
      <c r="C39" s="338"/>
      <c r="D39" s="338"/>
      <c r="E39" s="338"/>
      <c r="F39" s="338"/>
      <c r="G39" s="338"/>
      <c r="H39" s="338"/>
    </row>
  </sheetData>
  <mergeCells count="1">
    <mergeCell ref="B5:F5"/>
  </mergeCells>
  <hyperlinks>
    <hyperlink ref="B1" location="'Assumptions Summary'!A1" display="Go to Assumptions Summary"/>
  </hyperlinks>
  <pageMargins left="0.7" right="0.7" top="0.75" bottom="0.75" header="0.3" footer="0.3"/>
  <pageSetup paperSize="9" scale="86" orientation="portrait"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tabColor theme="8" tint="-0.249977111117893"/>
  </sheetPr>
  <dimension ref="A1:AF42"/>
  <sheetViews>
    <sheetView showGridLines="0" zoomScale="85" zoomScaleNormal="85" workbookViewId="0"/>
  </sheetViews>
  <sheetFormatPr defaultColWidth="11.7109375" defaultRowHeight="15"/>
  <cols>
    <col min="1" max="1" width="4.140625" style="119" customWidth="1"/>
    <col min="2" max="2" width="21" style="119" customWidth="1"/>
    <col min="3" max="31" width="8.85546875" style="119" customWidth="1"/>
    <col min="32" max="16384" width="11.7109375" style="119"/>
  </cols>
  <sheetData>
    <row r="1" spans="1:32" ht="12" customHeight="1">
      <c r="A1" s="328"/>
      <c r="B1" s="17" t="s">
        <v>59</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spans="1:32" ht="20.25" thickBot="1">
      <c r="A2" s="10"/>
      <c r="B2" s="313" t="s">
        <v>1509</v>
      </c>
      <c r="C2" s="313"/>
      <c r="D2" s="313"/>
      <c r="E2" s="313"/>
      <c r="F2" s="313"/>
      <c r="G2" s="313"/>
      <c r="H2" s="1"/>
      <c r="I2" s="1"/>
      <c r="J2" s="1"/>
      <c r="K2" s="1"/>
      <c r="L2" s="1"/>
      <c r="M2" s="1"/>
      <c r="N2" s="1"/>
      <c r="O2" s="1"/>
      <c r="P2" s="1"/>
      <c r="Q2" s="1"/>
      <c r="R2" s="1"/>
      <c r="S2" s="1"/>
      <c r="T2" s="1"/>
      <c r="U2" s="1"/>
      <c r="V2" s="1"/>
      <c r="W2" s="1"/>
      <c r="X2" s="1"/>
      <c r="Y2" s="1"/>
      <c r="Z2" s="1"/>
      <c r="AA2" s="1"/>
      <c r="AB2" s="1"/>
      <c r="AC2" s="1"/>
      <c r="AD2" s="1"/>
      <c r="AE2" s="1"/>
      <c r="AF2" s="1"/>
    </row>
    <row r="3" spans="1:32" ht="15" customHeight="1" thickTop="1">
      <c r="A3" s="10"/>
      <c r="B3" s="10"/>
      <c r="C3" s="10"/>
      <c r="D3" s="10"/>
      <c r="E3" s="10"/>
      <c r="F3" s="10"/>
      <c r="G3" s="10"/>
      <c r="H3" s="1"/>
      <c r="I3" s="1"/>
      <c r="J3" s="1"/>
      <c r="K3" s="1"/>
      <c r="L3" s="1"/>
      <c r="M3" s="1"/>
      <c r="N3" s="1"/>
      <c r="O3" s="1"/>
      <c r="P3" s="1"/>
      <c r="Q3" s="1"/>
      <c r="R3" s="1"/>
      <c r="S3" s="1"/>
      <c r="T3" s="1"/>
      <c r="U3" s="1"/>
      <c r="V3" s="1"/>
      <c r="W3" s="1"/>
      <c r="X3" s="1"/>
      <c r="Y3" s="1"/>
      <c r="Z3" s="1"/>
      <c r="AA3" s="1"/>
      <c r="AB3" s="1"/>
      <c r="AC3" s="1"/>
      <c r="AD3" s="1"/>
      <c r="AE3" s="1"/>
      <c r="AF3" s="1"/>
    </row>
    <row r="4" spans="1:32">
      <c r="A4" s="10"/>
      <c r="B4" s="398" t="str">
        <f>'Assumptions Summary'!$E$5&amp;": "&amp;'Assumptions Summary'!$D$50</f>
        <v>Key deviations from Primary Source: TasNetworks and Hydro Tasmania</v>
      </c>
      <c r="C4" s="1"/>
      <c r="D4" s="1"/>
      <c r="E4" s="1"/>
      <c r="F4" s="1"/>
      <c r="G4" s="1"/>
      <c r="H4" s="1"/>
      <c r="I4" s="1"/>
      <c r="J4" s="1"/>
      <c r="K4" s="1"/>
      <c r="L4" s="1"/>
      <c r="M4" s="1"/>
      <c r="N4" s="1"/>
      <c r="O4" s="1"/>
      <c r="P4" s="1"/>
      <c r="Q4" s="1"/>
      <c r="R4" s="1"/>
      <c r="S4" s="1"/>
      <c r="T4" s="1"/>
      <c r="U4" s="1"/>
      <c r="V4" s="1"/>
      <c r="W4" s="1"/>
      <c r="X4" s="1"/>
      <c r="Y4" s="1"/>
      <c r="Z4" s="1"/>
      <c r="AA4" s="1"/>
      <c r="AB4" s="1"/>
      <c r="AC4" s="1"/>
      <c r="AD4" s="1"/>
      <c r="AE4" s="1"/>
      <c r="AF4" s="1"/>
    </row>
    <row r="5" spans="1:32" ht="60" customHeight="1">
      <c r="A5" s="10"/>
      <c r="B5" s="449" t="str">
        <f>'Assumptions Summary'!$E$50</f>
        <v>Comment: Deviates from AEMO's ISP:
1) 10 pond scheme used
2) Small non-scheduled generators modelled explicitly
3) Spill allowed for all ponds except for Gordon and Poatina</v>
      </c>
      <c r="C5" s="449"/>
      <c r="D5" s="449"/>
      <c r="E5" s="449"/>
      <c r="F5" s="449"/>
      <c r="G5" s="1"/>
      <c r="H5" s="1"/>
      <c r="I5" s="1"/>
      <c r="J5" s="1"/>
      <c r="K5" s="1"/>
      <c r="L5" s="1"/>
      <c r="M5" s="1"/>
      <c r="N5" s="1"/>
      <c r="O5" s="1"/>
      <c r="P5" s="1"/>
      <c r="Q5" s="1"/>
      <c r="R5" s="1"/>
      <c r="S5" s="1"/>
      <c r="T5" s="1"/>
      <c r="U5" s="1"/>
      <c r="V5" s="1"/>
      <c r="W5" s="1"/>
      <c r="X5" s="1"/>
      <c r="Y5" s="1"/>
      <c r="Z5" s="1"/>
      <c r="AA5" s="1"/>
      <c r="AB5" s="1"/>
      <c r="AC5" s="1"/>
      <c r="AD5" s="1"/>
      <c r="AE5" s="1"/>
      <c r="AF5" s="1"/>
    </row>
    <row r="6" spans="1:32">
      <c r="A6" s="10"/>
      <c r="B6" s="398"/>
      <c r="C6" s="1"/>
      <c r="D6" s="1"/>
      <c r="E6" s="1"/>
      <c r="F6" s="1"/>
      <c r="G6" s="1"/>
      <c r="H6" s="1"/>
      <c r="I6" s="1"/>
      <c r="J6" s="1"/>
      <c r="K6" s="1"/>
      <c r="L6" s="1"/>
      <c r="M6" s="1"/>
      <c r="N6" s="1"/>
      <c r="O6" s="1"/>
      <c r="P6" s="1"/>
      <c r="Q6" s="1"/>
      <c r="R6" s="1"/>
      <c r="S6" s="1"/>
      <c r="T6" s="1"/>
      <c r="U6" s="1"/>
      <c r="V6" s="1"/>
      <c r="W6" s="1"/>
      <c r="X6" s="1"/>
      <c r="Y6" s="1"/>
      <c r="Z6" s="1"/>
      <c r="AA6" s="1"/>
      <c r="AB6" s="1"/>
      <c r="AC6" s="1"/>
      <c r="AD6" s="1"/>
      <c r="AE6" s="1"/>
      <c r="AF6" s="1"/>
    </row>
    <row r="7" spans="1:32">
      <c r="A7" s="1"/>
      <c r="B7" s="121" t="s">
        <v>1360</v>
      </c>
      <c r="C7" s="1"/>
      <c r="D7" s="1"/>
      <c r="E7" s="1"/>
      <c r="F7" s="1"/>
      <c r="G7" s="1"/>
      <c r="H7" s="1"/>
      <c r="I7" s="1"/>
      <c r="J7" s="1"/>
      <c r="K7" s="1"/>
      <c r="L7" s="1"/>
      <c r="M7" s="1"/>
      <c r="N7" s="1"/>
      <c r="O7" s="1"/>
      <c r="P7" s="1"/>
      <c r="Q7" s="1"/>
      <c r="R7" s="1"/>
      <c r="S7" s="1"/>
      <c r="T7" s="1"/>
      <c r="U7" s="1"/>
      <c r="V7" s="1"/>
      <c r="W7" s="1"/>
      <c r="X7" s="1"/>
      <c r="Y7" s="1"/>
      <c r="Z7" s="1"/>
      <c r="AA7" s="1"/>
      <c r="AB7" s="1"/>
      <c r="AC7" s="1"/>
      <c r="AD7" s="1"/>
      <c r="AE7" s="1"/>
      <c r="AF7" s="1"/>
    </row>
    <row r="8" spans="1:32">
      <c r="A8" s="1"/>
      <c r="B8" s="121" t="s">
        <v>1477</v>
      </c>
      <c r="C8" s="1"/>
      <c r="D8" s="1"/>
      <c r="E8" s="1"/>
      <c r="F8" s="1"/>
      <c r="G8" s="1"/>
      <c r="H8" s="1"/>
      <c r="I8" s="1"/>
      <c r="J8" s="1"/>
      <c r="K8" s="1"/>
      <c r="L8" s="1"/>
      <c r="M8" s="1"/>
      <c r="N8" s="1"/>
      <c r="O8" s="1"/>
      <c r="P8" s="1"/>
      <c r="Q8" s="1"/>
      <c r="R8" s="1"/>
      <c r="S8" s="1"/>
      <c r="T8" s="1"/>
      <c r="U8" s="1"/>
      <c r="V8" s="1"/>
      <c r="W8" s="1"/>
      <c r="X8" s="1"/>
      <c r="Y8" s="1"/>
      <c r="Z8" s="1"/>
      <c r="AA8" s="1"/>
      <c r="AB8" s="1"/>
      <c r="AC8" s="1"/>
      <c r="AD8" s="1"/>
      <c r="AE8" s="1"/>
      <c r="AF8" s="1"/>
    </row>
    <row r="9" spans="1:32" ht="15.75" thickBot="1">
      <c r="A9" s="1"/>
      <c r="B9" s="35"/>
      <c r="C9" s="1"/>
      <c r="D9" s="1"/>
      <c r="E9" s="1"/>
      <c r="F9" s="1"/>
      <c r="G9" s="1"/>
      <c r="H9" s="1"/>
      <c r="I9" s="1"/>
      <c r="J9" s="1"/>
      <c r="K9" s="1"/>
      <c r="L9" s="1"/>
      <c r="M9" s="1"/>
      <c r="N9" s="1"/>
      <c r="O9" s="1"/>
      <c r="P9" s="1"/>
      <c r="Q9" s="1"/>
      <c r="R9" s="1"/>
      <c r="S9" s="1"/>
      <c r="T9" s="1"/>
      <c r="U9" s="1"/>
      <c r="V9" s="1"/>
      <c r="W9" s="1"/>
      <c r="X9" s="1"/>
      <c r="Y9" s="1"/>
      <c r="Z9" s="1"/>
      <c r="AA9" s="1"/>
      <c r="AB9" s="1"/>
      <c r="AC9" s="1"/>
      <c r="AD9" s="1"/>
      <c r="AE9" s="1"/>
      <c r="AF9" s="1"/>
    </row>
    <row r="10" spans="1:32" ht="45.75" thickBot="1">
      <c r="A10" s="1"/>
      <c r="B10" s="334" t="s">
        <v>1257</v>
      </c>
      <c r="C10" s="330" t="s">
        <v>221</v>
      </c>
      <c r="D10" s="330" t="s">
        <v>222</v>
      </c>
      <c r="E10" s="330" t="s">
        <v>223</v>
      </c>
      <c r="F10" s="330" t="s">
        <v>224</v>
      </c>
      <c r="G10" s="330" t="s">
        <v>225</v>
      </c>
      <c r="H10" s="330" t="s">
        <v>226</v>
      </c>
      <c r="I10" s="330" t="s">
        <v>227</v>
      </c>
      <c r="J10" s="330" t="s">
        <v>228</v>
      </c>
      <c r="K10" s="330" t="s">
        <v>229</v>
      </c>
      <c r="L10" s="330" t="s">
        <v>262</v>
      </c>
      <c r="M10" s="330" t="s">
        <v>263</v>
      </c>
      <c r="N10" s="330" t="s">
        <v>264</v>
      </c>
      <c r="O10" s="330" t="s">
        <v>265</v>
      </c>
      <c r="P10" s="330" t="s">
        <v>266</v>
      </c>
      <c r="Q10" s="330" t="s">
        <v>267</v>
      </c>
      <c r="R10" s="330" t="s">
        <v>268</v>
      </c>
      <c r="S10" s="330" t="s">
        <v>269</v>
      </c>
      <c r="T10" s="330" t="s">
        <v>270</v>
      </c>
      <c r="U10" s="330" t="s">
        <v>271</v>
      </c>
      <c r="V10" s="330" t="s">
        <v>272</v>
      </c>
      <c r="W10" s="330" t="s">
        <v>273</v>
      </c>
      <c r="X10" s="330" t="s">
        <v>274</v>
      </c>
      <c r="Y10" s="330" t="s">
        <v>275</v>
      </c>
      <c r="Z10" s="330" t="s">
        <v>276</v>
      </c>
      <c r="AA10" s="330" t="s">
        <v>277</v>
      </c>
      <c r="AB10" s="330" t="s">
        <v>278</v>
      </c>
      <c r="AC10" s="330" t="s">
        <v>279</v>
      </c>
      <c r="AD10" s="330" t="s">
        <v>280</v>
      </c>
      <c r="AE10" s="330" t="s">
        <v>281</v>
      </c>
      <c r="AF10" s="1"/>
    </row>
    <row r="11" spans="1:32" ht="15.75" thickBot="1">
      <c r="A11" s="1"/>
      <c r="B11" s="331" t="s">
        <v>1258</v>
      </c>
      <c r="C11" s="343" t="s">
        <v>1259</v>
      </c>
      <c r="D11" s="343" t="str">
        <f t="shared" ref="D11:H11" si="0">LEFT(C11,4)+1 &amp; "-" &amp; RIGHT(C11,2) + 1</f>
        <v>2014-15</v>
      </c>
      <c r="E11" s="343" t="str">
        <f t="shared" si="0"/>
        <v>2015-16</v>
      </c>
      <c r="F11" s="343" t="str">
        <f t="shared" si="0"/>
        <v>2016-17</v>
      </c>
      <c r="G11" s="343" t="str">
        <f t="shared" si="0"/>
        <v>2017-18</v>
      </c>
      <c r="H11" s="343" t="str">
        <f t="shared" si="0"/>
        <v>2018-19</v>
      </c>
      <c r="I11" s="343" t="s">
        <v>1260</v>
      </c>
      <c r="J11" s="343" t="str">
        <f t="shared" ref="J11:K11" si="1">LEFT(I11,4)+1 &amp; "-" &amp; RIGHT(I11,2) + 1</f>
        <v>2011-12</v>
      </c>
      <c r="K11" s="343" t="str">
        <f t="shared" si="1"/>
        <v>2012-13</v>
      </c>
      <c r="L11" s="343" t="str">
        <f>C11</f>
        <v>2013-14</v>
      </c>
      <c r="M11" s="343" t="str">
        <f t="shared" ref="M11:AE11" si="2">D11</f>
        <v>2014-15</v>
      </c>
      <c r="N11" s="343" t="str">
        <f t="shared" si="2"/>
        <v>2015-16</v>
      </c>
      <c r="O11" s="343" t="str">
        <f t="shared" si="2"/>
        <v>2016-17</v>
      </c>
      <c r="P11" s="343" t="str">
        <f t="shared" si="2"/>
        <v>2017-18</v>
      </c>
      <c r="Q11" s="343" t="str">
        <f t="shared" si="2"/>
        <v>2018-19</v>
      </c>
      <c r="R11" s="343" t="str">
        <f t="shared" si="2"/>
        <v>2010-11</v>
      </c>
      <c r="S11" s="343" t="str">
        <f t="shared" si="2"/>
        <v>2011-12</v>
      </c>
      <c r="T11" s="343" t="str">
        <f t="shared" si="2"/>
        <v>2012-13</v>
      </c>
      <c r="U11" s="343" t="str">
        <f t="shared" si="2"/>
        <v>2013-14</v>
      </c>
      <c r="V11" s="343" t="str">
        <f t="shared" si="2"/>
        <v>2014-15</v>
      </c>
      <c r="W11" s="343" t="str">
        <f t="shared" si="2"/>
        <v>2015-16</v>
      </c>
      <c r="X11" s="343" t="str">
        <f t="shared" si="2"/>
        <v>2016-17</v>
      </c>
      <c r="Y11" s="343" t="str">
        <f t="shared" si="2"/>
        <v>2017-18</v>
      </c>
      <c r="Z11" s="343" t="str">
        <f t="shared" si="2"/>
        <v>2018-19</v>
      </c>
      <c r="AA11" s="343" t="str">
        <f t="shared" si="2"/>
        <v>2010-11</v>
      </c>
      <c r="AB11" s="343" t="str">
        <f t="shared" si="2"/>
        <v>2011-12</v>
      </c>
      <c r="AC11" s="343" t="str">
        <f t="shared" si="2"/>
        <v>2012-13</v>
      </c>
      <c r="AD11" s="343" t="str">
        <f t="shared" si="2"/>
        <v>2013-14</v>
      </c>
      <c r="AE11" s="343" t="str">
        <f t="shared" si="2"/>
        <v>2014-15</v>
      </c>
      <c r="AF11" s="1"/>
    </row>
    <row r="12" spans="1:32" ht="15.75" thickBot="1">
      <c r="A12" s="1"/>
      <c r="B12" s="331" t="s">
        <v>514</v>
      </c>
      <c r="C12" s="339">
        <v>873.09</v>
      </c>
      <c r="D12" s="339">
        <v>1410.9</v>
      </c>
      <c r="E12" s="339">
        <v>1170.68</v>
      </c>
      <c r="F12" s="339">
        <v>1053.98</v>
      </c>
      <c r="G12" s="339">
        <v>1186.5999999999999</v>
      </c>
      <c r="H12" s="339">
        <v>1248.99</v>
      </c>
      <c r="I12" s="339">
        <v>1170.28</v>
      </c>
      <c r="J12" s="339">
        <v>1153.1400000000001</v>
      </c>
      <c r="K12" s="339">
        <v>1126.71</v>
      </c>
      <c r="L12" s="339">
        <v>873.09</v>
      </c>
      <c r="M12" s="339">
        <v>1416.78</v>
      </c>
      <c r="N12" s="339">
        <v>1164.8</v>
      </c>
      <c r="O12" s="339">
        <v>1053.98</v>
      </c>
      <c r="P12" s="339">
        <v>1186.5999999999999</v>
      </c>
      <c r="Q12" s="339">
        <v>1251.01</v>
      </c>
      <c r="R12" s="339">
        <v>1168.26</v>
      </c>
      <c r="S12" s="339">
        <v>1153.1400000000001</v>
      </c>
      <c r="T12" s="339">
        <v>1126.71</v>
      </c>
      <c r="U12" s="339">
        <v>875.8</v>
      </c>
      <c r="V12" s="339">
        <v>1414.08</v>
      </c>
      <c r="W12" s="339">
        <v>1164.8</v>
      </c>
      <c r="X12" s="339">
        <v>1053.98</v>
      </c>
      <c r="Y12" s="339">
        <v>1189.8800000000001</v>
      </c>
      <c r="Z12" s="339">
        <v>1247.72</v>
      </c>
      <c r="AA12" s="339">
        <v>1168.26</v>
      </c>
      <c r="AB12" s="339">
        <v>1153.1400000000001</v>
      </c>
      <c r="AC12" s="339">
        <v>1128.3699999999999</v>
      </c>
      <c r="AD12" s="339">
        <v>874.14</v>
      </c>
      <c r="AE12" s="339">
        <v>1414.08</v>
      </c>
      <c r="AF12" s="1"/>
    </row>
    <row r="13" spans="1:32" ht="15.75" thickBot="1">
      <c r="A13" s="1"/>
      <c r="B13" s="331" t="s">
        <v>516</v>
      </c>
      <c r="C13" s="340">
        <v>824.27</v>
      </c>
      <c r="D13" s="340">
        <v>1664.81</v>
      </c>
      <c r="E13" s="340">
        <v>958.17</v>
      </c>
      <c r="F13" s="340">
        <v>1451.68</v>
      </c>
      <c r="G13" s="340">
        <v>1519.34</v>
      </c>
      <c r="H13" s="340">
        <v>1118.56</v>
      </c>
      <c r="I13" s="340">
        <v>1260.5999999999999</v>
      </c>
      <c r="J13" s="340">
        <v>1761.82</v>
      </c>
      <c r="K13" s="340">
        <v>1289.75</v>
      </c>
      <c r="L13" s="340">
        <v>824.27</v>
      </c>
      <c r="M13" s="340">
        <v>1671</v>
      </c>
      <c r="N13" s="340">
        <v>951.98</v>
      </c>
      <c r="O13" s="340">
        <v>1451.68</v>
      </c>
      <c r="P13" s="340">
        <v>1519.34</v>
      </c>
      <c r="Q13" s="340">
        <v>1123.5999999999999</v>
      </c>
      <c r="R13" s="340">
        <v>1255.56</v>
      </c>
      <c r="S13" s="340">
        <v>1761.82</v>
      </c>
      <c r="T13" s="340">
        <v>1289.75</v>
      </c>
      <c r="U13" s="340">
        <v>825.84</v>
      </c>
      <c r="V13" s="340">
        <v>1669.43</v>
      </c>
      <c r="W13" s="340">
        <v>951.98</v>
      </c>
      <c r="X13" s="340">
        <v>1451.68</v>
      </c>
      <c r="Y13" s="340">
        <v>1520.1</v>
      </c>
      <c r="Z13" s="340">
        <v>1122.8399999999999</v>
      </c>
      <c r="AA13" s="340">
        <v>1255.56</v>
      </c>
      <c r="AB13" s="340">
        <v>1761.82</v>
      </c>
      <c r="AC13" s="340">
        <v>1303.4100000000001</v>
      </c>
      <c r="AD13" s="340">
        <v>812.18</v>
      </c>
      <c r="AE13" s="340">
        <v>1669.43</v>
      </c>
      <c r="AF13" s="1"/>
    </row>
    <row r="14" spans="1:32" ht="15.75" thickBot="1">
      <c r="A14" s="1"/>
      <c r="B14" s="331" t="s">
        <v>518</v>
      </c>
      <c r="C14" s="339">
        <v>269.63</v>
      </c>
      <c r="D14" s="339">
        <v>694.46</v>
      </c>
      <c r="E14" s="339">
        <v>250.6</v>
      </c>
      <c r="F14" s="339">
        <v>418.67</v>
      </c>
      <c r="G14" s="339">
        <v>589.53</v>
      </c>
      <c r="H14" s="339">
        <v>180.82</v>
      </c>
      <c r="I14" s="339">
        <v>269.24</v>
      </c>
      <c r="J14" s="339">
        <v>803.08</v>
      </c>
      <c r="K14" s="339">
        <v>576.62</v>
      </c>
      <c r="L14" s="339">
        <v>269.63</v>
      </c>
      <c r="M14" s="339">
        <v>694.99</v>
      </c>
      <c r="N14" s="339">
        <v>248.86</v>
      </c>
      <c r="O14" s="339">
        <v>420.95</v>
      </c>
      <c r="P14" s="339">
        <v>589.53</v>
      </c>
      <c r="Q14" s="339">
        <v>181.78</v>
      </c>
      <c r="R14" s="339">
        <v>266.8</v>
      </c>
      <c r="S14" s="339">
        <v>803.08</v>
      </c>
      <c r="T14" s="339">
        <v>577.1</v>
      </c>
      <c r="U14" s="339">
        <v>270.97000000000003</v>
      </c>
      <c r="V14" s="339">
        <v>694.46</v>
      </c>
      <c r="W14" s="339">
        <v>248.86</v>
      </c>
      <c r="X14" s="339">
        <v>418.67</v>
      </c>
      <c r="Y14" s="339">
        <v>594.4</v>
      </c>
      <c r="Z14" s="339">
        <v>180.82</v>
      </c>
      <c r="AA14" s="339">
        <v>266.8</v>
      </c>
      <c r="AB14" s="339">
        <v>803.08</v>
      </c>
      <c r="AC14" s="339">
        <v>578.16</v>
      </c>
      <c r="AD14" s="339">
        <v>269.63</v>
      </c>
      <c r="AE14" s="339">
        <v>694.46</v>
      </c>
      <c r="AF14" s="1"/>
    </row>
    <row r="15" spans="1:32" ht="15.75" thickBot="1">
      <c r="A15" s="1"/>
      <c r="B15" s="331" t="s">
        <v>515</v>
      </c>
      <c r="C15" s="340">
        <v>517.33000000000004</v>
      </c>
      <c r="D15" s="340">
        <v>726.38</v>
      </c>
      <c r="E15" s="340">
        <v>618.27</v>
      </c>
      <c r="F15" s="340">
        <v>561.86</v>
      </c>
      <c r="G15" s="340">
        <v>663.49</v>
      </c>
      <c r="H15" s="340">
        <v>706.26</v>
      </c>
      <c r="I15" s="340">
        <v>642.91</v>
      </c>
      <c r="J15" s="340">
        <v>610.98</v>
      </c>
      <c r="K15" s="340">
        <v>568.5</v>
      </c>
      <c r="L15" s="340">
        <v>517.33000000000004</v>
      </c>
      <c r="M15" s="340">
        <v>729.48</v>
      </c>
      <c r="N15" s="340">
        <v>615.16999999999996</v>
      </c>
      <c r="O15" s="340">
        <v>561.86</v>
      </c>
      <c r="P15" s="340">
        <v>663.49</v>
      </c>
      <c r="Q15" s="340">
        <v>709.24</v>
      </c>
      <c r="R15" s="340">
        <v>639.92999999999995</v>
      </c>
      <c r="S15" s="340">
        <v>610.98</v>
      </c>
      <c r="T15" s="340">
        <v>568.5</v>
      </c>
      <c r="U15" s="340">
        <v>521.26</v>
      </c>
      <c r="V15" s="340">
        <v>725.55</v>
      </c>
      <c r="W15" s="340">
        <v>615.16999999999996</v>
      </c>
      <c r="X15" s="340">
        <v>561.86</v>
      </c>
      <c r="Y15" s="340">
        <v>665</v>
      </c>
      <c r="Z15" s="340">
        <v>707.73</v>
      </c>
      <c r="AA15" s="340">
        <v>639.92999999999995</v>
      </c>
      <c r="AB15" s="340">
        <v>610.98</v>
      </c>
      <c r="AC15" s="340">
        <v>569.63</v>
      </c>
      <c r="AD15" s="340">
        <v>520.13</v>
      </c>
      <c r="AE15" s="340">
        <v>725.55</v>
      </c>
      <c r="AF15" s="1"/>
    </row>
    <row r="16" spans="1:32" ht="15.75" thickBot="1">
      <c r="A16" s="1"/>
      <c r="B16" s="331" t="s">
        <v>517</v>
      </c>
      <c r="C16" s="339">
        <v>715.4</v>
      </c>
      <c r="D16" s="339">
        <v>759.01</v>
      </c>
      <c r="E16" s="339">
        <v>736.61</v>
      </c>
      <c r="F16" s="339">
        <v>720.62</v>
      </c>
      <c r="G16" s="339">
        <v>736.29</v>
      </c>
      <c r="H16" s="339">
        <v>741.07</v>
      </c>
      <c r="I16" s="339">
        <v>738.99</v>
      </c>
      <c r="J16" s="339">
        <v>733.33</v>
      </c>
      <c r="K16" s="339">
        <v>732.93</v>
      </c>
      <c r="L16" s="339">
        <v>715.4</v>
      </c>
      <c r="M16" s="339">
        <v>761.68</v>
      </c>
      <c r="N16" s="339">
        <v>733.15</v>
      </c>
      <c r="O16" s="339">
        <v>719.85</v>
      </c>
      <c r="P16" s="339">
        <v>736.29</v>
      </c>
      <c r="Q16" s="339">
        <v>743.91</v>
      </c>
      <c r="R16" s="339">
        <v>735.09</v>
      </c>
      <c r="S16" s="339">
        <v>733.33</v>
      </c>
      <c r="T16" s="339">
        <v>733.42</v>
      </c>
      <c r="U16" s="339">
        <v>718.41</v>
      </c>
      <c r="V16" s="339">
        <v>759.01</v>
      </c>
      <c r="W16" s="339">
        <v>733.15</v>
      </c>
      <c r="X16" s="339">
        <v>720.62</v>
      </c>
      <c r="Y16" s="339">
        <v>739.71</v>
      </c>
      <c r="Z16" s="339">
        <v>741.07</v>
      </c>
      <c r="AA16" s="339">
        <v>735.09</v>
      </c>
      <c r="AB16" s="339">
        <v>733.33</v>
      </c>
      <c r="AC16" s="339">
        <v>736.46</v>
      </c>
      <c r="AD16" s="339">
        <v>715.4</v>
      </c>
      <c r="AE16" s="339">
        <v>759.01</v>
      </c>
      <c r="AF16" s="1"/>
    </row>
    <row r="17" spans="1:32" ht="15.75" thickBot="1">
      <c r="A17" s="1"/>
      <c r="B17" s="331" t="s">
        <v>519</v>
      </c>
      <c r="C17" s="340">
        <v>511.53</v>
      </c>
      <c r="D17" s="340">
        <v>939.79</v>
      </c>
      <c r="E17" s="340">
        <v>635.20000000000005</v>
      </c>
      <c r="F17" s="340">
        <v>627.42999999999995</v>
      </c>
      <c r="G17" s="340">
        <v>774.25</v>
      </c>
      <c r="H17" s="340">
        <v>726.49</v>
      </c>
      <c r="I17" s="340">
        <v>691.46</v>
      </c>
      <c r="J17" s="340">
        <v>773.41</v>
      </c>
      <c r="K17" s="340">
        <v>762.63</v>
      </c>
      <c r="L17" s="340">
        <v>511.53</v>
      </c>
      <c r="M17" s="340">
        <v>940.75</v>
      </c>
      <c r="N17" s="340">
        <v>633.6</v>
      </c>
      <c r="O17" s="340">
        <v>628.88</v>
      </c>
      <c r="P17" s="340">
        <v>774.25</v>
      </c>
      <c r="Q17" s="340">
        <v>728.94</v>
      </c>
      <c r="R17" s="340">
        <v>686</v>
      </c>
      <c r="S17" s="340">
        <v>773.41</v>
      </c>
      <c r="T17" s="340">
        <v>759.69</v>
      </c>
      <c r="U17" s="340">
        <v>513.36</v>
      </c>
      <c r="V17" s="340">
        <v>939.79</v>
      </c>
      <c r="W17" s="340">
        <v>633.6</v>
      </c>
      <c r="X17" s="340">
        <v>627.42999999999995</v>
      </c>
      <c r="Y17" s="340">
        <v>778.8</v>
      </c>
      <c r="Z17" s="340">
        <v>726.49</v>
      </c>
      <c r="AA17" s="340">
        <v>686</v>
      </c>
      <c r="AB17" s="340">
        <v>773.41</v>
      </c>
      <c r="AC17" s="340">
        <v>764.6</v>
      </c>
      <c r="AD17" s="340">
        <v>511.53</v>
      </c>
      <c r="AE17" s="340">
        <v>939.79</v>
      </c>
      <c r="AF17" s="1"/>
    </row>
    <row r="18" spans="1:32" ht="15.75" thickBot="1">
      <c r="A18" s="1"/>
      <c r="B18" s="331" t="s">
        <v>1144</v>
      </c>
      <c r="C18" s="339">
        <v>191.26</v>
      </c>
      <c r="D18" s="339">
        <v>433.39</v>
      </c>
      <c r="E18" s="339">
        <v>268.33999999999997</v>
      </c>
      <c r="F18" s="339">
        <v>259.72000000000003</v>
      </c>
      <c r="G18" s="339">
        <v>389.45</v>
      </c>
      <c r="H18" s="339">
        <v>297.42</v>
      </c>
      <c r="I18" s="339">
        <v>292.77</v>
      </c>
      <c r="J18" s="339">
        <v>278.8</v>
      </c>
      <c r="K18" s="339">
        <v>318.38</v>
      </c>
      <c r="L18" s="339">
        <v>191.26</v>
      </c>
      <c r="M18" s="339">
        <v>433.74</v>
      </c>
      <c r="N18" s="339">
        <v>267.68</v>
      </c>
      <c r="O18" s="339">
        <v>261</v>
      </c>
      <c r="P18" s="339">
        <v>389.45</v>
      </c>
      <c r="Q18" s="339">
        <v>298.68</v>
      </c>
      <c r="R18" s="339">
        <v>288.51</v>
      </c>
      <c r="S18" s="339">
        <v>278.8</v>
      </c>
      <c r="T18" s="339">
        <v>317.12</v>
      </c>
      <c r="U18" s="339">
        <v>192</v>
      </c>
      <c r="V18" s="339">
        <v>433.39</v>
      </c>
      <c r="W18" s="339">
        <v>267.68</v>
      </c>
      <c r="X18" s="339">
        <v>259.72000000000003</v>
      </c>
      <c r="Y18" s="339">
        <v>392.38</v>
      </c>
      <c r="Z18" s="339">
        <v>297.42</v>
      </c>
      <c r="AA18" s="339">
        <v>288.51</v>
      </c>
      <c r="AB18" s="339">
        <v>278.8</v>
      </c>
      <c r="AC18" s="339">
        <v>319.02</v>
      </c>
      <c r="AD18" s="339">
        <v>191.26</v>
      </c>
      <c r="AE18" s="339">
        <v>433.39</v>
      </c>
      <c r="AF18" s="1"/>
    </row>
    <row r="19" spans="1:32" ht="15.75" thickBot="1">
      <c r="A19" s="1"/>
      <c r="B19" s="331" t="s">
        <v>1210</v>
      </c>
      <c r="C19" s="340">
        <v>1574.35</v>
      </c>
      <c r="D19" s="340">
        <v>2219.5700000000002</v>
      </c>
      <c r="E19" s="340">
        <v>1766.51</v>
      </c>
      <c r="F19" s="340">
        <v>1647.82</v>
      </c>
      <c r="G19" s="340">
        <v>2000.96</v>
      </c>
      <c r="H19" s="340">
        <v>2035.48</v>
      </c>
      <c r="I19" s="340">
        <v>1958.87</v>
      </c>
      <c r="J19" s="340">
        <v>1900.61</v>
      </c>
      <c r="K19" s="340">
        <v>1790.91</v>
      </c>
      <c r="L19" s="340">
        <v>1574.35</v>
      </c>
      <c r="M19" s="340">
        <v>2222.48</v>
      </c>
      <c r="N19" s="340">
        <v>1759.58</v>
      </c>
      <c r="O19" s="340">
        <v>1646.71</v>
      </c>
      <c r="P19" s="340">
        <v>2000.96</v>
      </c>
      <c r="Q19" s="340">
        <v>2049.56</v>
      </c>
      <c r="R19" s="340">
        <v>1944.36</v>
      </c>
      <c r="S19" s="340">
        <v>1900.61</v>
      </c>
      <c r="T19" s="340">
        <v>1785.79</v>
      </c>
      <c r="U19" s="340">
        <v>1581.33</v>
      </c>
      <c r="V19" s="340">
        <v>2219.5700000000002</v>
      </c>
      <c r="W19" s="340">
        <v>1759.58</v>
      </c>
      <c r="X19" s="340">
        <v>1647.82</v>
      </c>
      <c r="Y19" s="340">
        <v>2014.05</v>
      </c>
      <c r="Z19" s="340">
        <v>2035.48</v>
      </c>
      <c r="AA19" s="340">
        <v>1944.36</v>
      </c>
      <c r="AB19" s="340">
        <v>1900.61</v>
      </c>
      <c r="AC19" s="340">
        <v>1792.07</v>
      </c>
      <c r="AD19" s="340">
        <v>1574.35</v>
      </c>
      <c r="AE19" s="340">
        <v>2219.5700000000002</v>
      </c>
      <c r="AF19" s="1"/>
    </row>
    <row r="20" spans="1:32" ht="15.75" thickBot="1">
      <c r="A20" s="1"/>
      <c r="B20" s="331" t="s">
        <v>1236</v>
      </c>
      <c r="C20" s="339">
        <v>460.18</v>
      </c>
      <c r="D20" s="339">
        <v>642.83000000000004</v>
      </c>
      <c r="E20" s="339">
        <v>507.37</v>
      </c>
      <c r="F20" s="339">
        <v>476.26</v>
      </c>
      <c r="G20" s="339">
        <v>588.51</v>
      </c>
      <c r="H20" s="339">
        <v>598.45000000000005</v>
      </c>
      <c r="I20" s="339">
        <v>582.91</v>
      </c>
      <c r="J20" s="339">
        <v>645.5</v>
      </c>
      <c r="K20" s="339">
        <v>558.08000000000004</v>
      </c>
      <c r="L20" s="339">
        <v>460.18</v>
      </c>
      <c r="M20" s="339">
        <v>644.30999999999995</v>
      </c>
      <c r="N20" s="339">
        <v>504.89</v>
      </c>
      <c r="O20" s="339">
        <v>478.99</v>
      </c>
      <c r="P20" s="339">
        <v>588.51</v>
      </c>
      <c r="Q20" s="339">
        <v>602.13</v>
      </c>
      <c r="R20" s="339">
        <v>578.96</v>
      </c>
      <c r="S20" s="339">
        <v>645.5</v>
      </c>
      <c r="T20" s="339">
        <v>554.09</v>
      </c>
      <c r="U20" s="339">
        <v>462.44</v>
      </c>
      <c r="V20" s="339">
        <v>642.83000000000004</v>
      </c>
      <c r="W20" s="339">
        <v>504.89</v>
      </c>
      <c r="X20" s="339">
        <v>476.26</v>
      </c>
      <c r="Y20" s="339">
        <v>592.47</v>
      </c>
      <c r="Z20" s="339">
        <v>598.45000000000005</v>
      </c>
      <c r="AA20" s="339">
        <v>578.96</v>
      </c>
      <c r="AB20" s="339">
        <v>645.5</v>
      </c>
      <c r="AC20" s="339">
        <v>559.26</v>
      </c>
      <c r="AD20" s="339">
        <v>460.18</v>
      </c>
      <c r="AE20" s="339">
        <v>642.83000000000004</v>
      </c>
      <c r="AF20" s="1"/>
    </row>
    <row r="21" spans="1:32" ht="15.75" thickBot="1">
      <c r="A21" s="1"/>
      <c r="B21" s="331" t="s">
        <v>1237</v>
      </c>
      <c r="C21" s="340">
        <v>442.51</v>
      </c>
      <c r="D21" s="340">
        <v>639.99</v>
      </c>
      <c r="E21" s="340">
        <v>471.67</v>
      </c>
      <c r="F21" s="340">
        <v>469.48</v>
      </c>
      <c r="G21" s="340">
        <v>600.20000000000005</v>
      </c>
      <c r="H21" s="340">
        <v>573.33000000000004</v>
      </c>
      <c r="I21" s="340">
        <v>568.39</v>
      </c>
      <c r="J21" s="340">
        <v>679.82</v>
      </c>
      <c r="K21" s="340">
        <v>560</v>
      </c>
      <c r="L21" s="340">
        <v>442.51</v>
      </c>
      <c r="M21" s="340">
        <v>641.19000000000005</v>
      </c>
      <c r="N21" s="340">
        <v>469.86</v>
      </c>
      <c r="O21" s="340">
        <v>470.86</v>
      </c>
      <c r="P21" s="340">
        <v>600.20000000000005</v>
      </c>
      <c r="Q21" s="340">
        <v>577.22</v>
      </c>
      <c r="R21" s="340">
        <v>564.5</v>
      </c>
      <c r="S21" s="340">
        <v>679.82</v>
      </c>
      <c r="T21" s="340">
        <v>555.03</v>
      </c>
      <c r="U21" s="340">
        <v>444.71</v>
      </c>
      <c r="V21" s="340">
        <v>639.99</v>
      </c>
      <c r="W21" s="340">
        <v>469.86</v>
      </c>
      <c r="X21" s="340">
        <v>469.48</v>
      </c>
      <c r="Y21" s="340">
        <v>603.94000000000005</v>
      </c>
      <c r="Z21" s="340">
        <v>573.33000000000004</v>
      </c>
      <c r="AA21" s="340">
        <v>564.5</v>
      </c>
      <c r="AB21" s="340">
        <v>679.82</v>
      </c>
      <c r="AC21" s="340">
        <v>560.82000000000005</v>
      </c>
      <c r="AD21" s="340">
        <v>442.51</v>
      </c>
      <c r="AE21" s="340">
        <v>639.99</v>
      </c>
      <c r="AF21" s="1"/>
    </row>
    <row r="22" spans="1:32">
      <c r="A22" s="1"/>
      <c r="B22" s="1"/>
      <c r="C22" s="392"/>
      <c r="D22" s="392"/>
      <c r="E22" s="392"/>
      <c r="F22" s="392"/>
      <c r="G22" s="392"/>
      <c r="H22" s="392"/>
      <c r="I22" s="392"/>
      <c r="J22" s="392"/>
      <c r="K22" s="392"/>
      <c r="L22" s="1"/>
      <c r="M22" s="1"/>
      <c r="N22" s="1"/>
      <c r="O22" s="1"/>
      <c r="P22" s="1"/>
      <c r="Q22" s="1"/>
      <c r="R22" s="1"/>
      <c r="S22" s="1"/>
      <c r="T22" s="1"/>
      <c r="U22" s="1"/>
      <c r="V22" s="1"/>
      <c r="W22" s="1"/>
      <c r="X22" s="1"/>
      <c r="Y22" s="1"/>
      <c r="Z22" s="1"/>
      <c r="AA22" s="1"/>
      <c r="AB22" s="1"/>
      <c r="AC22" s="1"/>
      <c r="AD22" s="1"/>
      <c r="AE22" s="1"/>
      <c r="AF22" s="1"/>
    </row>
    <row r="23" spans="1:32">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row>
    <row r="24" spans="1:32">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1:32">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row>
    <row r="26" spans="1:32">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row>
    <row r="27" spans="1:32">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row>
    <row r="28" spans="1:32">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row>
    <row r="29" spans="1:32">
      <c r="A29" s="1"/>
      <c r="B29" s="335"/>
      <c r="C29" s="1"/>
      <c r="D29" s="1"/>
      <c r="E29" s="1"/>
      <c r="F29" s="1"/>
      <c r="G29" s="1"/>
      <c r="H29" s="1"/>
      <c r="I29" s="335"/>
      <c r="J29" s="1"/>
      <c r="K29" s="1"/>
      <c r="L29" s="1"/>
      <c r="M29" s="1"/>
      <c r="N29" s="1"/>
      <c r="O29" s="1"/>
      <c r="P29" s="1"/>
      <c r="Q29" s="1"/>
      <c r="R29" s="1"/>
      <c r="S29" s="1"/>
      <c r="T29" s="1"/>
      <c r="U29" s="1"/>
      <c r="V29" s="1"/>
      <c r="W29" s="1"/>
      <c r="X29" s="1"/>
      <c r="Y29" s="1"/>
      <c r="Z29" s="1"/>
      <c r="AA29" s="1"/>
      <c r="AB29" s="1"/>
      <c r="AC29" s="1"/>
      <c r="AD29" s="1"/>
      <c r="AE29" s="1"/>
      <c r="AF29" s="1"/>
    </row>
    <row r="30" spans="1:32">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row>
    <row r="31" spans="1:32">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row>
    <row r="32" spans="1:32">
      <c r="A32" s="1"/>
      <c r="B32" s="1"/>
      <c r="C32" s="336"/>
      <c r="D32" s="336"/>
      <c r="E32" s="336"/>
      <c r="F32" s="336"/>
      <c r="G32" s="336"/>
      <c r="H32" s="336"/>
      <c r="I32" s="336"/>
      <c r="J32" s="336"/>
      <c r="K32" s="1"/>
      <c r="L32" s="336"/>
      <c r="M32" s="336">
        <v>678.37</v>
      </c>
      <c r="N32" s="336">
        <v>558.23</v>
      </c>
      <c r="O32" s="336">
        <v>439.98</v>
      </c>
      <c r="P32" s="336">
        <v>638.54999999999995</v>
      </c>
      <c r="Q32" s="336">
        <v>465.1</v>
      </c>
      <c r="R32" s="1"/>
      <c r="S32" s="1"/>
      <c r="T32" s="1"/>
      <c r="U32" s="1"/>
      <c r="V32" s="1"/>
      <c r="W32" s="1"/>
      <c r="X32" s="1"/>
      <c r="Y32" s="1"/>
      <c r="Z32" s="1"/>
      <c r="AA32" s="1"/>
      <c r="AB32" s="1"/>
      <c r="AC32" s="1"/>
      <c r="AD32" s="1"/>
      <c r="AE32" s="1"/>
      <c r="AF32" s="1"/>
    </row>
    <row r="33" spans="1:32">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row>
    <row r="34" spans="1:32">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row>
    <row r="35" spans="1:32">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row>
    <row r="36" spans="1:32">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row>
    <row r="37" spans="1:32">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row>
    <row r="38" spans="1:32">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row>
    <row r="39" spans="1:32">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row>
    <row r="40" spans="1:32">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row>
    <row r="41" spans="1:32">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row>
    <row r="42" spans="1:32">
      <c r="A42" s="338"/>
      <c r="B42" s="338"/>
      <c r="C42" s="338"/>
      <c r="D42" s="338"/>
      <c r="E42" s="338"/>
      <c r="F42" s="338"/>
      <c r="G42" s="338"/>
      <c r="H42" s="338"/>
      <c r="I42" s="338"/>
      <c r="J42" s="338"/>
      <c r="K42" s="338"/>
      <c r="L42" s="338"/>
      <c r="M42" s="338"/>
      <c r="N42" s="338"/>
      <c r="O42" s="338"/>
      <c r="P42" s="338"/>
      <c r="Q42" s="338"/>
      <c r="R42" s="338"/>
    </row>
  </sheetData>
  <mergeCells count="1">
    <mergeCell ref="B5:F5"/>
  </mergeCells>
  <hyperlinks>
    <hyperlink ref="B1" location="'Assumptions Summary'!A1" display="Go to Assumptions Summary"/>
  </hyperlinks>
  <pageMargins left="0.7" right="0.7" top="0.75" bottom="0.75" header="0.3" footer="0.3"/>
  <pageSetup paperSize="9" scale="86" orientation="portrait" r:id="rId1"/>
  <colBreaks count="2" manualBreakCount="2">
    <brk id="8" max="56" man="1"/>
    <brk id="18" max="1048575" man="1"/>
  </colBreak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tabColor theme="8" tint="-0.249977111117893"/>
  </sheetPr>
  <dimension ref="A1:T17"/>
  <sheetViews>
    <sheetView showGridLines="0" zoomScale="85" zoomScaleNormal="85" workbookViewId="0"/>
  </sheetViews>
  <sheetFormatPr defaultColWidth="11.7109375" defaultRowHeight="15"/>
  <cols>
    <col min="1" max="1" width="4.140625" style="119" customWidth="1"/>
    <col min="2" max="2" width="25" style="119" customWidth="1"/>
    <col min="3" max="21" width="9.7109375" style="119" customWidth="1"/>
    <col min="22" max="16384" width="11.7109375" style="119"/>
  </cols>
  <sheetData>
    <row r="1" spans="1:20" ht="12" customHeight="1">
      <c r="A1" s="328"/>
      <c r="B1" s="17" t="s">
        <v>59</v>
      </c>
      <c r="C1" s="1"/>
      <c r="D1" s="1"/>
      <c r="E1" s="1"/>
      <c r="F1" s="1"/>
      <c r="G1" s="1"/>
      <c r="H1" s="1"/>
      <c r="I1" s="1"/>
      <c r="J1" s="1"/>
      <c r="K1" s="1"/>
      <c r="L1" s="1"/>
      <c r="M1" s="1"/>
      <c r="N1" s="1"/>
      <c r="O1" s="1"/>
      <c r="P1" s="1"/>
      <c r="Q1" s="1"/>
      <c r="R1" s="1"/>
      <c r="S1" s="1"/>
      <c r="T1" s="170"/>
    </row>
    <row r="2" spans="1:20" ht="20.25" thickBot="1">
      <c r="A2" s="10"/>
      <c r="B2" s="313" t="s">
        <v>1562</v>
      </c>
      <c r="C2" s="313"/>
      <c r="D2" s="313"/>
      <c r="E2" s="313"/>
      <c r="F2" s="1"/>
      <c r="G2" s="1"/>
      <c r="H2" s="1"/>
      <c r="I2" s="1"/>
      <c r="J2" s="1"/>
      <c r="K2" s="1"/>
      <c r="L2" s="1"/>
      <c r="M2" s="1"/>
      <c r="N2" s="1"/>
      <c r="O2" s="1"/>
      <c r="P2" s="1"/>
      <c r="Q2" s="1"/>
      <c r="R2" s="1"/>
      <c r="S2" s="1"/>
      <c r="T2" s="170"/>
    </row>
    <row r="3" spans="1:20" ht="15" customHeight="1" thickTop="1">
      <c r="A3" s="10"/>
      <c r="B3" s="10"/>
      <c r="C3" s="10"/>
      <c r="D3" s="10"/>
      <c r="E3" s="10"/>
      <c r="F3" s="10"/>
      <c r="G3" s="10"/>
      <c r="H3" s="1"/>
      <c r="I3" s="1"/>
      <c r="J3" s="1"/>
      <c r="K3" s="1"/>
      <c r="L3" s="1"/>
      <c r="M3" s="1"/>
      <c r="N3" s="1"/>
      <c r="O3" s="1"/>
      <c r="P3" s="1"/>
      <c r="Q3" s="1"/>
      <c r="R3" s="1"/>
      <c r="S3" s="1"/>
      <c r="T3" s="170"/>
    </row>
    <row r="4" spans="1:20">
      <c r="A4" s="10"/>
      <c r="B4" s="398" t="str">
        <f>'Assumptions Summary'!$E$5&amp;": "&amp;'Assumptions Summary'!$D$51</f>
        <v>Key deviations from Primary Source: Hydro Tasmania public documents</v>
      </c>
      <c r="C4" s="1"/>
      <c r="D4" s="1"/>
      <c r="E4" s="1"/>
      <c r="F4" s="1"/>
      <c r="G4" s="1"/>
      <c r="H4" s="1"/>
      <c r="I4" s="1"/>
      <c r="J4" s="1"/>
      <c r="K4" s="1"/>
      <c r="L4" s="1"/>
      <c r="M4" s="1"/>
      <c r="N4" s="1"/>
      <c r="O4" s="1"/>
      <c r="P4" s="1"/>
      <c r="Q4" s="1"/>
      <c r="R4" s="1"/>
      <c r="S4" s="1"/>
      <c r="T4" s="170"/>
    </row>
    <row r="5" spans="1:20">
      <c r="A5" s="10"/>
      <c r="B5" s="399" t="str">
        <f>'Assumptions Summary'!$E$51</f>
        <v>Comment: Prudent storage levels not included in AEMO's ISP</v>
      </c>
      <c r="C5" s="1"/>
      <c r="D5" s="1"/>
      <c r="E5" s="1"/>
      <c r="F5" s="1"/>
      <c r="G5" s="1"/>
      <c r="H5" s="1"/>
      <c r="I5" s="1"/>
      <c r="J5" s="1"/>
      <c r="K5" s="1"/>
      <c r="L5" s="1"/>
      <c r="M5" s="1"/>
      <c r="N5" s="1"/>
      <c r="O5" s="1"/>
      <c r="P5" s="1"/>
      <c r="Q5" s="1"/>
      <c r="R5" s="1"/>
      <c r="S5" s="1"/>
      <c r="T5" s="170"/>
    </row>
    <row r="6" spans="1:20">
      <c r="A6" s="10"/>
      <c r="B6" s="398"/>
      <c r="C6" s="1"/>
      <c r="D6" s="1"/>
      <c r="E6" s="1"/>
      <c r="F6" s="1"/>
      <c r="G6" s="1"/>
      <c r="H6" s="1"/>
      <c r="I6" s="1"/>
      <c r="J6" s="1"/>
      <c r="K6" s="1"/>
      <c r="L6" s="1"/>
      <c r="M6" s="1"/>
      <c r="N6" s="1"/>
      <c r="O6" s="1"/>
      <c r="P6" s="1"/>
      <c r="Q6" s="1"/>
      <c r="R6" s="1"/>
      <c r="S6" s="1"/>
      <c r="T6" s="170"/>
    </row>
    <row r="7" spans="1:20" ht="120" customHeight="1">
      <c r="A7" s="1"/>
      <c r="B7" s="599" t="s">
        <v>1418</v>
      </c>
      <c r="C7" s="599"/>
      <c r="D7" s="599"/>
      <c r="E7" s="599"/>
      <c r="F7" s="599"/>
      <c r="G7" s="599"/>
      <c r="H7" s="120"/>
      <c r="I7" s="337"/>
      <c r="J7" s="337"/>
      <c r="K7" s="337"/>
      <c r="L7" s="337"/>
      <c r="M7" s="337"/>
      <c r="N7" s="337"/>
      <c r="O7" s="1"/>
      <c r="P7" s="1"/>
      <c r="Q7" s="1"/>
      <c r="R7" s="1"/>
      <c r="S7" s="1"/>
      <c r="T7" s="170"/>
    </row>
    <row r="8" spans="1:20" ht="15.75" thickBot="1">
      <c r="A8" s="1"/>
      <c r="B8" s="337"/>
      <c r="C8" s="337"/>
      <c r="D8" s="337"/>
      <c r="E8" s="337"/>
      <c r="F8" s="337"/>
      <c r="G8" s="337"/>
      <c r="H8" s="337"/>
      <c r="I8" s="337"/>
      <c r="J8" s="337"/>
      <c r="K8" s="337"/>
      <c r="L8" s="337"/>
      <c r="M8" s="337"/>
      <c r="N8" s="337"/>
      <c r="O8" s="1"/>
      <c r="P8" s="1"/>
      <c r="Q8" s="1"/>
      <c r="R8" s="1"/>
      <c r="S8" s="1"/>
      <c r="T8" s="170"/>
    </row>
    <row r="9" spans="1:20" ht="15.75" thickBot="1">
      <c r="A9" s="1"/>
      <c r="B9" s="330" t="s">
        <v>1261</v>
      </c>
      <c r="C9" s="330" t="s">
        <v>821</v>
      </c>
      <c r="D9" s="330" t="s">
        <v>822</v>
      </c>
      <c r="E9" s="330" t="s">
        <v>823</v>
      </c>
      <c r="F9" s="330" t="s">
        <v>824</v>
      </c>
      <c r="G9" s="330" t="s">
        <v>825</v>
      </c>
      <c r="H9" s="330" t="s">
        <v>826</v>
      </c>
      <c r="I9" s="330" t="s">
        <v>815</v>
      </c>
      <c r="J9" s="330" t="s">
        <v>816</v>
      </c>
      <c r="K9" s="330" t="s">
        <v>817</v>
      </c>
      <c r="L9" s="330" t="s">
        <v>818</v>
      </c>
      <c r="M9" s="330" t="s">
        <v>819</v>
      </c>
      <c r="N9" s="330" t="s">
        <v>820</v>
      </c>
      <c r="O9" s="1"/>
      <c r="P9" s="1"/>
      <c r="Q9" s="1"/>
      <c r="R9" s="1"/>
      <c r="S9" s="1"/>
      <c r="T9" s="170"/>
    </row>
    <row r="10" spans="1:20" ht="15.75" thickBot="1">
      <c r="A10" s="1"/>
      <c r="B10" s="331" t="s">
        <v>1262</v>
      </c>
      <c r="C10" s="172">
        <v>5076</v>
      </c>
      <c r="D10" s="172">
        <v>4722</v>
      </c>
      <c r="E10" s="172">
        <v>4362</v>
      </c>
      <c r="F10" s="172">
        <v>4043</v>
      </c>
      <c r="G10" s="172">
        <v>3981</v>
      </c>
      <c r="H10" s="172">
        <v>3956</v>
      </c>
      <c r="I10" s="172">
        <v>4097</v>
      </c>
      <c r="J10" s="172">
        <v>4248</v>
      </c>
      <c r="K10" s="172">
        <v>4764</v>
      </c>
      <c r="L10" s="172">
        <v>5185</v>
      </c>
      <c r="M10" s="172">
        <v>5344</v>
      </c>
      <c r="N10" s="172">
        <v>5212</v>
      </c>
      <c r="O10" s="1"/>
      <c r="P10" s="1"/>
      <c r="Q10" s="1"/>
      <c r="R10" s="1"/>
      <c r="S10" s="1"/>
      <c r="T10" s="170"/>
    </row>
    <row r="11" spans="1:20" ht="15.75" thickBot="1">
      <c r="A11" s="1"/>
      <c r="B11" s="331" t="s">
        <v>1417</v>
      </c>
      <c r="C11" s="174">
        <v>3721</v>
      </c>
      <c r="D11" s="174">
        <v>3367</v>
      </c>
      <c r="E11" s="174">
        <v>3007</v>
      </c>
      <c r="F11" s="174">
        <v>2688</v>
      </c>
      <c r="G11" s="174">
        <v>2626</v>
      </c>
      <c r="H11" s="174">
        <v>2601</v>
      </c>
      <c r="I11" s="174">
        <v>2742</v>
      </c>
      <c r="J11" s="174">
        <v>2893</v>
      </c>
      <c r="K11" s="174">
        <v>3409</v>
      </c>
      <c r="L11" s="174">
        <v>3830</v>
      </c>
      <c r="M11" s="174">
        <v>3989</v>
      </c>
      <c r="N11" s="174">
        <v>3857</v>
      </c>
      <c r="O11" s="1"/>
      <c r="P11" s="1"/>
      <c r="Q11" s="1"/>
      <c r="R11" s="1"/>
      <c r="S11" s="1"/>
      <c r="T11" s="170"/>
    </row>
    <row r="12" spans="1:20" ht="15.75" thickBot="1">
      <c r="A12" s="1"/>
      <c r="B12" s="337"/>
      <c r="C12" s="337"/>
      <c r="D12" s="337"/>
      <c r="E12" s="337"/>
      <c r="F12" s="337"/>
      <c r="G12" s="337"/>
      <c r="H12" s="337"/>
      <c r="I12" s="337"/>
      <c r="J12" s="337"/>
      <c r="K12" s="337"/>
      <c r="L12" s="337"/>
      <c r="M12" s="337"/>
      <c r="N12" s="337"/>
      <c r="O12" s="1"/>
      <c r="P12" s="1"/>
      <c r="Q12" s="1"/>
      <c r="R12" s="1"/>
      <c r="S12" s="1"/>
      <c r="T12" s="170"/>
    </row>
    <row r="13" spans="1:20" ht="15.75" thickBot="1">
      <c r="A13" s="1"/>
      <c r="B13" s="330" t="s">
        <v>1263</v>
      </c>
      <c r="C13" s="330" t="s">
        <v>821</v>
      </c>
      <c r="D13" s="330" t="s">
        <v>822</v>
      </c>
      <c r="E13" s="330" t="s">
        <v>823</v>
      </c>
      <c r="F13" s="330" t="s">
        <v>824</v>
      </c>
      <c r="G13" s="330" t="s">
        <v>825</v>
      </c>
      <c r="H13" s="330" t="s">
        <v>826</v>
      </c>
      <c r="I13" s="330" t="s">
        <v>815</v>
      </c>
      <c r="J13" s="330" t="s">
        <v>816</v>
      </c>
      <c r="K13" s="330" t="s">
        <v>817</v>
      </c>
      <c r="L13" s="330" t="s">
        <v>818</v>
      </c>
      <c r="M13" s="330" t="s">
        <v>819</v>
      </c>
      <c r="N13" s="330" t="s">
        <v>820</v>
      </c>
      <c r="O13" s="1"/>
      <c r="P13" s="1"/>
      <c r="Q13" s="1"/>
      <c r="R13" s="1"/>
      <c r="S13" s="1"/>
      <c r="T13" s="170"/>
    </row>
    <row r="14" spans="1:20" ht="15.75" thickBot="1">
      <c r="A14" s="1"/>
      <c r="B14" s="331" t="s">
        <v>1262</v>
      </c>
      <c r="C14" s="341">
        <v>0.375</v>
      </c>
      <c r="D14" s="341">
        <v>0.34899999999999998</v>
      </c>
      <c r="E14" s="341">
        <v>0.32200000000000001</v>
      </c>
      <c r="F14" s="341">
        <v>0.29799999999999999</v>
      </c>
      <c r="G14" s="341">
        <v>0.29399999999999998</v>
      </c>
      <c r="H14" s="341">
        <v>0.29199999999999998</v>
      </c>
      <c r="I14" s="341">
        <v>0.30199999999999999</v>
      </c>
      <c r="J14" s="341">
        <v>0.314</v>
      </c>
      <c r="K14" s="341">
        <v>0.35199999999999998</v>
      </c>
      <c r="L14" s="341">
        <v>0.38300000000000001</v>
      </c>
      <c r="M14" s="341">
        <v>0.39500000000000002</v>
      </c>
      <c r="N14" s="341">
        <v>0.38500000000000001</v>
      </c>
      <c r="O14" s="1"/>
      <c r="P14" s="1"/>
      <c r="Q14" s="1"/>
      <c r="R14" s="1"/>
      <c r="S14" s="1"/>
      <c r="T14" s="170"/>
    </row>
    <row r="15" spans="1:20" ht="15.75" thickBot="1">
      <c r="A15" s="1"/>
      <c r="B15" s="331" t="s">
        <v>1417</v>
      </c>
      <c r="C15" s="342">
        <v>0.27500000000000002</v>
      </c>
      <c r="D15" s="342">
        <v>0.249</v>
      </c>
      <c r="E15" s="342">
        <v>0.222</v>
      </c>
      <c r="F15" s="342">
        <v>0.19800000000000001</v>
      </c>
      <c r="G15" s="342">
        <v>0.19400000000000001</v>
      </c>
      <c r="H15" s="342">
        <v>0.192</v>
      </c>
      <c r="I15" s="342">
        <v>0.20200000000000001</v>
      </c>
      <c r="J15" s="342">
        <v>0.214</v>
      </c>
      <c r="K15" s="342">
        <v>0.252</v>
      </c>
      <c r="L15" s="342">
        <v>0.28299999999999997</v>
      </c>
      <c r="M15" s="342">
        <v>0.29499999999999998</v>
      </c>
      <c r="N15" s="342">
        <v>0.28499999999999998</v>
      </c>
      <c r="O15" s="1"/>
      <c r="P15" s="1"/>
      <c r="Q15" s="1"/>
      <c r="R15" s="1"/>
      <c r="S15" s="1"/>
      <c r="T15" s="170"/>
    </row>
    <row r="16" spans="1:20">
      <c r="A16" s="1"/>
      <c r="B16" s="337"/>
      <c r="C16" s="337"/>
      <c r="D16" s="337"/>
      <c r="E16" s="337"/>
      <c r="F16" s="337"/>
      <c r="G16" s="337"/>
      <c r="H16" s="337"/>
      <c r="I16" s="337"/>
      <c r="J16" s="337"/>
      <c r="K16" s="337"/>
      <c r="L16" s="337"/>
      <c r="M16" s="337"/>
      <c r="N16" s="337"/>
      <c r="O16" s="1"/>
      <c r="P16" s="1"/>
      <c r="Q16" s="1"/>
      <c r="R16" s="1"/>
      <c r="S16" s="1"/>
      <c r="T16" s="170"/>
    </row>
    <row r="17" spans="1:19">
      <c r="A17" s="338"/>
      <c r="B17" s="338"/>
      <c r="C17" s="338"/>
      <c r="D17" s="338"/>
      <c r="E17" s="338"/>
      <c r="F17" s="338"/>
      <c r="G17" s="338"/>
      <c r="H17" s="338"/>
      <c r="I17" s="338"/>
      <c r="J17" s="338"/>
      <c r="K17" s="338"/>
      <c r="L17" s="338"/>
      <c r="M17" s="338"/>
      <c r="N17" s="338"/>
      <c r="O17" s="338"/>
      <c r="P17" s="338"/>
      <c r="Q17" s="338"/>
      <c r="R17" s="338"/>
      <c r="S17" s="338"/>
    </row>
  </sheetData>
  <mergeCells count="1">
    <mergeCell ref="B7:G7"/>
  </mergeCells>
  <hyperlinks>
    <hyperlink ref="B1" location="'Assumptions Summary'!A1" display="Go to Assumptions Summary"/>
  </hyperlinks>
  <pageMargins left="0.7" right="0.7" top="0.75" bottom="0.75" header="0.3" footer="0.3"/>
  <pageSetup paperSize="9" scale="86" orientation="portrait" r:id="rId1"/>
  <colBreaks count="2" manualBreakCount="2">
    <brk id="9" max="56" man="1"/>
    <brk id="1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1"/>
  </sheetPr>
  <dimension ref="A1:H46"/>
  <sheetViews>
    <sheetView zoomScale="85" zoomScaleNormal="85" workbookViewId="0"/>
  </sheetViews>
  <sheetFormatPr defaultColWidth="10.28515625" defaultRowHeight="12.75"/>
  <cols>
    <col min="1" max="1" width="4.140625" style="27" customWidth="1"/>
    <col min="2" max="2" width="5.140625" style="27" customWidth="1"/>
    <col min="3" max="3" width="36.5703125" style="27" customWidth="1"/>
    <col min="4" max="4" width="11.5703125" style="27" customWidth="1"/>
    <col min="5" max="6" width="13.85546875" style="27" customWidth="1"/>
    <col min="7" max="7" width="17.140625" style="27" customWidth="1"/>
    <col min="8" max="8" width="8.140625" style="27" customWidth="1"/>
    <col min="9" max="16384" width="10.28515625" style="27"/>
  </cols>
  <sheetData>
    <row r="1" spans="1:8" ht="15">
      <c r="A1" s="7"/>
      <c r="B1" s="17" t="s">
        <v>59</v>
      </c>
      <c r="C1" s="26"/>
      <c r="D1" s="26"/>
      <c r="E1" s="26"/>
      <c r="F1" s="26"/>
      <c r="G1" s="26"/>
      <c r="H1" s="26"/>
    </row>
    <row r="2" spans="1:8" ht="20.25" thickBot="1">
      <c r="A2" s="26"/>
      <c r="B2" s="18" t="s">
        <v>115</v>
      </c>
      <c r="C2" s="18"/>
      <c r="D2" s="18"/>
      <c r="E2" s="26"/>
      <c r="F2" s="26"/>
      <c r="G2" s="26"/>
      <c r="H2" s="26"/>
    </row>
    <row r="3" spans="1:8" ht="13.5" thickTop="1">
      <c r="A3" s="26"/>
      <c r="B3" s="26"/>
      <c r="C3" s="26"/>
      <c r="D3" s="26"/>
      <c r="E3" s="26"/>
      <c r="F3" s="26"/>
      <c r="G3" s="26"/>
      <c r="H3" s="26"/>
    </row>
    <row r="4" spans="1:8" ht="15">
      <c r="A4" s="26"/>
      <c r="B4" s="398" t="str">
        <f>'Assumptions Summary'!$E$5&amp;": "&amp;'Assumptions Summary'!$D$7</f>
        <v>Key deviations from Primary Source: AEMO Draft 2021-22 Input and Assumptions Workbook</v>
      </c>
      <c r="C4" s="1"/>
      <c r="D4" s="1"/>
      <c r="E4" s="26"/>
      <c r="F4" s="26"/>
      <c r="G4" s="26"/>
      <c r="H4" s="26"/>
    </row>
    <row r="5" spans="1:8" ht="15">
      <c r="A5" s="26"/>
      <c r="B5" s="441" t="str">
        <f>'Assumptions Summary'!E7</f>
        <v>1) Removal of QLD Banana REZ</v>
      </c>
      <c r="C5" s="441"/>
      <c r="D5" s="441"/>
      <c r="E5" s="26"/>
      <c r="F5" s="26"/>
      <c r="G5" s="26"/>
      <c r="H5" s="26"/>
    </row>
    <row r="6" spans="1:8" ht="15">
      <c r="A6" s="26"/>
      <c r="B6" s="329"/>
      <c r="C6" s="26"/>
      <c r="D6" s="26"/>
      <c r="E6" s="26"/>
      <c r="F6" s="26"/>
      <c r="G6" s="26"/>
      <c r="H6" s="26"/>
    </row>
    <row r="7" spans="1:8" ht="15" customHeight="1">
      <c r="A7" s="26"/>
      <c r="B7" s="10" t="s">
        <v>116</v>
      </c>
      <c r="C7" s="1"/>
      <c r="D7" s="1"/>
      <c r="E7" s="1"/>
      <c r="F7" s="1"/>
      <c r="G7" s="26"/>
      <c r="H7" s="26"/>
    </row>
    <row r="8" spans="1:8" ht="15" customHeight="1">
      <c r="A8" s="26"/>
      <c r="B8" s="10" t="s">
        <v>117</v>
      </c>
      <c r="C8" s="1"/>
      <c r="D8" s="1"/>
      <c r="E8" s="1"/>
      <c r="F8" s="1"/>
      <c r="G8" s="26"/>
      <c r="H8" s="26"/>
    </row>
    <row r="9" spans="1:8" ht="11.85" customHeight="1" thickBot="1">
      <c r="A9" s="26"/>
      <c r="B9" s="26"/>
      <c r="C9" s="26"/>
      <c r="D9" s="26"/>
      <c r="E9" s="26"/>
      <c r="F9" s="26"/>
      <c r="G9" s="26"/>
      <c r="H9" s="26"/>
    </row>
    <row r="10" spans="1:8" ht="33" customHeight="1" thickBot="1">
      <c r="A10" s="26"/>
      <c r="B10" s="28" t="s">
        <v>118</v>
      </c>
      <c r="C10" s="28" t="s">
        <v>119</v>
      </c>
      <c r="D10" s="28" t="s">
        <v>120</v>
      </c>
      <c r="E10" s="28" t="s">
        <v>121</v>
      </c>
      <c r="F10" s="28" t="s">
        <v>122</v>
      </c>
      <c r="G10" s="28" t="s">
        <v>123</v>
      </c>
      <c r="H10" s="26"/>
    </row>
    <row r="11" spans="1:8" ht="13.5" thickBot="1">
      <c r="A11" s="26"/>
      <c r="B11" s="29" t="s">
        <v>124</v>
      </c>
      <c r="C11" s="29" t="s">
        <v>125</v>
      </c>
      <c r="D11" s="30" t="s">
        <v>126</v>
      </c>
      <c r="E11" s="30" t="s">
        <v>127</v>
      </c>
      <c r="F11" s="30" t="s">
        <v>128</v>
      </c>
      <c r="G11" s="30" t="s">
        <v>68</v>
      </c>
      <c r="H11" s="26"/>
    </row>
    <row r="12" spans="1:8" ht="17.45" customHeight="1" thickBot="1">
      <c r="A12" s="26"/>
      <c r="B12" s="31" t="s">
        <v>129</v>
      </c>
      <c r="C12" s="31" t="s">
        <v>130</v>
      </c>
      <c r="D12" s="32" t="s">
        <v>126</v>
      </c>
      <c r="E12" s="32" t="s">
        <v>127</v>
      </c>
      <c r="F12" s="32" t="s">
        <v>128</v>
      </c>
      <c r="G12" s="32" t="s">
        <v>68</v>
      </c>
      <c r="H12" s="26"/>
    </row>
    <row r="13" spans="1:8" ht="17.45" customHeight="1" thickBot="1">
      <c r="A13" s="26"/>
      <c r="B13" s="29" t="s">
        <v>131</v>
      </c>
      <c r="C13" s="29" t="s">
        <v>132</v>
      </c>
      <c r="D13" s="30" t="s">
        <v>126</v>
      </c>
      <c r="E13" s="30" t="s">
        <v>127</v>
      </c>
      <c r="F13" s="30" t="s">
        <v>128</v>
      </c>
      <c r="G13" s="30" t="s">
        <v>68</v>
      </c>
      <c r="H13" s="26"/>
    </row>
    <row r="14" spans="1:8" ht="17.45" customHeight="1" thickBot="1">
      <c r="A14" s="26"/>
      <c r="B14" s="31" t="s">
        <v>133</v>
      </c>
      <c r="C14" s="31" t="s">
        <v>134</v>
      </c>
      <c r="D14" s="32" t="s">
        <v>126</v>
      </c>
      <c r="E14" s="32" t="s">
        <v>127</v>
      </c>
      <c r="F14" s="32" t="s">
        <v>128</v>
      </c>
      <c r="G14" s="32" t="s">
        <v>68</v>
      </c>
      <c r="H14" s="26"/>
    </row>
    <row r="15" spans="1:8" ht="17.45" customHeight="1" thickBot="1">
      <c r="A15" s="26"/>
      <c r="B15" s="29" t="s">
        <v>135</v>
      </c>
      <c r="C15" s="29" t="s">
        <v>136</v>
      </c>
      <c r="D15" s="30" t="s">
        <v>126</v>
      </c>
      <c r="E15" s="30" t="s">
        <v>137</v>
      </c>
      <c r="F15" s="30" t="s">
        <v>128</v>
      </c>
      <c r="G15" s="30" t="s">
        <v>138</v>
      </c>
      <c r="H15" s="26"/>
    </row>
    <row r="16" spans="1:8" ht="17.45" customHeight="1" thickBot="1">
      <c r="A16" s="26"/>
      <c r="B16" s="31" t="s">
        <v>139</v>
      </c>
      <c r="C16" s="31" t="s">
        <v>140</v>
      </c>
      <c r="D16" s="32" t="s">
        <v>126</v>
      </c>
      <c r="E16" s="32" t="s">
        <v>137</v>
      </c>
      <c r="F16" s="32" t="s">
        <v>128</v>
      </c>
      <c r="G16" s="32" t="s">
        <v>68</v>
      </c>
      <c r="H16" s="26"/>
    </row>
    <row r="17" spans="1:8" ht="17.45" customHeight="1" thickBot="1">
      <c r="A17" s="26"/>
      <c r="B17" s="29" t="s">
        <v>141</v>
      </c>
      <c r="C17" s="29" t="s">
        <v>142</v>
      </c>
      <c r="D17" s="30" t="s">
        <v>126</v>
      </c>
      <c r="E17" s="30" t="s">
        <v>137</v>
      </c>
      <c r="F17" s="30" t="s">
        <v>143</v>
      </c>
      <c r="G17" s="30" t="s">
        <v>68</v>
      </c>
      <c r="H17" s="26"/>
    </row>
    <row r="18" spans="1:8" ht="17.45" customHeight="1" thickBot="1">
      <c r="A18" s="26"/>
      <c r="B18" s="31" t="s">
        <v>144</v>
      </c>
      <c r="C18" s="31" t="s">
        <v>145</v>
      </c>
      <c r="D18" s="32" t="s">
        <v>126</v>
      </c>
      <c r="E18" s="32" t="s">
        <v>146</v>
      </c>
      <c r="F18" s="32" t="s">
        <v>143</v>
      </c>
      <c r="G18" s="32" t="s">
        <v>68</v>
      </c>
      <c r="H18" s="26"/>
    </row>
    <row r="19" spans="1:8" ht="17.45" customHeight="1" thickBot="1">
      <c r="A19" s="26"/>
      <c r="B19" s="29" t="s">
        <v>149</v>
      </c>
      <c r="C19" s="29" t="s">
        <v>150</v>
      </c>
      <c r="D19" s="30" t="s">
        <v>151</v>
      </c>
      <c r="E19" s="30" t="s">
        <v>152</v>
      </c>
      <c r="F19" s="30" t="s">
        <v>153</v>
      </c>
      <c r="G19" s="30" t="s">
        <v>138</v>
      </c>
      <c r="H19" s="26"/>
    </row>
    <row r="20" spans="1:8" ht="17.45" customHeight="1" thickBot="1">
      <c r="A20" s="26"/>
      <c r="B20" s="31" t="s">
        <v>154</v>
      </c>
      <c r="C20" s="31" t="s">
        <v>155</v>
      </c>
      <c r="D20" s="32" t="s">
        <v>151</v>
      </c>
      <c r="E20" s="32" t="s">
        <v>152</v>
      </c>
      <c r="F20" s="32" t="s">
        <v>153</v>
      </c>
      <c r="G20" s="32" t="s">
        <v>68</v>
      </c>
      <c r="H20" s="26"/>
    </row>
    <row r="21" spans="1:8" ht="17.45" customHeight="1" thickBot="1">
      <c r="A21" s="26"/>
      <c r="B21" s="29" t="s">
        <v>156</v>
      </c>
      <c r="C21" s="29" t="s">
        <v>157</v>
      </c>
      <c r="D21" s="30" t="s">
        <v>151</v>
      </c>
      <c r="E21" s="30" t="s">
        <v>158</v>
      </c>
      <c r="F21" s="30" t="s">
        <v>159</v>
      </c>
      <c r="G21" s="30" t="s">
        <v>138</v>
      </c>
      <c r="H21" s="26"/>
    </row>
    <row r="22" spans="1:8" ht="17.45" customHeight="1" thickBot="1">
      <c r="A22" s="26"/>
      <c r="B22" s="31" t="s">
        <v>160</v>
      </c>
      <c r="C22" s="31" t="s">
        <v>161</v>
      </c>
      <c r="D22" s="32" t="s">
        <v>151</v>
      </c>
      <c r="E22" s="32" t="s">
        <v>162</v>
      </c>
      <c r="F22" s="32" t="s">
        <v>163</v>
      </c>
      <c r="G22" s="32" t="s">
        <v>70</v>
      </c>
      <c r="H22" s="26"/>
    </row>
    <row r="23" spans="1:8" ht="17.45" customHeight="1" thickBot="1">
      <c r="A23" s="26"/>
      <c r="B23" s="29" t="s">
        <v>164</v>
      </c>
      <c r="C23" s="29" t="s">
        <v>165</v>
      </c>
      <c r="D23" s="30" t="s">
        <v>151</v>
      </c>
      <c r="E23" s="30" t="s">
        <v>162</v>
      </c>
      <c r="F23" s="30" t="s">
        <v>163</v>
      </c>
      <c r="G23" s="30" t="s">
        <v>70</v>
      </c>
      <c r="H23" s="26"/>
    </row>
    <row r="24" spans="1:8" ht="17.45" customHeight="1" thickBot="1">
      <c r="A24" s="26"/>
      <c r="B24" s="31" t="s">
        <v>166</v>
      </c>
      <c r="C24" s="31" t="s">
        <v>167</v>
      </c>
      <c r="D24" s="32" t="s">
        <v>151</v>
      </c>
      <c r="E24" s="32" t="s">
        <v>162</v>
      </c>
      <c r="F24" s="32" t="s">
        <v>163</v>
      </c>
      <c r="G24" s="32" t="s">
        <v>138</v>
      </c>
      <c r="H24" s="26"/>
    </row>
    <row r="25" spans="1:8" ht="17.45" customHeight="1" thickBot="1">
      <c r="A25" s="26"/>
      <c r="B25" s="29" t="s">
        <v>168</v>
      </c>
      <c r="C25" s="29" t="s">
        <v>169</v>
      </c>
      <c r="D25" s="30" t="s">
        <v>151</v>
      </c>
      <c r="E25" s="30" t="s">
        <v>170</v>
      </c>
      <c r="F25" s="30" t="s">
        <v>163</v>
      </c>
      <c r="G25" s="30" t="s">
        <v>138</v>
      </c>
      <c r="H25" s="26"/>
    </row>
    <row r="26" spans="1:8" ht="17.45" customHeight="1" thickBot="1">
      <c r="A26" s="26"/>
      <c r="B26" s="31" t="s">
        <v>171</v>
      </c>
      <c r="C26" s="31" t="s">
        <v>172</v>
      </c>
      <c r="D26" s="32" t="s">
        <v>151</v>
      </c>
      <c r="E26" s="32" t="s">
        <v>170</v>
      </c>
      <c r="F26" s="32" t="s">
        <v>163</v>
      </c>
      <c r="G26" s="32" t="s">
        <v>138</v>
      </c>
      <c r="H26" s="26"/>
    </row>
    <row r="27" spans="1:8" ht="17.45" customHeight="1" thickBot="1">
      <c r="A27" s="26"/>
      <c r="B27" s="29" t="s">
        <v>173</v>
      </c>
      <c r="C27" s="29" t="s">
        <v>174</v>
      </c>
      <c r="D27" s="30" t="s">
        <v>175</v>
      </c>
      <c r="E27" s="30" t="s">
        <v>176</v>
      </c>
      <c r="F27" s="30" t="s">
        <v>175</v>
      </c>
      <c r="G27" s="30" t="s">
        <v>138</v>
      </c>
      <c r="H27" s="26"/>
    </row>
    <row r="28" spans="1:8" ht="17.45" customHeight="1" thickBot="1">
      <c r="A28" s="26"/>
      <c r="B28" s="31" t="s">
        <v>177</v>
      </c>
      <c r="C28" s="31" t="s">
        <v>178</v>
      </c>
      <c r="D28" s="32" t="s">
        <v>175</v>
      </c>
      <c r="E28" s="32" t="s">
        <v>176</v>
      </c>
      <c r="F28" s="32" t="s">
        <v>175</v>
      </c>
      <c r="G28" s="32" t="s">
        <v>138</v>
      </c>
      <c r="H28" s="26"/>
    </row>
    <row r="29" spans="1:8" ht="17.45" customHeight="1" thickBot="1">
      <c r="A29" s="26"/>
      <c r="B29" s="29" t="s">
        <v>179</v>
      </c>
      <c r="C29" s="29" t="s">
        <v>180</v>
      </c>
      <c r="D29" s="30" t="s">
        <v>175</v>
      </c>
      <c r="E29" s="30" t="s">
        <v>181</v>
      </c>
      <c r="F29" s="30" t="s">
        <v>175</v>
      </c>
      <c r="G29" s="30" t="s">
        <v>138</v>
      </c>
      <c r="H29" s="26"/>
    </row>
    <row r="30" spans="1:8" ht="17.45" customHeight="1" thickBot="1">
      <c r="A30" s="26"/>
      <c r="B30" s="31" t="s">
        <v>182</v>
      </c>
      <c r="C30" s="31" t="s">
        <v>183</v>
      </c>
      <c r="D30" s="32" t="s">
        <v>175</v>
      </c>
      <c r="E30" s="32" t="s">
        <v>184</v>
      </c>
      <c r="F30" s="32" t="s">
        <v>175</v>
      </c>
      <c r="G30" s="32" t="s">
        <v>138</v>
      </c>
      <c r="H30" s="26"/>
    </row>
    <row r="31" spans="1:8" ht="17.45" customHeight="1" thickBot="1">
      <c r="A31" s="26"/>
      <c r="B31" s="29" t="s">
        <v>185</v>
      </c>
      <c r="C31" s="29" t="s">
        <v>186</v>
      </c>
      <c r="D31" s="30" t="s">
        <v>175</v>
      </c>
      <c r="E31" s="30" t="s">
        <v>187</v>
      </c>
      <c r="F31" s="30" t="s">
        <v>175</v>
      </c>
      <c r="G31" s="30" t="s">
        <v>68</v>
      </c>
      <c r="H31" s="26"/>
    </row>
    <row r="32" spans="1:8" ht="17.45" customHeight="1" thickBot="1">
      <c r="A32" s="26"/>
      <c r="B32" s="31" t="s">
        <v>188</v>
      </c>
      <c r="C32" s="31" t="s">
        <v>189</v>
      </c>
      <c r="D32" s="32" t="s">
        <v>175</v>
      </c>
      <c r="E32" s="32" t="s">
        <v>176</v>
      </c>
      <c r="F32" s="32" t="s">
        <v>175</v>
      </c>
      <c r="G32" s="32" t="s">
        <v>70</v>
      </c>
      <c r="H32" s="26"/>
    </row>
    <row r="33" spans="1:8" ht="17.45" customHeight="1" thickBot="1">
      <c r="A33" s="26"/>
      <c r="B33" s="29" t="s">
        <v>190</v>
      </c>
      <c r="C33" s="29" t="s">
        <v>191</v>
      </c>
      <c r="D33" s="30" t="s">
        <v>192</v>
      </c>
      <c r="E33" s="30" t="s">
        <v>193</v>
      </c>
      <c r="F33" s="30" t="s">
        <v>192</v>
      </c>
      <c r="G33" s="30" t="s">
        <v>68</v>
      </c>
      <c r="H33" s="26"/>
    </row>
    <row r="34" spans="1:8" ht="17.45" customHeight="1" thickBot="1">
      <c r="A34" s="26"/>
      <c r="B34" s="31" t="s">
        <v>194</v>
      </c>
      <c r="C34" s="31" t="s">
        <v>195</v>
      </c>
      <c r="D34" s="32" t="s">
        <v>192</v>
      </c>
      <c r="E34" s="32" t="s">
        <v>196</v>
      </c>
      <c r="F34" s="32" t="s">
        <v>192</v>
      </c>
      <c r="G34" s="32" t="s">
        <v>68</v>
      </c>
      <c r="H34" s="26"/>
    </row>
    <row r="35" spans="1:8" ht="17.45" customHeight="1" thickBot="1">
      <c r="A35" s="26"/>
      <c r="B35" s="29" t="s">
        <v>197</v>
      </c>
      <c r="C35" s="29" t="s">
        <v>198</v>
      </c>
      <c r="D35" s="30" t="s">
        <v>192</v>
      </c>
      <c r="E35" s="30" t="s">
        <v>196</v>
      </c>
      <c r="F35" s="30" t="s">
        <v>192</v>
      </c>
      <c r="G35" s="30" t="s">
        <v>68</v>
      </c>
      <c r="H35" s="26"/>
    </row>
    <row r="36" spans="1:8" ht="17.45" customHeight="1" thickBot="1">
      <c r="A36" s="26"/>
      <c r="B36" s="31" t="s">
        <v>199</v>
      </c>
      <c r="C36" s="31" t="s">
        <v>200</v>
      </c>
      <c r="D36" s="32" t="s">
        <v>192</v>
      </c>
      <c r="E36" s="32" t="s">
        <v>196</v>
      </c>
      <c r="F36" s="32" t="s">
        <v>192</v>
      </c>
      <c r="G36" s="32" t="s">
        <v>68</v>
      </c>
      <c r="H36" s="26"/>
    </row>
    <row r="37" spans="1:8" ht="17.45" customHeight="1" thickBot="1">
      <c r="A37" s="26"/>
      <c r="B37" s="29" t="s">
        <v>201</v>
      </c>
      <c r="C37" s="29" t="s">
        <v>202</v>
      </c>
      <c r="D37" s="30" t="s">
        <v>192</v>
      </c>
      <c r="E37" s="30" t="s">
        <v>196</v>
      </c>
      <c r="F37" s="30" t="s">
        <v>192</v>
      </c>
      <c r="G37" s="30" t="s">
        <v>138</v>
      </c>
      <c r="H37" s="26"/>
    </row>
    <row r="38" spans="1:8" ht="17.45" customHeight="1" thickBot="1">
      <c r="A38" s="26"/>
      <c r="B38" s="31" t="s">
        <v>203</v>
      </c>
      <c r="C38" s="31" t="s">
        <v>204</v>
      </c>
      <c r="D38" s="32" t="s">
        <v>192</v>
      </c>
      <c r="E38" s="32" t="s">
        <v>196</v>
      </c>
      <c r="F38" s="32" t="s">
        <v>192</v>
      </c>
      <c r="G38" s="32" t="s">
        <v>138</v>
      </c>
      <c r="H38" s="26"/>
    </row>
    <row r="39" spans="1:8" ht="17.45" customHeight="1" thickBot="1">
      <c r="A39" s="26"/>
      <c r="B39" s="29" t="s">
        <v>205</v>
      </c>
      <c r="C39" s="29" t="s">
        <v>206</v>
      </c>
      <c r="D39" s="30" t="s">
        <v>192</v>
      </c>
      <c r="E39" s="30" t="s">
        <v>196</v>
      </c>
      <c r="F39" s="30" t="s">
        <v>192</v>
      </c>
      <c r="G39" s="30" t="s">
        <v>138</v>
      </c>
      <c r="H39" s="26"/>
    </row>
    <row r="40" spans="1:8" ht="17.45" customHeight="1" thickBot="1">
      <c r="A40" s="26"/>
      <c r="B40" s="31" t="s">
        <v>207</v>
      </c>
      <c r="C40" s="31" t="s">
        <v>208</v>
      </c>
      <c r="D40" s="32" t="s">
        <v>192</v>
      </c>
      <c r="E40" s="32" t="s">
        <v>196</v>
      </c>
      <c r="F40" s="32" t="s">
        <v>192</v>
      </c>
      <c r="G40" s="32" t="s">
        <v>138</v>
      </c>
      <c r="H40" s="26"/>
    </row>
    <row r="41" spans="1:8" ht="17.45" customHeight="1" thickBot="1">
      <c r="A41" s="26"/>
      <c r="B41" s="29" t="s">
        <v>209</v>
      </c>
      <c r="C41" s="29" t="s">
        <v>210</v>
      </c>
      <c r="D41" s="30" t="s">
        <v>192</v>
      </c>
      <c r="E41" s="30" t="s">
        <v>196</v>
      </c>
      <c r="F41" s="30" t="s">
        <v>192</v>
      </c>
      <c r="G41" s="30" t="s">
        <v>138</v>
      </c>
      <c r="H41" s="26"/>
    </row>
    <row r="42" spans="1:8" ht="17.45" customHeight="1" thickBot="1">
      <c r="A42" s="26"/>
      <c r="B42" s="31" t="s">
        <v>211</v>
      </c>
      <c r="C42" s="31" t="s">
        <v>212</v>
      </c>
      <c r="D42" s="32" t="s">
        <v>213</v>
      </c>
      <c r="E42" s="32" t="s">
        <v>213</v>
      </c>
      <c r="F42" s="32" t="s">
        <v>213</v>
      </c>
      <c r="G42" s="32" t="s">
        <v>68</v>
      </c>
      <c r="H42" s="26"/>
    </row>
    <row r="43" spans="1:8" ht="17.45" customHeight="1" thickBot="1">
      <c r="A43" s="26"/>
      <c r="B43" s="29" t="s">
        <v>214</v>
      </c>
      <c r="C43" s="29" t="s">
        <v>215</v>
      </c>
      <c r="D43" s="30" t="s">
        <v>213</v>
      </c>
      <c r="E43" s="30" t="s">
        <v>213</v>
      </c>
      <c r="F43" s="30" t="s">
        <v>213</v>
      </c>
      <c r="G43" s="30" t="s">
        <v>138</v>
      </c>
      <c r="H43" s="26"/>
    </row>
    <row r="44" spans="1:8" ht="17.45" customHeight="1" thickBot="1">
      <c r="A44" s="26"/>
      <c r="B44" s="31" t="s">
        <v>216</v>
      </c>
      <c r="C44" s="31" t="s">
        <v>217</v>
      </c>
      <c r="D44" s="32" t="s">
        <v>213</v>
      </c>
      <c r="E44" s="32" t="s">
        <v>213</v>
      </c>
      <c r="F44" s="32" t="s">
        <v>213</v>
      </c>
      <c r="G44" s="32" t="s">
        <v>68</v>
      </c>
      <c r="H44" s="26"/>
    </row>
    <row r="45" spans="1:8">
      <c r="A45" s="26"/>
      <c r="B45" s="26"/>
      <c r="C45" s="26"/>
      <c r="D45" s="26"/>
      <c r="E45" s="26"/>
      <c r="F45" s="26"/>
      <c r="G45" s="26"/>
      <c r="H45" s="26"/>
    </row>
    <row r="46" spans="1:8">
      <c r="A46" s="26"/>
      <c r="B46" s="26"/>
      <c r="C46" s="26"/>
      <c r="D46" s="26"/>
      <c r="E46" s="26"/>
      <c r="F46" s="26"/>
      <c r="G46" s="26"/>
      <c r="H46" s="26"/>
    </row>
  </sheetData>
  <mergeCells count="1">
    <mergeCell ref="B5:D5"/>
  </mergeCells>
  <hyperlinks>
    <hyperlink ref="B1" location="'Assumptions Summary'!A1" display="Go to Assumptions Summary"/>
  </hyperlinks>
  <pageMargins left="0.7" right="0.7" top="0.75" bottom="0.75" header="0.3" footer="0.3"/>
  <pageSetup paperSize="9" scale="45" orientation="portrait" verticalDpi="90"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tabColor theme="7" tint="0.39997558519241921"/>
  </sheetPr>
  <dimension ref="A1:J304"/>
  <sheetViews>
    <sheetView zoomScale="85" zoomScaleNormal="85" workbookViewId="0">
      <pane xSplit="2" ySplit="4" topLeftCell="C203" activePane="bottomRight" state="frozen"/>
      <selection pane="topRight"/>
      <selection pane="bottomLeft"/>
      <selection pane="bottomRight"/>
    </sheetView>
  </sheetViews>
  <sheetFormatPr defaultColWidth="10.28515625" defaultRowHeight="12.75"/>
  <cols>
    <col min="1" max="1" width="4.140625" style="304" customWidth="1"/>
    <col min="2" max="2" width="39.5703125" style="304" bestFit="1" customWidth="1"/>
    <col min="3" max="3" width="39.28515625" style="304" bestFit="1" customWidth="1"/>
    <col min="4" max="4" width="26.5703125" style="304" bestFit="1" customWidth="1"/>
    <col min="5" max="6" width="24.5703125" style="304" bestFit="1" customWidth="1"/>
    <col min="7" max="8" width="26.5703125" style="304" bestFit="1" customWidth="1"/>
    <col min="9" max="9" width="24.5703125" style="304" customWidth="1"/>
    <col min="10" max="16384" width="10.28515625" style="304"/>
  </cols>
  <sheetData>
    <row r="1" spans="1:10" ht="15" customHeight="1">
      <c r="A1" s="302"/>
      <c r="B1" s="17" t="s">
        <v>59</v>
      </c>
      <c r="C1" s="303"/>
      <c r="D1" s="303"/>
      <c r="E1" s="303"/>
      <c r="F1" s="303"/>
      <c r="G1" s="303"/>
      <c r="H1" s="303"/>
      <c r="I1" s="303"/>
      <c r="J1" s="303"/>
    </row>
    <row r="2" spans="1:10" ht="20.25" thickBot="1">
      <c r="A2" s="303"/>
      <c r="B2" s="305" t="s">
        <v>1125</v>
      </c>
      <c r="C2" s="303"/>
      <c r="D2" s="303"/>
      <c r="E2" s="303"/>
      <c r="F2" s="303"/>
      <c r="G2" s="303"/>
      <c r="H2" s="303"/>
      <c r="I2" s="303"/>
      <c r="J2" s="303"/>
    </row>
    <row r="3" spans="1:10" ht="14.25" thickTop="1" thickBot="1">
      <c r="A3" s="303"/>
      <c r="B3" s="306"/>
      <c r="C3" s="303"/>
      <c r="D3" s="303"/>
      <c r="E3" s="303"/>
      <c r="F3" s="303"/>
      <c r="G3" s="303"/>
      <c r="H3" s="303"/>
      <c r="I3" s="303"/>
      <c r="J3" s="303"/>
    </row>
    <row r="4" spans="1:10" ht="16.5" thickTop="1" thickBot="1">
      <c r="A4" s="303"/>
      <c r="B4" s="311" t="s">
        <v>1209</v>
      </c>
      <c r="C4" s="311" t="s">
        <v>647</v>
      </c>
      <c r="D4" s="311" t="s">
        <v>1216</v>
      </c>
      <c r="E4" s="311" t="s">
        <v>1215</v>
      </c>
      <c r="F4" s="312" t="s">
        <v>1214</v>
      </c>
      <c r="G4" s="312" t="s">
        <v>1217</v>
      </c>
      <c r="H4" s="311" t="s">
        <v>55</v>
      </c>
      <c r="I4" s="312" t="s">
        <v>49</v>
      </c>
      <c r="J4" s="303"/>
    </row>
    <row r="5" spans="1:10" ht="15.75" thickBot="1">
      <c r="A5" s="303"/>
      <c r="B5" s="307" t="s">
        <v>651</v>
      </c>
      <c r="C5" s="124" t="s">
        <v>407</v>
      </c>
      <c r="D5" s="124" t="s">
        <v>407</v>
      </c>
      <c r="E5" s="124" t="s">
        <v>772</v>
      </c>
      <c r="F5" s="124" t="s">
        <v>756</v>
      </c>
      <c r="G5" s="124" t="s">
        <v>756</v>
      </c>
      <c r="H5" s="124" t="s">
        <v>407</v>
      </c>
      <c r="I5" s="124" t="s">
        <v>772</v>
      </c>
      <c r="J5" s="303"/>
    </row>
    <row r="6" spans="1:10" ht="15.75" thickBot="1">
      <c r="A6" s="303"/>
      <c r="B6" s="307" t="s">
        <v>654</v>
      </c>
      <c r="C6" s="247" t="s">
        <v>407</v>
      </c>
      <c r="D6" s="247" t="s">
        <v>407</v>
      </c>
      <c r="E6" s="247" t="s">
        <v>772</v>
      </c>
      <c r="F6" s="247" t="s">
        <v>756</v>
      </c>
      <c r="G6" s="247" t="s">
        <v>756</v>
      </c>
      <c r="H6" s="247" t="s">
        <v>407</v>
      </c>
      <c r="I6" s="247" t="s">
        <v>772</v>
      </c>
      <c r="J6" s="303"/>
    </row>
    <row r="7" spans="1:10" ht="15.75" thickBot="1">
      <c r="A7" s="303"/>
      <c r="B7" s="307" t="s">
        <v>655</v>
      </c>
      <c r="C7" s="124" t="s">
        <v>407</v>
      </c>
      <c r="D7" s="124" t="s">
        <v>407</v>
      </c>
      <c r="E7" s="124" t="s">
        <v>772</v>
      </c>
      <c r="F7" s="124" t="s">
        <v>756</v>
      </c>
      <c r="G7" s="124" t="s">
        <v>756</v>
      </c>
      <c r="H7" s="124" t="s">
        <v>407</v>
      </c>
      <c r="I7" s="124" t="s">
        <v>772</v>
      </c>
      <c r="J7" s="303"/>
    </row>
    <row r="8" spans="1:10" ht="15.75" thickBot="1">
      <c r="A8" s="303"/>
      <c r="B8" s="307" t="s">
        <v>656</v>
      </c>
      <c r="C8" s="247" t="s">
        <v>407</v>
      </c>
      <c r="D8" s="247" t="s">
        <v>407</v>
      </c>
      <c r="E8" s="247" t="s">
        <v>772</v>
      </c>
      <c r="F8" s="247" t="s">
        <v>756</v>
      </c>
      <c r="G8" s="247" t="s">
        <v>756</v>
      </c>
      <c r="H8" s="247" t="s">
        <v>407</v>
      </c>
      <c r="I8" s="247" t="s">
        <v>772</v>
      </c>
      <c r="J8" s="303"/>
    </row>
    <row r="9" spans="1:10" ht="15.75" thickBot="1">
      <c r="A9" s="303"/>
      <c r="B9" s="307" t="s">
        <v>657</v>
      </c>
      <c r="C9" s="124" t="s">
        <v>410</v>
      </c>
      <c r="D9" s="124" t="s">
        <v>410</v>
      </c>
      <c r="E9" s="124" t="s">
        <v>772</v>
      </c>
      <c r="F9" s="124" t="s">
        <v>756</v>
      </c>
      <c r="G9" s="124" t="s">
        <v>756</v>
      </c>
      <c r="H9" s="124" t="s">
        <v>410</v>
      </c>
      <c r="I9" s="124" t="s">
        <v>772</v>
      </c>
      <c r="J9" s="303"/>
    </row>
    <row r="10" spans="1:10" ht="15.75" thickBot="1">
      <c r="A10" s="303"/>
      <c r="B10" s="307" t="s">
        <v>659</v>
      </c>
      <c r="C10" s="247" t="s">
        <v>410</v>
      </c>
      <c r="D10" s="247" t="s">
        <v>410</v>
      </c>
      <c r="E10" s="247" t="s">
        <v>772</v>
      </c>
      <c r="F10" s="247" t="s">
        <v>756</v>
      </c>
      <c r="G10" s="247" t="s">
        <v>756</v>
      </c>
      <c r="H10" s="247" t="s">
        <v>410</v>
      </c>
      <c r="I10" s="247" t="s">
        <v>772</v>
      </c>
      <c r="J10" s="303"/>
    </row>
    <row r="11" spans="1:10" ht="15.75" thickBot="1">
      <c r="A11" s="303"/>
      <c r="B11" s="307" t="s">
        <v>660</v>
      </c>
      <c r="C11" s="124" t="s">
        <v>410</v>
      </c>
      <c r="D11" s="124" t="s">
        <v>410</v>
      </c>
      <c r="E11" s="124" t="s">
        <v>772</v>
      </c>
      <c r="F11" s="124" t="s">
        <v>756</v>
      </c>
      <c r="G11" s="124" t="s">
        <v>756</v>
      </c>
      <c r="H11" s="124" t="s">
        <v>410</v>
      </c>
      <c r="I11" s="124" t="s">
        <v>772</v>
      </c>
      <c r="J11" s="303"/>
    </row>
    <row r="12" spans="1:10" ht="15.75" thickBot="1">
      <c r="A12" s="303"/>
      <c r="B12" s="307" t="s">
        <v>661</v>
      </c>
      <c r="C12" s="247" t="s">
        <v>410</v>
      </c>
      <c r="D12" s="247" t="s">
        <v>410</v>
      </c>
      <c r="E12" s="247" t="s">
        <v>772</v>
      </c>
      <c r="F12" s="247" t="s">
        <v>756</v>
      </c>
      <c r="G12" s="247" t="s">
        <v>756</v>
      </c>
      <c r="H12" s="247" t="s">
        <v>410</v>
      </c>
      <c r="I12" s="247" t="s">
        <v>772</v>
      </c>
      <c r="J12" s="303"/>
    </row>
    <row r="13" spans="1:10" ht="15.75" thickBot="1">
      <c r="A13" s="303"/>
      <c r="B13" s="307" t="s">
        <v>663</v>
      </c>
      <c r="C13" s="124" t="s">
        <v>414</v>
      </c>
      <c r="D13" s="124" t="s">
        <v>414</v>
      </c>
      <c r="E13" s="124" t="s">
        <v>772</v>
      </c>
      <c r="F13" s="124" t="s">
        <v>756</v>
      </c>
      <c r="G13" s="124" t="s">
        <v>756</v>
      </c>
      <c r="H13" s="124" t="s">
        <v>414</v>
      </c>
      <c r="I13" s="124" t="s">
        <v>772</v>
      </c>
      <c r="J13" s="303"/>
    </row>
    <row r="14" spans="1:10" ht="15.75" thickBot="1">
      <c r="A14" s="303"/>
      <c r="B14" s="307" t="s">
        <v>665</v>
      </c>
      <c r="C14" s="247" t="s">
        <v>414</v>
      </c>
      <c r="D14" s="247" t="s">
        <v>414</v>
      </c>
      <c r="E14" s="247" t="s">
        <v>772</v>
      </c>
      <c r="F14" s="247" t="s">
        <v>756</v>
      </c>
      <c r="G14" s="247" t="s">
        <v>756</v>
      </c>
      <c r="H14" s="247" t="s">
        <v>414</v>
      </c>
      <c r="I14" s="247" t="s">
        <v>772</v>
      </c>
      <c r="J14" s="303"/>
    </row>
    <row r="15" spans="1:10" ht="15.75" thickBot="1">
      <c r="A15" s="303"/>
      <c r="B15" s="307" t="s">
        <v>718</v>
      </c>
      <c r="C15" s="124" t="s">
        <v>414</v>
      </c>
      <c r="D15" s="124" t="s">
        <v>414</v>
      </c>
      <c r="E15" s="124" t="s">
        <v>772</v>
      </c>
      <c r="F15" s="124" t="s">
        <v>756</v>
      </c>
      <c r="G15" s="124" t="s">
        <v>756</v>
      </c>
      <c r="H15" s="124" t="s">
        <v>414</v>
      </c>
      <c r="I15" s="124" t="s">
        <v>772</v>
      </c>
      <c r="J15" s="303"/>
    </row>
    <row r="16" spans="1:10" ht="15.75" thickBot="1">
      <c r="A16" s="303"/>
      <c r="B16" s="307" t="s">
        <v>719</v>
      </c>
      <c r="C16" s="247" t="s">
        <v>414</v>
      </c>
      <c r="D16" s="247" t="s">
        <v>414</v>
      </c>
      <c r="E16" s="247" t="s">
        <v>772</v>
      </c>
      <c r="F16" s="247" t="s">
        <v>756</v>
      </c>
      <c r="G16" s="247" t="s">
        <v>756</v>
      </c>
      <c r="H16" s="247" t="s">
        <v>414</v>
      </c>
      <c r="I16" s="247" t="s">
        <v>772</v>
      </c>
      <c r="J16" s="303"/>
    </row>
    <row r="17" spans="1:10" ht="15.75" thickBot="1">
      <c r="A17" s="303"/>
      <c r="B17" s="307" t="s">
        <v>667</v>
      </c>
      <c r="C17" s="124" t="s">
        <v>417</v>
      </c>
      <c r="D17" s="124" t="s">
        <v>417</v>
      </c>
      <c r="E17" s="124" t="s">
        <v>772</v>
      </c>
      <c r="F17" s="124" t="s">
        <v>756</v>
      </c>
      <c r="G17" s="124" t="s">
        <v>756</v>
      </c>
      <c r="H17" s="124" t="s">
        <v>417</v>
      </c>
      <c r="I17" s="124" t="s">
        <v>772</v>
      </c>
      <c r="J17" s="303"/>
    </row>
    <row r="18" spans="1:10" ht="15.75" thickBot="1">
      <c r="A18" s="303"/>
      <c r="B18" s="307" t="s">
        <v>671</v>
      </c>
      <c r="C18" s="247" t="s">
        <v>417</v>
      </c>
      <c r="D18" s="247" t="s">
        <v>417</v>
      </c>
      <c r="E18" s="247" t="s">
        <v>772</v>
      </c>
      <c r="F18" s="247" t="s">
        <v>756</v>
      </c>
      <c r="G18" s="247" t="s">
        <v>756</v>
      </c>
      <c r="H18" s="247" t="s">
        <v>417</v>
      </c>
      <c r="I18" s="247" t="s">
        <v>772</v>
      </c>
      <c r="J18" s="303"/>
    </row>
    <row r="19" spans="1:10" ht="15.75" thickBot="1">
      <c r="A19" s="303"/>
      <c r="B19" s="307" t="s">
        <v>673</v>
      </c>
      <c r="C19" s="124" t="s">
        <v>420</v>
      </c>
      <c r="D19" s="124" t="s">
        <v>420</v>
      </c>
      <c r="E19" s="124" t="s">
        <v>772</v>
      </c>
      <c r="F19" s="124" t="s">
        <v>756</v>
      </c>
      <c r="G19" s="124" t="s">
        <v>756</v>
      </c>
      <c r="H19" s="124" t="s">
        <v>420</v>
      </c>
      <c r="I19" s="124" t="s">
        <v>772</v>
      </c>
      <c r="J19" s="303"/>
    </row>
    <row r="20" spans="1:10" ht="15.75" thickBot="1">
      <c r="A20" s="303"/>
      <c r="B20" s="307" t="s">
        <v>674</v>
      </c>
      <c r="C20" s="247" t="s">
        <v>420</v>
      </c>
      <c r="D20" s="247" t="s">
        <v>420</v>
      </c>
      <c r="E20" s="247" t="s">
        <v>772</v>
      </c>
      <c r="F20" s="247" t="s">
        <v>756</v>
      </c>
      <c r="G20" s="247" t="s">
        <v>756</v>
      </c>
      <c r="H20" s="247" t="s">
        <v>420</v>
      </c>
      <c r="I20" s="247" t="s">
        <v>772</v>
      </c>
      <c r="J20" s="303"/>
    </row>
    <row r="21" spans="1:10" ht="15.75" thickBot="1">
      <c r="A21" s="303"/>
      <c r="B21" s="307" t="s">
        <v>675</v>
      </c>
      <c r="C21" s="124" t="s">
        <v>423</v>
      </c>
      <c r="D21" s="124" t="s">
        <v>423</v>
      </c>
      <c r="E21" s="124" t="s">
        <v>773</v>
      </c>
      <c r="F21" s="124" t="s">
        <v>756</v>
      </c>
      <c r="G21" s="124" t="s">
        <v>756</v>
      </c>
      <c r="H21" s="124" t="s">
        <v>423</v>
      </c>
      <c r="I21" s="124" t="s">
        <v>773</v>
      </c>
      <c r="J21" s="303"/>
    </row>
    <row r="22" spans="1:10" ht="15.75" thickBot="1">
      <c r="A22" s="303"/>
      <c r="B22" s="307" t="s">
        <v>676</v>
      </c>
      <c r="C22" s="247" t="s">
        <v>423</v>
      </c>
      <c r="D22" s="247" t="s">
        <v>423</v>
      </c>
      <c r="E22" s="247" t="s">
        <v>773</v>
      </c>
      <c r="F22" s="247" t="s">
        <v>756</v>
      </c>
      <c r="G22" s="247" t="s">
        <v>756</v>
      </c>
      <c r="H22" s="247" t="s">
        <v>423</v>
      </c>
      <c r="I22" s="247" t="s">
        <v>773</v>
      </c>
      <c r="J22" s="303"/>
    </row>
    <row r="23" spans="1:10" ht="15.75" thickBot="1">
      <c r="A23" s="303"/>
      <c r="B23" s="307" t="s">
        <v>677</v>
      </c>
      <c r="C23" s="124" t="s">
        <v>426</v>
      </c>
      <c r="D23" s="124" t="s">
        <v>426</v>
      </c>
      <c r="E23" s="124" t="s">
        <v>773</v>
      </c>
      <c r="F23" s="124" t="s">
        <v>756</v>
      </c>
      <c r="G23" s="124" t="s">
        <v>756</v>
      </c>
      <c r="H23" s="124" t="s">
        <v>426</v>
      </c>
      <c r="I23" s="124" t="s">
        <v>773</v>
      </c>
      <c r="J23" s="303"/>
    </row>
    <row r="24" spans="1:10" ht="15.75" thickBot="1">
      <c r="A24" s="303"/>
      <c r="B24" s="307" t="s">
        <v>678</v>
      </c>
      <c r="C24" s="247" t="s">
        <v>426</v>
      </c>
      <c r="D24" s="247" t="s">
        <v>426</v>
      </c>
      <c r="E24" s="247" t="s">
        <v>773</v>
      </c>
      <c r="F24" s="247" t="s">
        <v>756</v>
      </c>
      <c r="G24" s="247" t="s">
        <v>756</v>
      </c>
      <c r="H24" s="247" t="s">
        <v>426</v>
      </c>
      <c r="I24" s="247" t="s">
        <v>773</v>
      </c>
      <c r="J24" s="303"/>
    </row>
    <row r="25" spans="1:10" ht="15.75" thickBot="1">
      <c r="A25" s="303"/>
      <c r="B25" s="307" t="s">
        <v>679</v>
      </c>
      <c r="C25" s="124" t="s">
        <v>429</v>
      </c>
      <c r="D25" s="124" t="s">
        <v>429</v>
      </c>
      <c r="E25" s="124" t="s">
        <v>773</v>
      </c>
      <c r="F25" s="124" t="s">
        <v>756</v>
      </c>
      <c r="G25" s="124" t="s">
        <v>756</v>
      </c>
      <c r="H25" s="124" t="s">
        <v>429</v>
      </c>
      <c r="I25" s="124" t="s">
        <v>773</v>
      </c>
      <c r="J25" s="303"/>
    </row>
    <row r="26" spans="1:10" ht="15.75" thickBot="1">
      <c r="A26" s="303"/>
      <c r="B26" s="307" t="s">
        <v>680</v>
      </c>
      <c r="C26" s="247" t="s">
        <v>429</v>
      </c>
      <c r="D26" s="247" t="s">
        <v>429</v>
      </c>
      <c r="E26" s="247" t="s">
        <v>773</v>
      </c>
      <c r="F26" s="247" t="s">
        <v>756</v>
      </c>
      <c r="G26" s="247" t="s">
        <v>756</v>
      </c>
      <c r="H26" s="247" t="s">
        <v>429</v>
      </c>
      <c r="I26" s="247" t="s">
        <v>773</v>
      </c>
      <c r="J26" s="303"/>
    </row>
    <row r="27" spans="1:10" ht="15.75" thickBot="1">
      <c r="A27" s="303"/>
      <c r="B27" s="307" t="s">
        <v>681</v>
      </c>
      <c r="C27" s="124" t="s">
        <v>429</v>
      </c>
      <c r="D27" s="124" t="s">
        <v>429</v>
      </c>
      <c r="E27" s="124" t="s">
        <v>773</v>
      </c>
      <c r="F27" s="124" t="s">
        <v>756</v>
      </c>
      <c r="G27" s="124" t="s">
        <v>756</v>
      </c>
      <c r="H27" s="124" t="s">
        <v>429</v>
      </c>
      <c r="I27" s="124" t="s">
        <v>773</v>
      </c>
      <c r="J27" s="303"/>
    </row>
    <row r="28" spans="1:10" ht="15.75" thickBot="1">
      <c r="A28" s="303"/>
      <c r="B28" s="307" t="s">
        <v>682</v>
      </c>
      <c r="C28" s="247" t="s">
        <v>429</v>
      </c>
      <c r="D28" s="247" t="s">
        <v>429</v>
      </c>
      <c r="E28" s="247" t="s">
        <v>773</v>
      </c>
      <c r="F28" s="247" t="s">
        <v>756</v>
      </c>
      <c r="G28" s="247" t="s">
        <v>756</v>
      </c>
      <c r="H28" s="247" t="s">
        <v>429</v>
      </c>
      <c r="I28" s="247" t="s">
        <v>773</v>
      </c>
      <c r="J28" s="303"/>
    </row>
    <row r="29" spans="1:10" ht="15.75" thickBot="1">
      <c r="A29" s="303"/>
      <c r="B29" s="307" t="s">
        <v>727</v>
      </c>
      <c r="C29" s="124" t="s">
        <v>429</v>
      </c>
      <c r="D29" s="124" t="s">
        <v>429</v>
      </c>
      <c r="E29" s="124" t="s">
        <v>773</v>
      </c>
      <c r="F29" s="124" t="s">
        <v>756</v>
      </c>
      <c r="G29" s="124" t="s">
        <v>756</v>
      </c>
      <c r="H29" s="124" t="s">
        <v>429</v>
      </c>
      <c r="I29" s="124" t="s">
        <v>773</v>
      </c>
      <c r="J29" s="303"/>
    </row>
    <row r="30" spans="1:10" ht="15.75" thickBot="1">
      <c r="A30" s="303"/>
      <c r="B30" s="307" t="s">
        <v>728</v>
      </c>
      <c r="C30" s="247" t="s">
        <v>429</v>
      </c>
      <c r="D30" s="247" t="s">
        <v>429</v>
      </c>
      <c r="E30" s="247" t="s">
        <v>773</v>
      </c>
      <c r="F30" s="247" t="s">
        <v>756</v>
      </c>
      <c r="G30" s="247" t="s">
        <v>756</v>
      </c>
      <c r="H30" s="247" t="s">
        <v>429</v>
      </c>
      <c r="I30" s="247" t="s">
        <v>773</v>
      </c>
      <c r="J30" s="303"/>
    </row>
    <row r="31" spans="1:10" ht="15.75" thickBot="1">
      <c r="A31" s="303"/>
      <c r="B31" s="307" t="s">
        <v>683</v>
      </c>
      <c r="C31" s="124" t="s">
        <v>432</v>
      </c>
      <c r="D31" s="124" t="s">
        <v>432</v>
      </c>
      <c r="E31" s="124" t="s">
        <v>773</v>
      </c>
      <c r="F31" s="124" t="s">
        <v>756</v>
      </c>
      <c r="G31" s="124" t="s">
        <v>756</v>
      </c>
      <c r="H31" s="124" t="s">
        <v>432</v>
      </c>
      <c r="I31" s="124" t="s">
        <v>773</v>
      </c>
      <c r="J31" s="303"/>
    </row>
    <row r="32" spans="1:10" ht="15.75" thickBot="1">
      <c r="A32" s="303"/>
      <c r="B32" s="307" t="s">
        <v>684</v>
      </c>
      <c r="C32" s="247" t="s">
        <v>435</v>
      </c>
      <c r="D32" s="247" t="s">
        <v>435</v>
      </c>
      <c r="E32" s="247" t="s">
        <v>773</v>
      </c>
      <c r="F32" s="247" t="s">
        <v>756</v>
      </c>
      <c r="G32" s="247" t="s">
        <v>756</v>
      </c>
      <c r="H32" s="247" t="s">
        <v>435</v>
      </c>
      <c r="I32" s="247" t="s">
        <v>773</v>
      </c>
      <c r="J32" s="303"/>
    </row>
    <row r="33" spans="1:10" ht="15.75" thickBot="1">
      <c r="A33" s="303"/>
      <c r="B33" s="307" t="s">
        <v>685</v>
      </c>
      <c r="C33" s="124" t="s">
        <v>435</v>
      </c>
      <c r="D33" s="124" t="s">
        <v>435</v>
      </c>
      <c r="E33" s="124" t="s">
        <v>773</v>
      </c>
      <c r="F33" s="124" t="s">
        <v>756</v>
      </c>
      <c r="G33" s="124" t="s">
        <v>756</v>
      </c>
      <c r="H33" s="124" t="s">
        <v>435</v>
      </c>
      <c r="I33" s="124" t="s">
        <v>773</v>
      </c>
      <c r="J33" s="303"/>
    </row>
    <row r="34" spans="1:10" ht="15.75" thickBot="1">
      <c r="A34" s="303"/>
      <c r="B34" s="307" t="s">
        <v>686</v>
      </c>
      <c r="C34" s="247" t="s">
        <v>437</v>
      </c>
      <c r="D34" s="247" t="s">
        <v>437</v>
      </c>
      <c r="E34" s="247" t="s">
        <v>773</v>
      </c>
      <c r="F34" s="247" t="s">
        <v>756</v>
      </c>
      <c r="G34" s="247" t="s">
        <v>756</v>
      </c>
      <c r="H34" s="247" t="s">
        <v>437</v>
      </c>
      <c r="I34" s="247" t="s">
        <v>773</v>
      </c>
      <c r="J34" s="303"/>
    </row>
    <row r="35" spans="1:10" ht="15.75" thickBot="1">
      <c r="A35" s="303"/>
      <c r="B35" s="307" t="s">
        <v>687</v>
      </c>
      <c r="C35" s="124" t="s">
        <v>437</v>
      </c>
      <c r="D35" s="124" t="s">
        <v>437</v>
      </c>
      <c r="E35" s="124" t="s">
        <v>773</v>
      </c>
      <c r="F35" s="124" t="s">
        <v>756</v>
      </c>
      <c r="G35" s="124" t="s">
        <v>756</v>
      </c>
      <c r="H35" s="124" t="s">
        <v>437</v>
      </c>
      <c r="I35" s="124" t="s">
        <v>773</v>
      </c>
      <c r="J35" s="303"/>
    </row>
    <row r="36" spans="1:10" ht="15.75" thickBot="1">
      <c r="A36" s="303"/>
      <c r="B36" s="307" t="s">
        <v>688</v>
      </c>
      <c r="C36" s="247" t="s">
        <v>437</v>
      </c>
      <c r="D36" s="247" t="s">
        <v>437</v>
      </c>
      <c r="E36" s="247" t="s">
        <v>773</v>
      </c>
      <c r="F36" s="247" t="s">
        <v>756</v>
      </c>
      <c r="G36" s="247" t="s">
        <v>756</v>
      </c>
      <c r="H36" s="247" t="s">
        <v>437</v>
      </c>
      <c r="I36" s="247" t="s">
        <v>773</v>
      </c>
      <c r="J36" s="303"/>
    </row>
    <row r="37" spans="1:10" ht="15.75" thickBot="1">
      <c r="A37" s="303"/>
      <c r="B37" s="307" t="s">
        <v>729</v>
      </c>
      <c r="C37" s="124" t="s">
        <v>437</v>
      </c>
      <c r="D37" s="124" t="s">
        <v>437</v>
      </c>
      <c r="E37" s="124" t="s">
        <v>773</v>
      </c>
      <c r="F37" s="124" t="s">
        <v>756</v>
      </c>
      <c r="G37" s="124" t="s">
        <v>756</v>
      </c>
      <c r="H37" s="124" t="s">
        <v>437</v>
      </c>
      <c r="I37" s="124" t="s">
        <v>773</v>
      </c>
      <c r="J37" s="303"/>
    </row>
    <row r="38" spans="1:10" ht="15.75" thickBot="1">
      <c r="A38" s="303"/>
      <c r="B38" s="307" t="s">
        <v>689</v>
      </c>
      <c r="C38" s="247" t="s">
        <v>439</v>
      </c>
      <c r="D38" s="247" t="s">
        <v>439</v>
      </c>
      <c r="E38" s="247" t="s">
        <v>773</v>
      </c>
      <c r="F38" s="247" t="s">
        <v>756</v>
      </c>
      <c r="G38" s="247" t="s">
        <v>756</v>
      </c>
      <c r="H38" s="247" t="s">
        <v>439</v>
      </c>
      <c r="I38" s="247" t="s">
        <v>773</v>
      </c>
      <c r="J38" s="303"/>
    </row>
    <row r="39" spans="1:10" ht="15.75" thickBot="1">
      <c r="A39" s="303"/>
      <c r="B39" s="307" t="s">
        <v>690</v>
      </c>
      <c r="C39" s="124" t="s">
        <v>439</v>
      </c>
      <c r="D39" s="124" t="s">
        <v>439</v>
      </c>
      <c r="E39" s="124" t="s">
        <v>773</v>
      </c>
      <c r="F39" s="124" t="s">
        <v>756</v>
      </c>
      <c r="G39" s="124" t="s">
        <v>756</v>
      </c>
      <c r="H39" s="124" t="s">
        <v>439</v>
      </c>
      <c r="I39" s="124" t="s">
        <v>773</v>
      </c>
      <c r="J39" s="303"/>
    </row>
    <row r="40" spans="1:10" ht="15.75" thickBot="1">
      <c r="A40" s="303"/>
      <c r="B40" s="307" t="s">
        <v>691</v>
      </c>
      <c r="C40" s="247" t="s">
        <v>439</v>
      </c>
      <c r="D40" s="247" t="s">
        <v>439</v>
      </c>
      <c r="E40" s="247" t="s">
        <v>773</v>
      </c>
      <c r="F40" s="247" t="s">
        <v>756</v>
      </c>
      <c r="G40" s="247" t="s">
        <v>756</v>
      </c>
      <c r="H40" s="247" t="s">
        <v>439</v>
      </c>
      <c r="I40" s="247" t="s">
        <v>773</v>
      </c>
      <c r="J40" s="303"/>
    </row>
    <row r="41" spans="1:10" ht="15.75" thickBot="1">
      <c r="A41" s="303"/>
      <c r="B41" s="307" t="s">
        <v>730</v>
      </c>
      <c r="C41" s="124" t="s">
        <v>439</v>
      </c>
      <c r="D41" s="124" t="s">
        <v>439</v>
      </c>
      <c r="E41" s="124" t="s">
        <v>773</v>
      </c>
      <c r="F41" s="124" t="s">
        <v>756</v>
      </c>
      <c r="G41" s="124" t="s">
        <v>756</v>
      </c>
      <c r="H41" s="124" t="s">
        <v>439</v>
      </c>
      <c r="I41" s="124" t="s">
        <v>773</v>
      </c>
      <c r="J41" s="303"/>
    </row>
    <row r="42" spans="1:10" ht="15.75" thickBot="1">
      <c r="A42" s="303"/>
      <c r="B42" s="307" t="s">
        <v>692</v>
      </c>
      <c r="C42" s="247" t="s">
        <v>441</v>
      </c>
      <c r="D42" s="247" t="s">
        <v>441</v>
      </c>
      <c r="E42" s="247" t="s">
        <v>773</v>
      </c>
      <c r="F42" s="247" t="s">
        <v>756</v>
      </c>
      <c r="G42" s="247" t="s">
        <v>756</v>
      </c>
      <c r="H42" s="247" t="s">
        <v>441</v>
      </c>
      <c r="I42" s="247" t="s">
        <v>773</v>
      </c>
      <c r="J42" s="303"/>
    </row>
    <row r="43" spans="1:10" ht="15.75" thickBot="1">
      <c r="A43" s="303"/>
      <c r="B43" s="307" t="s">
        <v>693</v>
      </c>
      <c r="C43" s="124" t="s">
        <v>445</v>
      </c>
      <c r="D43" s="124" t="s">
        <v>445</v>
      </c>
      <c r="E43" s="124" t="s">
        <v>784</v>
      </c>
      <c r="F43" s="124" t="s">
        <v>757</v>
      </c>
      <c r="G43" s="124" t="s">
        <v>445</v>
      </c>
      <c r="H43" s="124" t="s">
        <v>445</v>
      </c>
      <c r="I43" s="124" t="s">
        <v>784</v>
      </c>
      <c r="J43" s="303"/>
    </row>
    <row r="44" spans="1:10" ht="15.75" thickBot="1">
      <c r="A44" s="303"/>
      <c r="B44" s="307" t="s">
        <v>694</v>
      </c>
      <c r="C44" s="247" t="s">
        <v>445</v>
      </c>
      <c r="D44" s="247" t="s">
        <v>445</v>
      </c>
      <c r="E44" s="247" t="s">
        <v>784</v>
      </c>
      <c r="F44" s="247" t="s">
        <v>757</v>
      </c>
      <c r="G44" s="247" t="s">
        <v>445</v>
      </c>
      <c r="H44" s="247" t="s">
        <v>445</v>
      </c>
      <c r="I44" s="247" t="s">
        <v>784</v>
      </c>
      <c r="J44" s="303"/>
    </row>
    <row r="45" spans="1:10" ht="15.75" thickBot="1">
      <c r="A45" s="303"/>
      <c r="B45" s="307" t="s">
        <v>695</v>
      </c>
      <c r="C45" s="124" t="s">
        <v>443</v>
      </c>
      <c r="D45" s="124" t="s">
        <v>1026</v>
      </c>
      <c r="E45" s="124" t="s">
        <v>784</v>
      </c>
      <c r="F45" s="124" t="s">
        <v>757</v>
      </c>
      <c r="G45" s="124" t="s">
        <v>443</v>
      </c>
      <c r="H45" s="124" t="s">
        <v>443</v>
      </c>
      <c r="I45" s="124" t="s">
        <v>784</v>
      </c>
      <c r="J45" s="303"/>
    </row>
    <row r="46" spans="1:10" ht="15.75" thickBot="1">
      <c r="A46" s="303"/>
      <c r="B46" s="307" t="s">
        <v>696</v>
      </c>
      <c r="C46" s="247" t="s">
        <v>443</v>
      </c>
      <c r="D46" s="247" t="s">
        <v>1026</v>
      </c>
      <c r="E46" s="247" t="s">
        <v>784</v>
      </c>
      <c r="F46" s="247" t="s">
        <v>757</v>
      </c>
      <c r="G46" s="247" t="s">
        <v>443</v>
      </c>
      <c r="H46" s="247" t="s">
        <v>443</v>
      </c>
      <c r="I46" s="247" t="s">
        <v>784</v>
      </c>
      <c r="J46" s="303"/>
    </row>
    <row r="47" spans="1:10" ht="15.75" thickBot="1">
      <c r="A47" s="303"/>
      <c r="B47" s="307" t="s">
        <v>697</v>
      </c>
      <c r="C47" s="124" t="s">
        <v>443</v>
      </c>
      <c r="D47" s="124" t="s">
        <v>1026</v>
      </c>
      <c r="E47" s="124" t="s">
        <v>784</v>
      </c>
      <c r="F47" s="124" t="s">
        <v>757</v>
      </c>
      <c r="G47" s="124" t="s">
        <v>443</v>
      </c>
      <c r="H47" s="124" t="s">
        <v>443</v>
      </c>
      <c r="I47" s="124" t="s">
        <v>784</v>
      </c>
      <c r="J47" s="303"/>
    </row>
    <row r="48" spans="1:10" ht="15.75" thickBot="1">
      <c r="A48" s="303"/>
      <c r="B48" s="307" t="s">
        <v>698</v>
      </c>
      <c r="C48" s="247" t="s">
        <v>443</v>
      </c>
      <c r="D48" s="247" t="s">
        <v>1026</v>
      </c>
      <c r="E48" s="247" t="s">
        <v>784</v>
      </c>
      <c r="F48" s="247" t="s">
        <v>757</v>
      </c>
      <c r="G48" s="247" t="s">
        <v>443</v>
      </c>
      <c r="H48" s="247" t="s">
        <v>443</v>
      </c>
      <c r="I48" s="247" t="s">
        <v>784</v>
      </c>
      <c r="J48" s="303"/>
    </row>
    <row r="49" spans="1:10" ht="15.75" thickBot="1">
      <c r="A49" s="303"/>
      <c r="B49" s="307" t="s">
        <v>700</v>
      </c>
      <c r="C49" s="124" t="s">
        <v>447</v>
      </c>
      <c r="D49" s="124" t="s">
        <v>447</v>
      </c>
      <c r="E49" s="124" t="s">
        <v>784</v>
      </c>
      <c r="F49" s="124" t="s">
        <v>757</v>
      </c>
      <c r="G49" s="124" t="s">
        <v>447</v>
      </c>
      <c r="H49" s="124" t="s">
        <v>447</v>
      </c>
      <c r="I49" s="124" t="s">
        <v>784</v>
      </c>
      <c r="J49" s="303"/>
    </row>
    <row r="50" spans="1:10" ht="15.75" thickBot="1">
      <c r="A50" s="303"/>
      <c r="B50" s="307" t="s">
        <v>701</v>
      </c>
      <c r="C50" s="247" t="s">
        <v>447</v>
      </c>
      <c r="D50" s="247" t="s">
        <v>447</v>
      </c>
      <c r="E50" s="247" t="s">
        <v>784</v>
      </c>
      <c r="F50" s="247" t="s">
        <v>757</v>
      </c>
      <c r="G50" s="247" t="s">
        <v>447</v>
      </c>
      <c r="H50" s="247" t="s">
        <v>447</v>
      </c>
      <c r="I50" s="247" t="s">
        <v>784</v>
      </c>
      <c r="J50" s="303"/>
    </row>
    <row r="51" spans="1:10" ht="15.75" thickBot="1">
      <c r="A51" s="303"/>
      <c r="B51" s="307" t="s">
        <v>702</v>
      </c>
      <c r="C51" s="124" t="s">
        <v>447</v>
      </c>
      <c r="D51" s="124" t="s">
        <v>447</v>
      </c>
      <c r="E51" s="124" t="s">
        <v>784</v>
      </c>
      <c r="F51" s="124" t="s">
        <v>757</v>
      </c>
      <c r="G51" s="124" t="s">
        <v>447</v>
      </c>
      <c r="H51" s="124" t="s">
        <v>447</v>
      </c>
      <c r="I51" s="124" t="s">
        <v>784</v>
      </c>
      <c r="J51" s="303"/>
    </row>
    <row r="52" spans="1:10" ht="15.75" thickBot="1">
      <c r="A52" s="303"/>
      <c r="B52" s="307" t="s">
        <v>703</v>
      </c>
      <c r="C52" s="247" t="s">
        <v>447</v>
      </c>
      <c r="D52" s="247" t="s">
        <v>447</v>
      </c>
      <c r="E52" s="247" t="s">
        <v>784</v>
      </c>
      <c r="F52" s="247" t="s">
        <v>757</v>
      </c>
      <c r="G52" s="247" t="s">
        <v>447</v>
      </c>
      <c r="H52" s="247" t="s">
        <v>447</v>
      </c>
      <c r="I52" s="247" t="s">
        <v>784</v>
      </c>
      <c r="J52" s="303"/>
    </row>
    <row r="53" spans="1:10" ht="15.75" thickBot="1">
      <c r="A53" s="303"/>
      <c r="B53" s="307" t="s">
        <v>738</v>
      </c>
      <c r="C53" s="124" t="s">
        <v>488</v>
      </c>
      <c r="D53" s="124" t="s">
        <v>488</v>
      </c>
      <c r="E53" s="124" t="s">
        <v>759</v>
      </c>
      <c r="F53" s="124" t="s">
        <v>759</v>
      </c>
      <c r="G53" s="124" t="s">
        <v>759</v>
      </c>
      <c r="H53" s="124" t="s">
        <v>488</v>
      </c>
      <c r="I53" s="124" t="s">
        <v>759</v>
      </c>
      <c r="J53" s="303"/>
    </row>
    <row r="54" spans="1:10" ht="15.75" thickBot="1">
      <c r="A54" s="303"/>
      <c r="B54" s="307" t="s">
        <v>739</v>
      </c>
      <c r="C54" s="247" t="s">
        <v>488</v>
      </c>
      <c r="D54" s="247" t="s">
        <v>488</v>
      </c>
      <c r="E54" s="247" t="s">
        <v>759</v>
      </c>
      <c r="F54" s="247" t="s">
        <v>759</v>
      </c>
      <c r="G54" s="247" t="s">
        <v>759</v>
      </c>
      <c r="H54" s="247" t="s">
        <v>488</v>
      </c>
      <c r="I54" s="247" t="s">
        <v>759</v>
      </c>
      <c r="J54" s="303"/>
    </row>
    <row r="55" spans="1:10" ht="15.75" thickBot="1">
      <c r="A55" s="303"/>
      <c r="B55" s="307" t="s">
        <v>740</v>
      </c>
      <c r="C55" s="124" t="s">
        <v>488</v>
      </c>
      <c r="D55" s="124" t="s">
        <v>488</v>
      </c>
      <c r="E55" s="124" t="s">
        <v>759</v>
      </c>
      <c r="F55" s="124" t="s">
        <v>759</v>
      </c>
      <c r="G55" s="124" t="s">
        <v>759</v>
      </c>
      <c r="H55" s="124" t="s">
        <v>488</v>
      </c>
      <c r="I55" s="124" t="s">
        <v>759</v>
      </c>
      <c r="J55" s="303"/>
    </row>
    <row r="56" spans="1:10" ht="15.75" thickBot="1">
      <c r="A56" s="303"/>
      <c r="B56" s="307" t="s">
        <v>741</v>
      </c>
      <c r="C56" s="247" t="s">
        <v>488</v>
      </c>
      <c r="D56" s="247" t="s">
        <v>488</v>
      </c>
      <c r="E56" s="247" t="s">
        <v>759</v>
      </c>
      <c r="F56" s="247" t="s">
        <v>759</v>
      </c>
      <c r="G56" s="247" t="s">
        <v>759</v>
      </c>
      <c r="H56" s="247" t="s">
        <v>488</v>
      </c>
      <c r="I56" s="247" t="s">
        <v>759</v>
      </c>
      <c r="J56" s="303"/>
    </row>
    <row r="57" spans="1:10" ht="15.75" thickBot="1">
      <c r="A57" s="303"/>
      <c r="B57" s="307" t="s">
        <v>742</v>
      </c>
      <c r="C57" s="124" t="s">
        <v>488</v>
      </c>
      <c r="D57" s="124" t="s">
        <v>488</v>
      </c>
      <c r="E57" s="124" t="s">
        <v>759</v>
      </c>
      <c r="F57" s="124" t="s">
        <v>759</v>
      </c>
      <c r="G57" s="124" t="s">
        <v>759</v>
      </c>
      <c r="H57" s="124" t="s">
        <v>488</v>
      </c>
      <c r="I57" s="124" t="s">
        <v>759</v>
      </c>
      <c r="J57" s="303"/>
    </row>
    <row r="58" spans="1:10" ht="15.75" thickBot="1">
      <c r="A58" s="303"/>
      <c r="B58" s="307" t="s">
        <v>735</v>
      </c>
      <c r="C58" s="247" t="s">
        <v>479</v>
      </c>
      <c r="D58" s="247" t="s">
        <v>1074</v>
      </c>
      <c r="E58" s="247" t="s">
        <v>759</v>
      </c>
      <c r="F58" s="247" t="s">
        <v>759</v>
      </c>
      <c r="G58" s="247" t="s">
        <v>759</v>
      </c>
      <c r="H58" s="247" t="s">
        <v>479</v>
      </c>
      <c r="I58" s="247" t="s">
        <v>759</v>
      </c>
      <c r="J58" s="303"/>
    </row>
    <row r="59" spans="1:10" ht="15.75" thickBot="1">
      <c r="A59" s="303"/>
      <c r="B59" s="307" t="s">
        <v>736</v>
      </c>
      <c r="C59" s="124" t="s">
        <v>479</v>
      </c>
      <c r="D59" s="124" t="s">
        <v>1074</v>
      </c>
      <c r="E59" s="124" t="s">
        <v>759</v>
      </c>
      <c r="F59" s="124" t="s">
        <v>759</v>
      </c>
      <c r="G59" s="124" t="s">
        <v>759</v>
      </c>
      <c r="H59" s="124" t="s">
        <v>479</v>
      </c>
      <c r="I59" s="124" t="s">
        <v>759</v>
      </c>
      <c r="J59" s="303"/>
    </row>
    <row r="60" spans="1:10" ht="15.75" thickBot="1">
      <c r="A60" s="303"/>
      <c r="B60" s="307" t="s">
        <v>737</v>
      </c>
      <c r="C60" s="247" t="s">
        <v>479</v>
      </c>
      <c r="D60" s="247" t="s">
        <v>1074</v>
      </c>
      <c r="E60" s="247" t="s">
        <v>759</v>
      </c>
      <c r="F60" s="247" t="s">
        <v>759</v>
      </c>
      <c r="G60" s="247" t="s">
        <v>759</v>
      </c>
      <c r="H60" s="247" t="s">
        <v>479</v>
      </c>
      <c r="I60" s="247" t="s">
        <v>759</v>
      </c>
      <c r="J60" s="303"/>
    </row>
    <row r="61" spans="1:10" ht="15.75" thickBot="1">
      <c r="A61" s="303"/>
      <c r="B61" s="307" t="s">
        <v>449</v>
      </c>
      <c r="C61" s="124" t="s">
        <v>449</v>
      </c>
      <c r="D61" s="124" t="s">
        <v>449</v>
      </c>
      <c r="E61" s="124" t="s">
        <v>759</v>
      </c>
      <c r="F61" s="124" t="s">
        <v>759</v>
      </c>
      <c r="G61" s="124" t="s">
        <v>759</v>
      </c>
      <c r="H61" s="124" t="s">
        <v>449</v>
      </c>
      <c r="I61" s="124" t="s">
        <v>759</v>
      </c>
      <c r="J61" s="303"/>
    </row>
    <row r="62" spans="1:10" ht="15.75" thickBot="1">
      <c r="A62" s="303"/>
      <c r="B62" s="307" t="s">
        <v>451</v>
      </c>
      <c r="C62" s="247" t="s">
        <v>451</v>
      </c>
      <c r="D62" s="247" t="s">
        <v>451</v>
      </c>
      <c r="E62" s="247" t="s">
        <v>713</v>
      </c>
      <c r="F62" s="247" t="s">
        <v>713</v>
      </c>
      <c r="G62" s="247" t="s">
        <v>713</v>
      </c>
      <c r="H62" s="247" t="s">
        <v>451</v>
      </c>
      <c r="I62" s="247" t="s">
        <v>713</v>
      </c>
      <c r="J62" s="303"/>
    </row>
    <row r="63" spans="1:10" ht="15.75" thickBot="1">
      <c r="A63" s="303"/>
      <c r="B63" s="307" t="s">
        <v>453</v>
      </c>
      <c r="C63" s="124" t="s">
        <v>453</v>
      </c>
      <c r="D63" s="124" t="s">
        <v>453</v>
      </c>
      <c r="E63" s="124" t="s">
        <v>713</v>
      </c>
      <c r="F63" s="124" t="s">
        <v>713</v>
      </c>
      <c r="G63" s="124" t="s">
        <v>713</v>
      </c>
      <c r="H63" s="124" t="s">
        <v>453</v>
      </c>
      <c r="I63" s="124" t="s">
        <v>713</v>
      </c>
      <c r="J63" s="303"/>
    </row>
    <row r="64" spans="1:10" ht="15.75" thickBot="1">
      <c r="A64" s="303"/>
      <c r="B64" s="307" t="s">
        <v>145</v>
      </c>
      <c r="C64" s="247" t="s">
        <v>145</v>
      </c>
      <c r="D64" s="247" t="s">
        <v>145</v>
      </c>
      <c r="E64" s="247" t="s">
        <v>713</v>
      </c>
      <c r="F64" s="247" t="s">
        <v>713</v>
      </c>
      <c r="G64" s="247" t="s">
        <v>713</v>
      </c>
      <c r="H64" s="247" t="s">
        <v>145</v>
      </c>
      <c r="I64" s="247" t="s">
        <v>713</v>
      </c>
      <c r="J64" s="303"/>
    </row>
    <row r="65" spans="1:10" ht="15.75" thickBot="1">
      <c r="A65" s="303"/>
      <c r="B65" s="307" t="s">
        <v>456</v>
      </c>
      <c r="C65" s="124" t="s">
        <v>456</v>
      </c>
      <c r="D65" s="124" t="s">
        <v>456</v>
      </c>
      <c r="E65" s="124" t="s">
        <v>713</v>
      </c>
      <c r="F65" s="124" t="s">
        <v>713</v>
      </c>
      <c r="G65" s="124" t="s">
        <v>713</v>
      </c>
      <c r="H65" s="124" t="s">
        <v>456</v>
      </c>
      <c r="I65" s="124" t="s">
        <v>713</v>
      </c>
      <c r="J65" s="303"/>
    </row>
    <row r="66" spans="1:10" ht="15.75" thickBot="1">
      <c r="A66" s="303"/>
      <c r="B66" s="307" t="s">
        <v>458</v>
      </c>
      <c r="C66" s="247" t="s">
        <v>458</v>
      </c>
      <c r="D66" s="247" t="s">
        <v>1032</v>
      </c>
      <c r="E66" s="247" t="s">
        <v>713</v>
      </c>
      <c r="F66" s="247" t="s">
        <v>713</v>
      </c>
      <c r="G66" s="247" t="s">
        <v>713</v>
      </c>
      <c r="H66" s="247" t="s">
        <v>458</v>
      </c>
      <c r="I66" s="247" t="s">
        <v>713</v>
      </c>
      <c r="J66" s="303"/>
    </row>
    <row r="67" spans="1:10" ht="15.75" thickBot="1">
      <c r="A67" s="303"/>
      <c r="B67" s="307" t="s">
        <v>1104</v>
      </c>
      <c r="C67" s="124" t="s">
        <v>1104</v>
      </c>
      <c r="D67" s="124" t="s">
        <v>1032</v>
      </c>
      <c r="E67" s="124" t="s">
        <v>713</v>
      </c>
      <c r="F67" s="124" t="s">
        <v>713</v>
      </c>
      <c r="G67" s="124" t="s">
        <v>713</v>
      </c>
      <c r="H67" s="124" t="s">
        <v>1104</v>
      </c>
      <c r="I67" s="124" t="s">
        <v>713</v>
      </c>
      <c r="J67" s="303"/>
    </row>
    <row r="68" spans="1:10" ht="15.75" thickBot="1">
      <c r="A68" s="303"/>
      <c r="B68" s="307" t="s">
        <v>462</v>
      </c>
      <c r="C68" s="247" t="s">
        <v>462</v>
      </c>
      <c r="D68" s="247" t="s">
        <v>462</v>
      </c>
      <c r="E68" s="247" t="s">
        <v>713</v>
      </c>
      <c r="F68" s="247" t="s">
        <v>713</v>
      </c>
      <c r="G68" s="247" t="s">
        <v>713</v>
      </c>
      <c r="H68" s="247" t="s">
        <v>462</v>
      </c>
      <c r="I68" s="247" t="s">
        <v>713</v>
      </c>
      <c r="J68" s="303"/>
    </row>
    <row r="69" spans="1:10" ht="15.75" thickBot="1">
      <c r="A69" s="303"/>
      <c r="B69" s="307" t="s">
        <v>464</v>
      </c>
      <c r="C69" s="124" t="s">
        <v>464</v>
      </c>
      <c r="D69" s="124" t="s">
        <v>464</v>
      </c>
      <c r="E69" s="124" t="s">
        <v>713</v>
      </c>
      <c r="F69" s="124" t="s">
        <v>713</v>
      </c>
      <c r="G69" s="124" t="s">
        <v>713</v>
      </c>
      <c r="H69" s="124" t="s">
        <v>464</v>
      </c>
      <c r="I69" s="124" t="s">
        <v>713</v>
      </c>
      <c r="J69" s="303"/>
    </row>
    <row r="70" spans="1:10" ht="15.75" thickBot="1">
      <c r="A70" s="303"/>
      <c r="B70" s="307" t="s">
        <v>466</v>
      </c>
      <c r="C70" s="247" t="s">
        <v>466</v>
      </c>
      <c r="D70" s="247" t="s">
        <v>466</v>
      </c>
      <c r="E70" s="247" t="s">
        <v>713</v>
      </c>
      <c r="F70" s="247" t="s">
        <v>713</v>
      </c>
      <c r="G70" s="247" t="s">
        <v>713</v>
      </c>
      <c r="H70" s="247" t="s">
        <v>466</v>
      </c>
      <c r="I70" s="247" t="s">
        <v>713</v>
      </c>
      <c r="J70" s="303"/>
    </row>
    <row r="71" spans="1:10" ht="15.75" thickBot="1">
      <c r="A71" s="303"/>
      <c r="B71" s="307" t="s">
        <v>468</v>
      </c>
      <c r="C71" s="124" t="s">
        <v>468</v>
      </c>
      <c r="D71" s="124" t="s">
        <v>468</v>
      </c>
      <c r="E71" s="124" t="s">
        <v>713</v>
      </c>
      <c r="F71" s="124" t="s">
        <v>713</v>
      </c>
      <c r="G71" s="304" t="s">
        <v>468</v>
      </c>
      <c r="H71" s="124" t="s">
        <v>468</v>
      </c>
      <c r="I71" s="124" t="s">
        <v>713</v>
      </c>
      <c r="J71" s="303"/>
    </row>
    <row r="72" spans="1:10" ht="15.75" thickBot="1">
      <c r="A72" s="303"/>
      <c r="B72" s="307" t="s">
        <v>470</v>
      </c>
      <c r="C72" s="247" t="s">
        <v>470</v>
      </c>
      <c r="D72" s="247" t="s">
        <v>470</v>
      </c>
      <c r="E72" s="247" t="s">
        <v>759</v>
      </c>
      <c r="F72" s="247" t="s">
        <v>759</v>
      </c>
      <c r="G72" s="247" t="s">
        <v>759</v>
      </c>
      <c r="H72" s="247" t="s">
        <v>470</v>
      </c>
      <c r="I72" s="247" t="s">
        <v>759</v>
      </c>
      <c r="J72" s="303"/>
    </row>
    <row r="73" spans="1:10" ht="15.75" thickBot="1">
      <c r="A73" s="303"/>
      <c r="B73" s="307" t="s">
        <v>472</v>
      </c>
      <c r="C73" s="124" t="s">
        <v>472</v>
      </c>
      <c r="D73" s="124" t="s">
        <v>1074</v>
      </c>
      <c r="E73" s="124" t="s">
        <v>759</v>
      </c>
      <c r="F73" s="124" t="s">
        <v>759</v>
      </c>
      <c r="G73" s="124" t="s">
        <v>759</v>
      </c>
      <c r="H73" s="124" t="s">
        <v>472</v>
      </c>
      <c r="I73" s="124" t="s">
        <v>759</v>
      </c>
      <c r="J73" s="303"/>
    </row>
    <row r="74" spans="1:10" ht="15.75" thickBot="1">
      <c r="A74" s="303"/>
      <c r="B74" s="307" t="s">
        <v>474</v>
      </c>
      <c r="C74" s="247" t="s">
        <v>474</v>
      </c>
      <c r="D74" s="247" t="s">
        <v>474</v>
      </c>
      <c r="E74" s="247" t="s">
        <v>759</v>
      </c>
      <c r="F74" s="247" t="s">
        <v>759</v>
      </c>
      <c r="G74" s="247" t="s">
        <v>759</v>
      </c>
      <c r="H74" s="247" t="s">
        <v>474</v>
      </c>
      <c r="I74" s="247" t="s">
        <v>759</v>
      </c>
      <c r="J74" s="303"/>
    </row>
    <row r="75" spans="1:10" ht="15.75" thickBot="1">
      <c r="A75" s="303"/>
      <c r="B75" s="307" t="s">
        <v>475</v>
      </c>
      <c r="C75" s="124" t="s">
        <v>475</v>
      </c>
      <c r="D75" s="124" t="s">
        <v>475</v>
      </c>
      <c r="E75" s="124" t="s">
        <v>759</v>
      </c>
      <c r="F75" s="124" t="s">
        <v>759</v>
      </c>
      <c r="G75" s="124" t="s">
        <v>759</v>
      </c>
      <c r="H75" s="124" t="s">
        <v>475</v>
      </c>
      <c r="I75" s="124" t="s">
        <v>759</v>
      </c>
      <c r="J75" s="303"/>
    </row>
    <row r="76" spans="1:10" ht="15.75" thickBot="1">
      <c r="A76" s="303"/>
      <c r="B76" s="307" t="s">
        <v>476</v>
      </c>
      <c r="C76" s="247" t="s">
        <v>476</v>
      </c>
      <c r="D76" s="247" t="s">
        <v>476</v>
      </c>
      <c r="E76" s="247" t="s">
        <v>759</v>
      </c>
      <c r="F76" s="247" t="s">
        <v>759</v>
      </c>
      <c r="G76" s="247" t="s">
        <v>759</v>
      </c>
      <c r="H76" s="247" t="s">
        <v>476</v>
      </c>
      <c r="I76" s="247" t="s">
        <v>759</v>
      </c>
      <c r="J76" s="303"/>
    </row>
    <row r="77" spans="1:10" ht="15.75" thickBot="1">
      <c r="A77" s="303"/>
      <c r="B77" s="307" t="s">
        <v>477</v>
      </c>
      <c r="C77" s="124" t="s">
        <v>477</v>
      </c>
      <c r="D77" s="124" t="s">
        <v>477</v>
      </c>
      <c r="E77" s="124" t="s">
        <v>759</v>
      </c>
      <c r="F77" s="124" t="s">
        <v>759</v>
      </c>
      <c r="G77" s="124" t="s">
        <v>759</v>
      </c>
      <c r="H77" s="124" t="s">
        <v>477</v>
      </c>
      <c r="I77" s="124" t="s">
        <v>759</v>
      </c>
      <c r="J77" s="303"/>
    </row>
    <row r="78" spans="1:10" ht="15.75" thickBot="1">
      <c r="A78" s="303"/>
      <c r="B78" s="307" t="s">
        <v>478</v>
      </c>
      <c r="C78" s="247" t="s">
        <v>478</v>
      </c>
      <c r="D78" s="247" t="s">
        <v>1074</v>
      </c>
      <c r="E78" s="247" t="s">
        <v>759</v>
      </c>
      <c r="F78" s="247" t="s">
        <v>759</v>
      </c>
      <c r="G78" s="247" t="s">
        <v>759</v>
      </c>
      <c r="H78" s="247" t="s">
        <v>478</v>
      </c>
      <c r="I78" s="247" t="s">
        <v>759</v>
      </c>
      <c r="J78" s="303"/>
    </row>
    <row r="79" spans="1:10" ht="15.75" thickBot="1">
      <c r="A79" s="303"/>
      <c r="B79" s="307" t="s">
        <v>480</v>
      </c>
      <c r="C79" s="124" t="s">
        <v>480</v>
      </c>
      <c r="D79" s="124" t="s">
        <v>480</v>
      </c>
      <c r="E79" s="124" t="s">
        <v>759</v>
      </c>
      <c r="F79" s="124" t="s">
        <v>759</v>
      </c>
      <c r="G79" s="124" t="s">
        <v>759</v>
      </c>
      <c r="H79" s="124" t="s">
        <v>480</v>
      </c>
      <c r="I79" s="124" t="s">
        <v>759</v>
      </c>
      <c r="J79" s="303"/>
    </row>
    <row r="80" spans="1:10" ht="15.75" thickBot="1">
      <c r="A80" s="303"/>
      <c r="B80" s="307" t="s">
        <v>481</v>
      </c>
      <c r="C80" s="247" t="s">
        <v>481</v>
      </c>
      <c r="D80" s="247" t="s">
        <v>481</v>
      </c>
      <c r="E80" s="247" t="s">
        <v>759</v>
      </c>
      <c r="F80" s="247" t="s">
        <v>759</v>
      </c>
      <c r="G80" s="247" t="s">
        <v>759</v>
      </c>
      <c r="H80" s="247" t="s">
        <v>481</v>
      </c>
      <c r="I80" s="247" t="s">
        <v>759</v>
      </c>
      <c r="J80" s="303"/>
    </row>
    <row r="81" spans="1:10" ht="15.75" thickBot="1">
      <c r="A81" s="303"/>
      <c r="B81" s="307" t="s">
        <v>482</v>
      </c>
      <c r="C81" s="124" t="s">
        <v>482</v>
      </c>
      <c r="D81" s="124" t="s">
        <v>1074</v>
      </c>
      <c r="E81" s="124" t="s">
        <v>759</v>
      </c>
      <c r="F81" s="304" t="s">
        <v>482</v>
      </c>
      <c r="G81" s="304" t="s">
        <v>1218</v>
      </c>
      <c r="H81" s="124" t="s">
        <v>482</v>
      </c>
      <c r="I81" s="124" t="s">
        <v>761</v>
      </c>
      <c r="J81" s="303"/>
    </row>
    <row r="82" spans="1:10" ht="15.75" thickBot="1">
      <c r="A82" s="303"/>
      <c r="B82" s="307" t="s">
        <v>483</v>
      </c>
      <c r="C82" s="247" t="s">
        <v>483</v>
      </c>
      <c r="D82" s="247" t="s">
        <v>1074</v>
      </c>
      <c r="E82" s="247" t="s">
        <v>759</v>
      </c>
      <c r="F82" s="304" t="s">
        <v>483</v>
      </c>
      <c r="G82" s="304" t="s">
        <v>1218</v>
      </c>
      <c r="H82" s="247" t="s">
        <v>483</v>
      </c>
      <c r="I82" s="247" t="s">
        <v>761</v>
      </c>
      <c r="J82" s="303"/>
    </row>
    <row r="83" spans="1:10" ht="15.75" thickBot="1">
      <c r="A83" s="303"/>
      <c r="B83" s="307" t="s">
        <v>484</v>
      </c>
      <c r="C83" s="124" t="s">
        <v>484</v>
      </c>
      <c r="D83" s="124" t="s">
        <v>484</v>
      </c>
      <c r="E83" s="124" t="s">
        <v>759</v>
      </c>
      <c r="F83" s="124" t="s">
        <v>759</v>
      </c>
      <c r="G83" s="124" t="s">
        <v>759</v>
      </c>
      <c r="H83" s="124" t="s">
        <v>484</v>
      </c>
      <c r="I83" s="124" t="s">
        <v>759</v>
      </c>
      <c r="J83" s="303"/>
    </row>
    <row r="84" spans="1:10" ht="15.75" thickBot="1">
      <c r="A84" s="303"/>
      <c r="B84" s="307" t="s">
        <v>485</v>
      </c>
      <c r="C84" s="247" t="s">
        <v>485</v>
      </c>
      <c r="D84" s="247" t="s">
        <v>485</v>
      </c>
      <c r="E84" s="247" t="s">
        <v>759</v>
      </c>
      <c r="F84" s="247" t="s">
        <v>759</v>
      </c>
      <c r="G84" s="247" t="s">
        <v>759</v>
      </c>
      <c r="H84" s="247" t="s">
        <v>485</v>
      </c>
      <c r="I84" s="247" t="s">
        <v>759</v>
      </c>
      <c r="J84" s="303"/>
    </row>
    <row r="85" spans="1:10" ht="15.75" thickBot="1">
      <c r="A85" s="303"/>
      <c r="B85" s="307" t="s">
        <v>486</v>
      </c>
      <c r="C85" s="124" t="s">
        <v>486</v>
      </c>
      <c r="D85" s="124" t="s">
        <v>486</v>
      </c>
      <c r="E85" s="124" t="s">
        <v>759</v>
      </c>
      <c r="F85" s="124" t="s">
        <v>759</v>
      </c>
      <c r="G85" s="124" t="s">
        <v>759</v>
      </c>
      <c r="H85" s="124" t="s">
        <v>486</v>
      </c>
      <c r="I85" s="124" t="s">
        <v>759</v>
      </c>
      <c r="J85" s="303"/>
    </row>
    <row r="86" spans="1:10" ht="15.75" thickBot="1">
      <c r="A86" s="303"/>
      <c r="B86" s="307" t="s">
        <v>487</v>
      </c>
      <c r="C86" s="247" t="s">
        <v>487</v>
      </c>
      <c r="D86" s="247" t="s">
        <v>487</v>
      </c>
      <c r="E86" s="247" t="s">
        <v>759</v>
      </c>
      <c r="F86" s="247" t="s">
        <v>759</v>
      </c>
      <c r="G86" s="247" t="s">
        <v>759</v>
      </c>
      <c r="H86" s="247" t="s">
        <v>487</v>
      </c>
      <c r="I86" s="247" t="s">
        <v>759</v>
      </c>
      <c r="J86" s="303"/>
    </row>
    <row r="87" spans="1:10" ht="15.75" thickBot="1">
      <c r="A87" s="303"/>
      <c r="B87" s="307" t="s">
        <v>489</v>
      </c>
      <c r="C87" s="124" t="s">
        <v>489</v>
      </c>
      <c r="D87" s="124" t="s">
        <v>1074</v>
      </c>
      <c r="E87" s="124" t="s">
        <v>759</v>
      </c>
      <c r="F87" s="124" t="s">
        <v>759</v>
      </c>
      <c r="G87" s="124" t="s">
        <v>759</v>
      </c>
      <c r="H87" s="124" t="s">
        <v>489</v>
      </c>
      <c r="I87" s="124" t="s">
        <v>759</v>
      </c>
      <c r="J87" s="303"/>
    </row>
    <row r="88" spans="1:10" ht="15.75" thickBot="1">
      <c r="A88" s="303"/>
      <c r="B88" s="307" t="s">
        <v>490</v>
      </c>
      <c r="C88" s="247" t="s">
        <v>490</v>
      </c>
      <c r="D88" s="247" t="s">
        <v>491</v>
      </c>
      <c r="E88" s="247" t="s">
        <v>759</v>
      </c>
      <c r="F88" s="247" t="s">
        <v>759</v>
      </c>
      <c r="G88" s="247" t="s">
        <v>759</v>
      </c>
      <c r="H88" s="247" t="s">
        <v>490</v>
      </c>
      <c r="I88" s="247" t="s">
        <v>759</v>
      </c>
      <c r="J88" s="303"/>
    </row>
    <row r="89" spans="1:10" ht="15.75" thickBot="1">
      <c r="A89" s="303"/>
      <c r="B89" s="307" t="s">
        <v>491</v>
      </c>
      <c r="C89" s="124" t="s">
        <v>491</v>
      </c>
      <c r="D89" s="124" t="s">
        <v>491</v>
      </c>
      <c r="E89" s="124" t="s">
        <v>759</v>
      </c>
      <c r="F89" s="124" t="s">
        <v>759</v>
      </c>
      <c r="G89" s="124" t="s">
        <v>759</v>
      </c>
      <c r="H89" s="124" t="s">
        <v>491</v>
      </c>
      <c r="I89" s="124" t="s">
        <v>759</v>
      </c>
      <c r="J89" s="303"/>
    </row>
    <row r="90" spans="1:10" ht="15.75" thickBot="1">
      <c r="A90" s="303"/>
      <c r="B90" s="307" t="s">
        <v>492</v>
      </c>
      <c r="C90" s="247" t="s">
        <v>492</v>
      </c>
      <c r="D90" s="247" t="s">
        <v>492</v>
      </c>
      <c r="E90" s="247" t="s">
        <v>759</v>
      </c>
      <c r="F90" s="247" t="s">
        <v>759</v>
      </c>
      <c r="G90" s="247" t="s">
        <v>759</v>
      </c>
      <c r="H90" s="247" t="s">
        <v>492</v>
      </c>
      <c r="I90" s="247" t="s">
        <v>759</v>
      </c>
      <c r="J90" s="303"/>
    </row>
    <row r="91" spans="1:10" ht="15.75" thickBot="1">
      <c r="A91" s="303"/>
      <c r="B91" s="307" t="s">
        <v>493</v>
      </c>
      <c r="C91" s="124" t="s">
        <v>493</v>
      </c>
      <c r="D91" s="124" t="s">
        <v>493</v>
      </c>
      <c r="E91" s="124" t="s">
        <v>759</v>
      </c>
      <c r="F91" s="124" t="s">
        <v>759</v>
      </c>
      <c r="G91" s="124" t="s">
        <v>759</v>
      </c>
      <c r="H91" s="124" t="s">
        <v>493</v>
      </c>
      <c r="I91" s="124" t="s">
        <v>759</v>
      </c>
      <c r="J91" s="303"/>
    </row>
    <row r="92" spans="1:10" ht="15.75" thickBot="1">
      <c r="A92" s="303"/>
      <c r="B92" s="307" t="s">
        <v>494</v>
      </c>
      <c r="C92" s="247" t="s">
        <v>494</v>
      </c>
      <c r="D92" s="247" t="s">
        <v>494</v>
      </c>
      <c r="E92" s="247" t="s">
        <v>759</v>
      </c>
      <c r="F92" s="247" t="s">
        <v>759</v>
      </c>
      <c r="G92" s="247" t="s">
        <v>759</v>
      </c>
      <c r="H92" s="247" t="s">
        <v>494</v>
      </c>
      <c r="I92" s="247" t="s">
        <v>759</v>
      </c>
      <c r="J92" s="303"/>
    </row>
    <row r="93" spans="1:10" ht="15.75" thickBot="1">
      <c r="A93" s="303"/>
      <c r="B93" s="307" t="s">
        <v>495</v>
      </c>
      <c r="C93" s="124" t="s">
        <v>495</v>
      </c>
      <c r="D93" s="124" t="s">
        <v>495</v>
      </c>
      <c r="E93" s="124" t="s">
        <v>759</v>
      </c>
      <c r="F93" s="124" t="s">
        <v>759</v>
      </c>
      <c r="G93" s="124" t="s">
        <v>759</v>
      </c>
      <c r="H93" s="124" t="s">
        <v>495</v>
      </c>
      <c r="I93" s="124" t="s">
        <v>759</v>
      </c>
      <c r="J93" s="303"/>
    </row>
    <row r="94" spans="1:10" ht="15.75" thickBot="1">
      <c r="A94" s="303"/>
      <c r="B94" s="307" t="s">
        <v>496</v>
      </c>
      <c r="C94" s="247" t="s">
        <v>496</v>
      </c>
      <c r="D94" s="247" t="s">
        <v>496</v>
      </c>
      <c r="E94" s="247" t="s">
        <v>759</v>
      </c>
      <c r="F94" s="247" t="s">
        <v>759</v>
      </c>
      <c r="G94" s="247" t="s">
        <v>759</v>
      </c>
      <c r="H94" s="247" t="s">
        <v>496</v>
      </c>
      <c r="I94" s="247" t="s">
        <v>759</v>
      </c>
      <c r="J94" s="303"/>
    </row>
    <row r="95" spans="1:10" ht="15.75" thickBot="1">
      <c r="A95" s="303"/>
      <c r="B95" s="307" t="s">
        <v>497</v>
      </c>
      <c r="C95" s="124" t="s">
        <v>497</v>
      </c>
      <c r="D95" s="124" t="s">
        <v>497</v>
      </c>
      <c r="E95" s="124" t="s">
        <v>759</v>
      </c>
      <c r="F95" s="124" t="s">
        <v>759</v>
      </c>
      <c r="G95" s="124" t="s">
        <v>759</v>
      </c>
      <c r="H95" s="124" t="s">
        <v>497</v>
      </c>
      <c r="I95" s="124" t="s">
        <v>759</v>
      </c>
      <c r="J95" s="303"/>
    </row>
    <row r="96" spans="1:10" ht="15.75" thickBot="1">
      <c r="A96" s="303"/>
      <c r="B96" s="307" t="s">
        <v>498</v>
      </c>
      <c r="C96" s="247" t="s">
        <v>498</v>
      </c>
      <c r="D96" s="247" t="s">
        <v>498</v>
      </c>
      <c r="E96" s="247" t="s">
        <v>759</v>
      </c>
      <c r="F96" s="247" t="s">
        <v>759</v>
      </c>
      <c r="G96" s="247" t="s">
        <v>759</v>
      </c>
      <c r="H96" s="247" t="s">
        <v>498</v>
      </c>
      <c r="I96" s="247" t="s">
        <v>759</v>
      </c>
      <c r="J96" s="303"/>
    </row>
    <row r="97" spans="1:10" ht="15.75" thickBot="1">
      <c r="A97" s="303"/>
      <c r="B97" s="307" t="s">
        <v>499</v>
      </c>
      <c r="C97" s="124" t="s">
        <v>499</v>
      </c>
      <c r="D97" s="124" t="s">
        <v>499</v>
      </c>
      <c r="E97" s="124" t="s">
        <v>760</v>
      </c>
      <c r="F97" s="124" t="s">
        <v>760</v>
      </c>
      <c r="G97" s="124" t="s">
        <v>760</v>
      </c>
      <c r="H97" s="124" t="s">
        <v>499</v>
      </c>
      <c r="I97" s="124" t="s">
        <v>760</v>
      </c>
      <c r="J97" s="303"/>
    </row>
    <row r="98" spans="1:10" ht="15.75" thickBot="1">
      <c r="A98" s="303"/>
      <c r="B98" s="307" t="s">
        <v>500</v>
      </c>
      <c r="C98" s="247" t="s">
        <v>500</v>
      </c>
      <c r="D98" s="247" t="s">
        <v>500</v>
      </c>
      <c r="E98" s="247" t="s">
        <v>760</v>
      </c>
      <c r="F98" s="247" t="s">
        <v>760</v>
      </c>
      <c r="G98" s="247" t="s">
        <v>760</v>
      </c>
      <c r="H98" s="247" t="s">
        <v>500</v>
      </c>
      <c r="I98" s="247" t="s">
        <v>760</v>
      </c>
      <c r="J98" s="303"/>
    </row>
    <row r="99" spans="1:10" ht="15.75" thickBot="1">
      <c r="A99" s="303"/>
      <c r="B99" s="307" t="s">
        <v>501</v>
      </c>
      <c r="C99" s="124" t="s">
        <v>501</v>
      </c>
      <c r="D99" s="124" t="s">
        <v>501</v>
      </c>
      <c r="E99" s="124" t="s">
        <v>760</v>
      </c>
      <c r="F99" s="124" t="s">
        <v>760</v>
      </c>
      <c r="G99" s="124" t="s">
        <v>760</v>
      </c>
      <c r="H99" s="124" t="s">
        <v>501</v>
      </c>
      <c r="I99" s="124" t="s">
        <v>760</v>
      </c>
      <c r="J99" s="303"/>
    </row>
    <row r="100" spans="1:10" ht="15.75" thickBot="1">
      <c r="A100" s="303"/>
      <c r="B100" s="307" t="s">
        <v>502</v>
      </c>
      <c r="C100" s="247" t="s">
        <v>502</v>
      </c>
      <c r="D100" s="247" t="s">
        <v>1074</v>
      </c>
      <c r="E100" s="247" t="s">
        <v>759</v>
      </c>
      <c r="F100" s="247" t="s">
        <v>759</v>
      </c>
      <c r="G100" s="247" t="s">
        <v>759</v>
      </c>
      <c r="H100" s="247" t="s">
        <v>502</v>
      </c>
      <c r="I100" s="247" t="s">
        <v>761</v>
      </c>
      <c r="J100" s="303"/>
    </row>
    <row r="101" spans="1:10" ht="15.75" thickBot="1">
      <c r="A101" s="303"/>
      <c r="B101" s="307" t="s">
        <v>503</v>
      </c>
      <c r="C101" s="124" t="s">
        <v>503</v>
      </c>
      <c r="D101" s="124" t="s">
        <v>503</v>
      </c>
      <c r="E101" s="124" t="s">
        <v>759</v>
      </c>
      <c r="F101" s="304" t="s">
        <v>503</v>
      </c>
      <c r="G101" s="304" t="s">
        <v>1218</v>
      </c>
      <c r="H101" s="124" t="s">
        <v>503</v>
      </c>
      <c r="I101" s="124" t="s">
        <v>761</v>
      </c>
      <c r="J101" s="303"/>
    </row>
    <row r="102" spans="1:10" ht="15.75" thickBot="1">
      <c r="A102" s="303"/>
      <c r="B102" s="307" t="s">
        <v>504</v>
      </c>
      <c r="C102" s="247" t="s">
        <v>504</v>
      </c>
      <c r="D102" s="247" t="s">
        <v>1074</v>
      </c>
      <c r="E102" s="247" t="s">
        <v>759</v>
      </c>
      <c r="F102" s="304" t="s">
        <v>504</v>
      </c>
      <c r="G102" s="304" t="s">
        <v>1218</v>
      </c>
      <c r="H102" s="247" t="s">
        <v>504</v>
      </c>
      <c r="I102" s="247" t="s">
        <v>761</v>
      </c>
      <c r="J102" s="303"/>
    </row>
    <row r="103" spans="1:10" ht="15.75" thickBot="1">
      <c r="A103" s="303"/>
      <c r="B103" s="307" t="s">
        <v>505</v>
      </c>
      <c r="C103" s="124" t="s">
        <v>505</v>
      </c>
      <c r="D103" s="124" t="s">
        <v>1074</v>
      </c>
      <c r="E103" s="124" t="s">
        <v>759</v>
      </c>
      <c r="F103" s="304" t="s">
        <v>505</v>
      </c>
      <c r="G103" s="304" t="s">
        <v>1218</v>
      </c>
      <c r="H103" s="124" t="s">
        <v>505</v>
      </c>
      <c r="I103" s="124" t="s">
        <v>761</v>
      </c>
      <c r="J103" s="303"/>
    </row>
    <row r="104" spans="1:10" ht="15.75" thickBot="1">
      <c r="A104" s="303"/>
      <c r="B104" s="307" t="s">
        <v>506</v>
      </c>
      <c r="C104" s="247" t="s">
        <v>506</v>
      </c>
      <c r="D104" s="247" t="s">
        <v>1126</v>
      </c>
      <c r="E104" s="247" t="s">
        <v>758</v>
      </c>
      <c r="F104" s="247" t="s">
        <v>758</v>
      </c>
      <c r="G104" s="247" t="s">
        <v>758</v>
      </c>
      <c r="H104" s="247" t="s">
        <v>758</v>
      </c>
      <c r="I104" s="247" t="s">
        <v>758</v>
      </c>
      <c r="J104" s="303"/>
    </row>
    <row r="105" spans="1:10" ht="15.75" thickBot="1">
      <c r="A105" s="303"/>
      <c r="B105" s="307" t="s">
        <v>507</v>
      </c>
      <c r="C105" s="124" t="s">
        <v>507</v>
      </c>
      <c r="D105" s="124" t="s">
        <v>1126</v>
      </c>
      <c r="E105" s="124" t="s">
        <v>758</v>
      </c>
      <c r="F105" s="124" t="s">
        <v>758</v>
      </c>
      <c r="G105" s="124" t="s">
        <v>758</v>
      </c>
      <c r="H105" s="124" t="s">
        <v>758</v>
      </c>
      <c r="I105" s="124" t="s">
        <v>758</v>
      </c>
      <c r="J105" s="303"/>
    </row>
    <row r="106" spans="1:10" ht="15.75" thickBot="1">
      <c r="A106" s="303"/>
      <c r="B106" s="307" t="s">
        <v>508</v>
      </c>
      <c r="C106" s="247" t="s">
        <v>508</v>
      </c>
      <c r="D106" s="247" t="s">
        <v>1126</v>
      </c>
      <c r="E106" s="247" t="s">
        <v>758</v>
      </c>
      <c r="F106" s="247" t="s">
        <v>758</v>
      </c>
      <c r="G106" s="247" t="s">
        <v>758</v>
      </c>
      <c r="H106" s="247" t="s">
        <v>758</v>
      </c>
      <c r="I106" s="247" t="s">
        <v>758</v>
      </c>
      <c r="J106" s="303"/>
    </row>
    <row r="107" spans="1:10" ht="15.75" thickBot="1">
      <c r="A107" s="303"/>
      <c r="B107" s="307" t="s">
        <v>522</v>
      </c>
      <c r="C107" s="124" t="s">
        <v>522</v>
      </c>
      <c r="D107" s="124" t="s">
        <v>1126</v>
      </c>
      <c r="E107" s="124" t="s">
        <v>758</v>
      </c>
      <c r="F107" s="124" t="s">
        <v>758</v>
      </c>
      <c r="G107" s="124" t="s">
        <v>758</v>
      </c>
      <c r="H107" s="124" t="s">
        <v>758</v>
      </c>
      <c r="I107" s="124" t="s">
        <v>758</v>
      </c>
      <c r="J107" s="303"/>
    </row>
    <row r="108" spans="1:10" ht="15.75" thickBot="1">
      <c r="A108" s="303"/>
      <c r="B108" s="307" t="s">
        <v>1127</v>
      </c>
      <c r="C108" s="247" t="s">
        <v>509</v>
      </c>
      <c r="D108" s="247" t="s">
        <v>1126</v>
      </c>
      <c r="E108" s="247" t="s">
        <v>758</v>
      </c>
      <c r="F108" s="247" t="s">
        <v>758</v>
      </c>
      <c r="G108" s="247" t="s">
        <v>758</v>
      </c>
      <c r="H108" s="247" t="s">
        <v>758</v>
      </c>
      <c r="I108" s="247" t="s">
        <v>758</v>
      </c>
      <c r="J108" s="303"/>
    </row>
    <row r="109" spans="1:10" ht="15.75" thickBot="1">
      <c r="A109" s="303"/>
      <c r="B109" s="307" t="s">
        <v>1128</v>
      </c>
      <c r="C109" s="124" t="s">
        <v>509</v>
      </c>
      <c r="D109" s="124" t="s">
        <v>1126</v>
      </c>
      <c r="E109" s="124" t="s">
        <v>758</v>
      </c>
      <c r="F109" s="124" t="s">
        <v>758</v>
      </c>
      <c r="G109" s="124" t="s">
        <v>758</v>
      </c>
      <c r="H109" s="124" t="s">
        <v>758</v>
      </c>
      <c r="I109" s="124" t="s">
        <v>758</v>
      </c>
      <c r="J109" s="303"/>
    </row>
    <row r="110" spans="1:10" ht="15.75" thickBot="1">
      <c r="A110" s="303"/>
      <c r="B110" s="307" t="s">
        <v>1129</v>
      </c>
      <c r="C110" s="247" t="s">
        <v>509</v>
      </c>
      <c r="D110" s="247" t="s">
        <v>1126</v>
      </c>
      <c r="E110" s="247" t="s">
        <v>758</v>
      </c>
      <c r="F110" s="247" t="s">
        <v>758</v>
      </c>
      <c r="G110" s="247" t="s">
        <v>758</v>
      </c>
      <c r="H110" s="247" t="s">
        <v>758</v>
      </c>
      <c r="I110" s="247" t="s">
        <v>758</v>
      </c>
      <c r="J110" s="303"/>
    </row>
    <row r="111" spans="1:10" ht="15.75" thickBot="1">
      <c r="A111" s="303"/>
      <c r="B111" s="307" t="s">
        <v>1130</v>
      </c>
      <c r="C111" s="124" t="s">
        <v>509</v>
      </c>
      <c r="D111" s="124" t="s">
        <v>1126</v>
      </c>
      <c r="E111" s="124" t="s">
        <v>758</v>
      </c>
      <c r="F111" s="124" t="s">
        <v>758</v>
      </c>
      <c r="G111" s="124" t="s">
        <v>758</v>
      </c>
      <c r="H111" s="124" t="s">
        <v>758</v>
      </c>
      <c r="I111" s="124" t="s">
        <v>758</v>
      </c>
      <c r="J111" s="303"/>
    </row>
    <row r="112" spans="1:10" ht="15.75" thickBot="1">
      <c r="A112" s="303"/>
      <c r="B112" s="307" t="s">
        <v>1131</v>
      </c>
      <c r="C112" s="247" t="s">
        <v>510</v>
      </c>
      <c r="D112" s="247" t="s">
        <v>1126</v>
      </c>
      <c r="E112" s="247" t="s">
        <v>758</v>
      </c>
      <c r="F112" s="247" t="s">
        <v>758</v>
      </c>
      <c r="G112" s="247" t="s">
        <v>758</v>
      </c>
      <c r="H112" s="247" t="s">
        <v>758</v>
      </c>
      <c r="I112" s="247" t="s">
        <v>758</v>
      </c>
      <c r="J112" s="303"/>
    </row>
    <row r="113" spans="1:10" ht="15.75" thickBot="1">
      <c r="A113" s="303"/>
      <c r="B113" s="307" t="s">
        <v>510</v>
      </c>
      <c r="C113" s="124" t="s">
        <v>510</v>
      </c>
      <c r="D113" s="124" t="s">
        <v>1126</v>
      </c>
      <c r="E113" s="124" t="s">
        <v>758</v>
      </c>
      <c r="F113" s="124" t="s">
        <v>758</v>
      </c>
      <c r="G113" s="124" t="s">
        <v>758</v>
      </c>
      <c r="H113" s="124" t="s">
        <v>758</v>
      </c>
      <c r="I113" s="124" t="s">
        <v>758</v>
      </c>
      <c r="J113" s="303"/>
    </row>
    <row r="114" spans="1:10" ht="15.75" thickBot="1">
      <c r="A114" s="303"/>
      <c r="B114" s="307" t="s">
        <v>511</v>
      </c>
      <c r="C114" s="247" t="s">
        <v>511</v>
      </c>
      <c r="D114" s="247" t="s">
        <v>1126</v>
      </c>
      <c r="E114" s="247" t="s">
        <v>758</v>
      </c>
      <c r="F114" s="247" t="s">
        <v>758</v>
      </c>
      <c r="G114" s="247" t="s">
        <v>758</v>
      </c>
      <c r="H114" s="247" t="s">
        <v>758</v>
      </c>
      <c r="I114" s="247" t="s">
        <v>758</v>
      </c>
      <c r="J114" s="303"/>
    </row>
    <row r="115" spans="1:10" ht="15.75" thickBot="1">
      <c r="A115" s="303"/>
      <c r="B115" s="307" t="s">
        <v>512</v>
      </c>
      <c r="C115" s="124" t="s">
        <v>512</v>
      </c>
      <c r="D115" s="124" t="s">
        <v>1126</v>
      </c>
      <c r="E115" s="124" t="s">
        <v>758</v>
      </c>
      <c r="F115" s="124" t="s">
        <v>758</v>
      </c>
      <c r="G115" s="124" t="s">
        <v>758</v>
      </c>
      <c r="H115" s="124" t="s">
        <v>758</v>
      </c>
      <c r="I115" s="124" t="s">
        <v>758</v>
      </c>
      <c r="J115" s="303"/>
    </row>
    <row r="116" spans="1:10" ht="15.75" thickBot="1">
      <c r="A116" s="303"/>
      <c r="B116" s="307" t="s">
        <v>1132</v>
      </c>
      <c r="C116" s="247" t="s">
        <v>513</v>
      </c>
      <c r="D116" s="247" t="s">
        <v>1126</v>
      </c>
      <c r="E116" s="247" t="s">
        <v>758</v>
      </c>
      <c r="F116" s="247" t="s">
        <v>758</v>
      </c>
      <c r="G116" s="247" t="s">
        <v>758</v>
      </c>
      <c r="H116" s="247" t="s">
        <v>758</v>
      </c>
      <c r="I116" s="247" t="s">
        <v>758</v>
      </c>
      <c r="J116" s="303"/>
    </row>
    <row r="117" spans="1:10" ht="15.75" thickBot="1">
      <c r="A117" s="303"/>
      <c r="B117" s="307" t="s">
        <v>1133</v>
      </c>
      <c r="C117" s="124" t="s">
        <v>513</v>
      </c>
      <c r="D117" s="124" t="s">
        <v>1126</v>
      </c>
      <c r="E117" s="124" t="s">
        <v>758</v>
      </c>
      <c r="F117" s="124" t="s">
        <v>758</v>
      </c>
      <c r="G117" s="124" t="s">
        <v>758</v>
      </c>
      <c r="H117" s="124" t="s">
        <v>758</v>
      </c>
      <c r="I117" s="124" t="s">
        <v>758</v>
      </c>
      <c r="J117" s="303"/>
    </row>
    <row r="118" spans="1:10" ht="15.75" thickBot="1">
      <c r="A118" s="303"/>
      <c r="B118" s="307" t="s">
        <v>1163</v>
      </c>
      <c r="C118" s="247" t="s">
        <v>514</v>
      </c>
      <c r="D118" s="247" t="s">
        <v>1126</v>
      </c>
      <c r="E118" s="247" t="s">
        <v>758</v>
      </c>
      <c r="F118" s="247" t="s">
        <v>758</v>
      </c>
      <c r="G118" s="247" t="s">
        <v>758</v>
      </c>
      <c r="H118" s="247" t="s">
        <v>758</v>
      </c>
      <c r="I118" s="247" t="s">
        <v>758</v>
      </c>
      <c r="J118" s="303"/>
    </row>
    <row r="119" spans="1:10" ht="15.75" thickBot="1">
      <c r="A119" s="303"/>
      <c r="B119" s="307" t="s">
        <v>1164</v>
      </c>
      <c r="C119" s="124" t="s">
        <v>514</v>
      </c>
      <c r="D119" s="124" t="s">
        <v>1126</v>
      </c>
      <c r="E119" s="124" t="s">
        <v>758</v>
      </c>
      <c r="F119" s="124" t="s">
        <v>758</v>
      </c>
      <c r="G119" s="124" t="s">
        <v>758</v>
      </c>
      <c r="H119" s="124" t="s">
        <v>758</v>
      </c>
      <c r="I119" s="124" t="s">
        <v>758</v>
      </c>
      <c r="J119" s="303"/>
    </row>
    <row r="120" spans="1:10" ht="15.75" thickBot="1">
      <c r="A120" s="303"/>
      <c r="B120" s="307" t="s">
        <v>515</v>
      </c>
      <c r="C120" s="247" t="s">
        <v>515</v>
      </c>
      <c r="D120" s="247" t="s">
        <v>1126</v>
      </c>
      <c r="E120" s="247" t="s">
        <v>758</v>
      </c>
      <c r="F120" s="247" t="s">
        <v>758</v>
      </c>
      <c r="G120" s="247" t="s">
        <v>758</v>
      </c>
      <c r="H120" s="247" t="s">
        <v>758</v>
      </c>
      <c r="I120" s="247" t="s">
        <v>758</v>
      </c>
      <c r="J120" s="303"/>
    </row>
    <row r="121" spans="1:10" ht="15.75" thickBot="1">
      <c r="A121" s="303"/>
      <c r="B121" s="307" t="s">
        <v>516</v>
      </c>
      <c r="C121" s="124" t="s">
        <v>516</v>
      </c>
      <c r="D121" s="124" t="s">
        <v>1126</v>
      </c>
      <c r="E121" s="124" t="s">
        <v>758</v>
      </c>
      <c r="F121" s="124" t="s">
        <v>758</v>
      </c>
      <c r="G121" s="124" t="s">
        <v>758</v>
      </c>
      <c r="H121" s="124" t="s">
        <v>758</v>
      </c>
      <c r="I121" s="124" t="s">
        <v>758</v>
      </c>
      <c r="J121" s="303"/>
    </row>
    <row r="122" spans="1:10" ht="15.75" thickBot="1">
      <c r="A122" s="303"/>
      <c r="B122" s="307" t="s">
        <v>517</v>
      </c>
      <c r="C122" s="247" t="s">
        <v>517</v>
      </c>
      <c r="D122" s="247" t="s">
        <v>1126</v>
      </c>
      <c r="E122" s="247" t="s">
        <v>758</v>
      </c>
      <c r="F122" s="247" t="s">
        <v>758</v>
      </c>
      <c r="G122" s="247" t="s">
        <v>758</v>
      </c>
      <c r="H122" s="247" t="s">
        <v>758</v>
      </c>
      <c r="I122" s="247" t="s">
        <v>758</v>
      </c>
      <c r="J122" s="303"/>
    </row>
    <row r="123" spans="1:10" ht="15.75" thickBot="1">
      <c r="A123" s="303"/>
      <c r="B123" s="307" t="s">
        <v>518</v>
      </c>
      <c r="C123" s="124" t="s">
        <v>518</v>
      </c>
      <c r="D123" s="124" t="s">
        <v>1126</v>
      </c>
      <c r="E123" s="124" t="s">
        <v>758</v>
      </c>
      <c r="F123" s="124" t="s">
        <v>758</v>
      </c>
      <c r="G123" s="124" t="s">
        <v>758</v>
      </c>
      <c r="H123" s="124" t="s">
        <v>758</v>
      </c>
      <c r="I123" s="124" t="s">
        <v>758</v>
      </c>
      <c r="J123" s="303"/>
    </row>
    <row r="124" spans="1:10" ht="15.75" thickBot="1">
      <c r="A124" s="303"/>
      <c r="B124" s="307" t="s">
        <v>519</v>
      </c>
      <c r="C124" s="247" t="s">
        <v>519</v>
      </c>
      <c r="D124" s="247" t="s">
        <v>1126</v>
      </c>
      <c r="E124" s="247" t="s">
        <v>758</v>
      </c>
      <c r="F124" s="247" t="s">
        <v>758</v>
      </c>
      <c r="G124" s="247" t="s">
        <v>758</v>
      </c>
      <c r="H124" s="247" t="s">
        <v>758</v>
      </c>
      <c r="I124" s="247" t="s">
        <v>758</v>
      </c>
      <c r="J124" s="303"/>
    </row>
    <row r="125" spans="1:10" ht="15.75" thickBot="1">
      <c r="A125" s="303"/>
      <c r="B125" s="307" t="s">
        <v>1136</v>
      </c>
      <c r="C125" s="124" t="s">
        <v>1136</v>
      </c>
      <c r="D125" s="124" t="s">
        <v>1126</v>
      </c>
      <c r="E125" s="124" t="s">
        <v>758</v>
      </c>
      <c r="F125" s="124" t="s">
        <v>758</v>
      </c>
      <c r="G125" s="124" t="s">
        <v>758</v>
      </c>
      <c r="H125" s="124" t="s">
        <v>758</v>
      </c>
      <c r="I125" s="124" t="s">
        <v>758</v>
      </c>
      <c r="J125" s="303"/>
    </row>
    <row r="126" spans="1:10" ht="15.75" thickBot="1">
      <c r="A126" s="303"/>
      <c r="B126" s="307" t="s">
        <v>1137</v>
      </c>
      <c r="C126" s="247" t="s">
        <v>1137</v>
      </c>
      <c r="D126" s="247" t="s">
        <v>1126</v>
      </c>
      <c r="E126" s="247" t="s">
        <v>758</v>
      </c>
      <c r="F126" s="247" t="s">
        <v>758</v>
      </c>
      <c r="G126" s="247" t="s">
        <v>758</v>
      </c>
      <c r="H126" s="247" t="s">
        <v>758</v>
      </c>
      <c r="I126" s="247" t="s">
        <v>758</v>
      </c>
      <c r="J126" s="303"/>
    </row>
    <row r="127" spans="1:10" ht="15.75" thickBot="1">
      <c r="A127" s="303"/>
      <c r="B127" s="307" t="s">
        <v>520</v>
      </c>
      <c r="C127" s="124" t="s">
        <v>520</v>
      </c>
      <c r="D127" s="124" t="s">
        <v>1126</v>
      </c>
      <c r="E127" s="124" t="s">
        <v>758</v>
      </c>
      <c r="F127" s="124" t="s">
        <v>758</v>
      </c>
      <c r="G127" s="124" t="s">
        <v>758</v>
      </c>
      <c r="H127" s="124" t="s">
        <v>758</v>
      </c>
      <c r="I127" s="124" t="s">
        <v>758</v>
      </c>
      <c r="J127" s="303"/>
    </row>
    <row r="128" spans="1:10" ht="15.75" thickBot="1">
      <c r="A128" s="303"/>
      <c r="B128" s="22" t="s">
        <v>521</v>
      </c>
      <c r="C128" s="247" t="s">
        <v>521</v>
      </c>
      <c r="D128" s="247" t="s">
        <v>1126</v>
      </c>
      <c r="E128" s="247" t="s">
        <v>758</v>
      </c>
      <c r="F128" s="247" t="s">
        <v>758</v>
      </c>
      <c r="G128" s="247" t="s">
        <v>758</v>
      </c>
      <c r="H128" s="247" t="s">
        <v>758</v>
      </c>
      <c r="I128" s="247" t="s">
        <v>758</v>
      </c>
      <c r="J128" s="303"/>
    </row>
    <row r="129" spans="1:10" ht="15.75" thickBot="1">
      <c r="A129" s="303"/>
      <c r="B129" s="307" t="s">
        <v>523</v>
      </c>
      <c r="C129" s="124" t="s">
        <v>523</v>
      </c>
      <c r="D129" s="124" t="s">
        <v>1126</v>
      </c>
      <c r="E129" s="124" t="s">
        <v>758</v>
      </c>
      <c r="F129" s="124" t="s">
        <v>758</v>
      </c>
      <c r="G129" s="124" t="s">
        <v>758</v>
      </c>
      <c r="H129" s="124" t="s">
        <v>758</v>
      </c>
      <c r="I129" s="124" t="s">
        <v>758</v>
      </c>
      <c r="J129" s="303"/>
    </row>
    <row r="130" spans="1:10" ht="15.75" thickBot="1">
      <c r="A130" s="303"/>
      <c r="B130" s="307" t="s">
        <v>524</v>
      </c>
      <c r="C130" s="247" t="s">
        <v>524</v>
      </c>
      <c r="D130" s="247" t="s">
        <v>1126</v>
      </c>
      <c r="E130" s="247" t="s">
        <v>758</v>
      </c>
      <c r="F130" s="247" t="s">
        <v>758</v>
      </c>
      <c r="G130" s="247" t="s">
        <v>758</v>
      </c>
      <c r="H130" s="247" t="s">
        <v>758</v>
      </c>
      <c r="I130" s="247" t="s">
        <v>758</v>
      </c>
      <c r="J130" s="303"/>
    </row>
    <row r="131" spans="1:10" ht="15.75" thickBot="1">
      <c r="A131" s="303"/>
      <c r="B131" s="307" t="s">
        <v>525</v>
      </c>
      <c r="C131" s="124" t="s">
        <v>525</v>
      </c>
      <c r="D131" s="124" t="s">
        <v>1126</v>
      </c>
      <c r="E131" s="124" t="s">
        <v>758</v>
      </c>
      <c r="F131" s="124" t="s">
        <v>758</v>
      </c>
      <c r="G131" s="124" t="s">
        <v>758</v>
      </c>
      <c r="H131" s="124" t="s">
        <v>758</v>
      </c>
      <c r="I131" s="124" t="s">
        <v>758</v>
      </c>
      <c r="J131" s="303"/>
    </row>
    <row r="132" spans="1:10" ht="15.75" thickBot="1">
      <c r="A132" s="303"/>
      <c r="B132" s="307" t="s">
        <v>1175</v>
      </c>
      <c r="C132" s="247" t="s">
        <v>1210</v>
      </c>
      <c r="D132" s="247" t="s">
        <v>1126</v>
      </c>
      <c r="E132" s="247" t="s">
        <v>758</v>
      </c>
      <c r="F132" s="247" t="s">
        <v>758</v>
      </c>
      <c r="G132" s="247" t="s">
        <v>758</v>
      </c>
      <c r="H132" s="247" t="s">
        <v>758</v>
      </c>
      <c r="I132" s="247" t="s">
        <v>758</v>
      </c>
      <c r="J132" s="303"/>
    </row>
    <row r="133" spans="1:10" ht="15.75" thickBot="1">
      <c r="A133" s="303"/>
      <c r="B133" s="307" t="s">
        <v>1176</v>
      </c>
      <c r="C133" s="124" t="s">
        <v>1210</v>
      </c>
      <c r="D133" s="124" t="s">
        <v>1126</v>
      </c>
      <c r="E133" s="124" t="s">
        <v>758</v>
      </c>
      <c r="F133" s="124" t="s">
        <v>758</v>
      </c>
      <c r="G133" s="124" t="s">
        <v>758</v>
      </c>
      <c r="H133" s="124" t="s">
        <v>758</v>
      </c>
      <c r="I133" s="124" t="s">
        <v>758</v>
      </c>
      <c r="J133" s="303"/>
    </row>
    <row r="134" spans="1:10" ht="15.75" thickBot="1">
      <c r="A134" s="303"/>
      <c r="B134" s="307" t="s">
        <v>1140</v>
      </c>
      <c r="C134" s="247" t="s">
        <v>1140</v>
      </c>
      <c r="D134" s="247" t="s">
        <v>1126</v>
      </c>
      <c r="E134" s="247" t="s">
        <v>758</v>
      </c>
      <c r="F134" s="247" t="s">
        <v>758</v>
      </c>
      <c r="G134" s="247" t="s">
        <v>758</v>
      </c>
      <c r="H134" s="247" t="s">
        <v>758</v>
      </c>
      <c r="I134" s="247" t="s">
        <v>758</v>
      </c>
      <c r="J134" s="303"/>
    </row>
    <row r="135" spans="1:10" ht="15.75" thickBot="1">
      <c r="A135" s="303"/>
      <c r="B135" s="307" t="s">
        <v>1141</v>
      </c>
      <c r="C135" s="124" t="s">
        <v>1141</v>
      </c>
      <c r="D135" s="124" t="s">
        <v>1126</v>
      </c>
      <c r="E135" s="124" t="s">
        <v>758</v>
      </c>
      <c r="F135" s="124" t="s">
        <v>758</v>
      </c>
      <c r="G135" s="124" t="s">
        <v>758</v>
      </c>
      <c r="H135" s="124" t="s">
        <v>758</v>
      </c>
      <c r="I135" s="124" t="s">
        <v>758</v>
      </c>
      <c r="J135" s="303"/>
    </row>
    <row r="136" spans="1:10" ht="15.75" thickBot="1">
      <c r="A136" s="303"/>
      <c r="B136" s="307" t="s">
        <v>1142</v>
      </c>
      <c r="C136" s="247" t="s">
        <v>1142</v>
      </c>
      <c r="D136" s="247" t="s">
        <v>1126</v>
      </c>
      <c r="E136" s="247" t="s">
        <v>758</v>
      </c>
      <c r="F136" s="247" t="s">
        <v>758</v>
      </c>
      <c r="G136" s="247" t="s">
        <v>758</v>
      </c>
      <c r="H136" s="247" t="s">
        <v>758</v>
      </c>
      <c r="I136" s="247" t="s">
        <v>758</v>
      </c>
      <c r="J136" s="303"/>
    </row>
    <row r="137" spans="1:10" ht="15.75" thickBot="1">
      <c r="A137" s="303"/>
      <c r="B137" s="307" t="s">
        <v>1143</v>
      </c>
      <c r="C137" s="124" t="s">
        <v>1143</v>
      </c>
      <c r="D137" s="124" t="s">
        <v>1126</v>
      </c>
      <c r="E137" s="124" t="s">
        <v>758</v>
      </c>
      <c r="F137" s="124" t="s">
        <v>758</v>
      </c>
      <c r="G137" s="124" t="s">
        <v>758</v>
      </c>
      <c r="H137" s="124" t="s">
        <v>758</v>
      </c>
      <c r="I137" s="124" t="s">
        <v>758</v>
      </c>
      <c r="J137" s="303"/>
    </row>
    <row r="138" spans="1:10" ht="15.75" thickBot="1">
      <c r="A138" s="303"/>
      <c r="B138" s="307" t="s">
        <v>1144</v>
      </c>
      <c r="C138" s="247" t="s">
        <v>1144</v>
      </c>
      <c r="D138" s="247" t="s">
        <v>1126</v>
      </c>
      <c r="E138" s="247" t="s">
        <v>758</v>
      </c>
      <c r="F138" s="247" t="s">
        <v>758</v>
      </c>
      <c r="G138" s="247" t="s">
        <v>758</v>
      </c>
      <c r="H138" s="247" t="s">
        <v>758</v>
      </c>
      <c r="I138" s="247" t="s">
        <v>758</v>
      </c>
      <c r="J138" s="303"/>
    </row>
    <row r="139" spans="1:10" ht="15.75" thickBot="1">
      <c r="A139" s="303"/>
      <c r="B139" s="307" t="s">
        <v>526</v>
      </c>
      <c r="C139" s="124" t="s">
        <v>526</v>
      </c>
      <c r="D139" s="124" t="s">
        <v>1065</v>
      </c>
      <c r="E139" s="124" t="s">
        <v>1065</v>
      </c>
      <c r="F139" s="124" t="s">
        <v>1065</v>
      </c>
      <c r="G139" s="124" t="s">
        <v>1065</v>
      </c>
      <c r="H139" s="124" t="s">
        <v>1065</v>
      </c>
      <c r="I139" s="124" t="s">
        <v>716</v>
      </c>
      <c r="J139" s="303"/>
    </row>
    <row r="140" spans="1:10" ht="15.75" thickBot="1">
      <c r="A140" s="303"/>
      <c r="B140" s="307" t="s">
        <v>527</v>
      </c>
      <c r="C140" s="247" t="s">
        <v>527</v>
      </c>
      <c r="D140" s="247" t="s">
        <v>1065</v>
      </c>
      <c r="E140" s="247" t="s">
        <v>1065</v>
      </c>
      <c r="F140" s="247" t="s">
        <v>1065</v>
      </c>
      <c r="G140" s="247" t="s">
        <v>1065</v>
      </c>
      <c r="H140" s="247" t="s">
        <v>1065</v>
      </c>
      <c r="I140" s="247" t="s">
        <v>716</v>
      </c>
      <c r="J140" s="303"/>
    </row>
    <row r="141" spans="1:10" ht="15.75" thickBot="1">
      <c r="A141" s="303"/>
      <c r="B141" s="307" t="s">
        <v>528</v>
      </c>
      <c r="C141" s="124" t="s">
        <v>528</v>
      </c>
      <c r="D141" s="124" t="s">
        <v>1065</v>
      </c>
      <c r="E141" s="124" t="s">
        <v>1065</v>
      </c>
      <c r="F141" s="124" t="s">
        <v>1065</v>
      </c>
      <c r="G141" s="124" t="s">
        <v>1065</v>
      </c>
      <c r="H141" s="124" t="s">
        <v>1065</v>
      </c>
      <c r="I141" s="124" t="s">
        <v>716</v>
      </c>
      <c r="J141" s="303"/>
    </row>
    <row r="142" spans="1:10" ht="15.75" thickBot="1">
      <c r="A142" s="303"/>
      <c r="B142" s="307" t="s">
        <v>529</v>
      </c>
      <c r="C142" s="247" t="s">
        <v>529</v>
      </c>
      <c r="D142" s="247" t="s">
        <v>1065</v>
      </c>
      <c r="E142" s="247" t="s">
        <v>1065</v>
      </c>
      <c r="F142" s="247" t="s">
        <v>1065</v>
      </c>
      <c r="G142" s="247" t="s">
        <v>1065</v>
      </c>
      <c r="H142" s="247" t="s">
        <v>1065</v>
      </c>
      <c r="I142" s="247" t="s">
        <v>716</v>
      </c>
      <c r="J142" s="303"/>
    </row>
    <row r="143" spans="1:10" ht="15.75" thickBot="1">
      <c r="A143" s="303"/>
      <c r="B143" s="307" t="s">
        <v>530</v>
      </c>
      <c r="C143" s="124" t="s">
        <v>530</v>
      </c>
      <c r="D143" s="124" t="s">
        <v>1065</v>
      </c>
      <c r="E143" s="124" t="s">
        <v>1065</v>
      </c>
      <c r="F143" s="124" t="s">
        <v>1065</v>
      </c>
      <c r="G143" s="124" t="s">
        <v>1065</v>
      </c>
      <c r="H143" s="124" t="s">
        <v>1065</v>
      </c>
      <c r="I143" s="124" t="s">
        <v>716</v>
      </c>
      <c r="J143" s="303"/>
    </row>
    <row r="144" spans="1:10" ht="15.75" thickBot="1">
      <c r="A144" s="303"/>
      <c r="B144" s="307" t="s">
        <v>531</v>
      </c>
      <c r="C144" s="247" t="s">
        <v>531</v>
      </c>
      <c r="D144" s="247" t="s">
        <v>1065</v>
      </c>
      <c r="E144" s="247" t="s">
        <v>1065</v>
      </c>
      <c r="F144" s="247" t="s">
        <v>1065</v>
      </c>
      <c r="G144" s="247" t="s">
        <v>1065</v>
      </c>
      <c r="H144" s="247" t="s">
        <v>1065</v>
      </c>
      <c r="I144" s="247" t="s">
        <v>716</v>
      </c>
      <c r="J144" s="303"/>
    </row>
    <row r="145" spans="1:10" ht="15.75" thickBot="1">
      <c r="A145" s="303"/>
      <c r="B145" s="307" t="s">
        <v>532</v>
      </c>
      <c r="C145" s="124" t="s">
        <v>532</v>
      </c>
      <c r="D145" s="124" t="s">
        <v>1065</v>
      </c>
      <c r="E145" s="124" t="s">
        <v>1065</v>
      </c>
      <c r="F145" s="124" t="s">
        <v>1065</v>
      </c>
      <c r="G145" s="124" t="s">
        <v>1065</v>
      </c>
      <c r="H145" s="124" t="s">
        <v>1065</v>
      </c>
      <c r="I145" s="124" t="s">
        <v>716</v>
      </c>
      <c r="J145" s="303"/>
    </row>
    <row r="146" spans="1:10" ht="15.75" thickBot="1">
      <c r="A146" s="303"/>
      <c r="B146" s="307" t="s">
        <v>533</v>
      </c>
      <c r="C146" s="247" t="s">
        <v>533</v>
      </c>
      <c r="D146" s="247" t="s">
        <v>1065</v>
      </c>
      <c r="E146" s="247" t="s">
        <v>1065</v>
      </c>
      <c r="F146" s="247" t="s">
        <v>1065</v>
      </c>
      <c r="G146" s="247" t="s">
        <v>1065</v>
      </c>
      <c r="H146" s="247" t="s">
        <v>1065</v>
      </c>
      <c r="I146" s="247" t="s">
        <v>716</v>
      </c>
      <c r="J146" s="303"/>
    </row>
    <row r="147" spans="1:10" ht="15.75" thickBot="1">
      <c r="A147" s="303"/>
      <c r="B147" s="307" t="s">
        <v>534</v>
      </c>
      <c r="C147" s="124" t="s">
        <v>534</v>
      </c>
      <c r="D147" s="124" t="s">
        <v>1065</v>
      </c>
      <c r="E147" s="124" t="s">
        <v>1065</v>
      </c>
      <c r="F147" s="124" t="s">
        <v>1065</v>
      </c>
      <c r="G147" s="124" t="s">
        <v>1065</v>
      </c>
      <c r="H147" s="124" t="s">
        <v>1065</v>
      </c>
      <c r="I147" s="124" t="s">
        <v>716</v>
      </c>
      <c r="J147" s="303"/>
    </row>
    <row r="148" spans="1:10" ht="15.75" thickBot="1">
      <c r="A148" s="303"/>
      <c r="B148" s="307" t="s">
        <v>535</v>
      </c>
      <c r="C148" s="247" t="s">
        <v>535</v>
      </c>
      <c r="D148" s="247" t="s">
        <v>1065</v>
      </c>
      <c r="E148" s="247" t="s">
        <v>1065</v>
      </c>
      <c r="F148" s="247" t="s">
        <v>1065</v>
      </c>
      <c r="G148" s="247" t="s">
        <v>1065</v>
      </c>
      <c r="H148" s="247" t="s">
        <v>1065</v>
      </c>
      <c r="I148" s="247" t="s">
        <v>716</v>
      </c>
      <c r="J148" s="303"/>
    </row>
    <row r="149" spans="1:10" ht="15.75" thickBot="1">
      <c r="A149" s="303"/>
      <c r="B149" s="307" t="s">
        <v>536</v>
      </c>
      <c r="C149" s="124" t="s">
        <v>536</v>
      </c>
      <c r="D149" s="124" t="s">
        <v>1065</v>
      </c>
      <c r="E149" s="124" t="s">
        <v>1065</v>
      </c>
      <c r="F149" s="124" t="s">
        <v>1065</v>
      </c>
      <c r="G149" s="124" t="s">
        <v>1065</v>
      </c>
      <c r="H149" s="124" t="s">
        <v>1065</v>
      </c>
      <c r="I149" s="124" t="s">
        <v>716</v>
      </c>
      <c r="J149" s="303"/>
    </row>
    <row r="150" spans="1:10" ht="15.75" thickBot="1">
      <c r="A150" s="303"/>
      <c r="B150" s="307" t="s">
        <v>537</v>
      </c>
      <c r="C150" s="247" t="s">
        <v>537</v>
      </c>
      <c r="D150" s="247" t="s">
        <v>1065</v>
      </c>
      <c r="E150" s="247" t="s">
        <v>1065</v>
      </c>
      <c r="F150" s="247" t="s">
        <v>1065</v>
      </c>
      <c r="G150" s="247" t="s">
        <v>1065</v>
      </c>
      <c r="H150" s="247" t="s">
        <v>1065</v>
      </c>
      <c r="I150" s="247" t="s">
        <v>716</v>
      </c>
      <c r="J150" s="303"/>
    </row>
    <row r="151" spans="1:10" ht="15.75" thickBot="1">
      <c r="A151" s="303"/>
      <c r="B151" s="307" t="s">
        <v>538</v>
      </c>
      <c r="C151" s="124" t="s">
        <v>538</v>
      </c>
      <c r="D151" s="124" t="s">
        <v>1065</v>
      </c>
      <c r="E151" s="124" t="s">
        <v>1065</v>
      </c>
      <c r="F151" s="124" t="s">
        <v>1065</v>
      </c>
      <c r="G151" s="124" t="s">
        <v>1065</v>
      </c>
      <c r="H151" s="124" t="s">
        <v>1065</v>
      </c>
      <c r="I151" s="124" t="s">
        <v>716</v>
      </c>
      <c r="J151" s="303"/>
    </row>
    <row r="152" spans="1:10" ht="15.75" thickBot="1">
      <c r="A152" s="303"/>
      <c r="B152" s="307" t="s">
        <v>539</v>
      </c>
      <c r="C152" s="247" t="s">
        <v>539</v>
      </c>
      <c r="D152" s="247" t="s">
        <v>1065</v>
      </c>
      <c r="E152" s="247" t="s">
        <v>1065</v>
      </c>
      <c r="F152" s="247" t="s">
        <v>1065</v>
      </c>
      <c r="G152" s="247" t="s">
        <v>1065</v>
      </c>
      <c r="H152" s="247" t="s">
        <v>1065</v>
      </c>
      <c r="I152" s="247" t="s">
        <v>716</v>
      </c>
      <c r="J152" s="303"/>
    </row>
    <row r="153" spans="1:10" ht="15.75" thickBot="1">
      <c r="A153" s="303"/>
      <c r="B153" s="307" t="s">
        <v>540</v>
      </c>
      <c r="C153" s="124" t="s">
        <v>540</v>
      </c>
      <c r="D153" s="124" t="s">
        <v>1065</v>
      </c>
      <c r="E153" s="124" t="s">
        <v>1065</v>
      </c>
      <c r="F153" s="124" t="s">
        <v>1065</v>
      </c>
      <c r="G153" s="124" t="s">
        <v>1065</v>
      </c>
      <c r="H153" s="124" t="s">
        <v>1065</v>
      </c>
      <c r="I153" s="124" t="s">
        <v>716</v>
      </c>
      <c r="J153" s="303"/>
    </row>
    <row r="154" spans="1:10" ht="15.75" thickBot="1">
      <c r="A154" s="303"/>
      <c r="B154" s="307" t="s">
        <v>541</v>
      </c>
      <c r="C154" s="247" t="s">
        <v>541</v>
      </c>
      <c r="D154" s="247" t="s">
        <v>1065</v>
      </c>
      <c r="E154" s="247" t="s">
        <v>1065</v>
      </c>
      <c r="F154" s="247" t="s">
        <v>1065</v>
      </c>
      <c r="G154" s="247" t="s">
        <v>1065</v>
      </c>
      <c r="H154" s="247" t="s">
        <v>1065</v>
      </c>
      <c r="I154" s="247" t="s">
        <v>716</v>
      </c>
      <c r="J154" s="303"/>
    </row>
    <row r="155" spans="1:10" ht="15.75" thickBot="1">
      <c r="A155" s="303"/>
      <c r="B155" s="307" t="s">
        <v>542</v>
      </c>
      <c r="C155" s="124" t="s">
        <v>542</v>
      </c>
      <c r="D155" s="124" t="s">
        <v>1065</v>
      </c>
      <c r="E155" s="124" t="s">
        <v>1065</v>
      </c>
      <c r="F155" s="124" t="s">
        <v>1065</v>
      </c>
      <c r="G155" s="124" t="s">
        <v>1065</v>
      </c>
      <c r="H155" s="124" t="s">
        <v>1065</v>
      </c>
      <c r="I155" s="124" t="s">
        <v>716</v>
      </c>
      <c r="J155" s="303"/>
    </row>
    <row r="156" spans="1:10" ht="15.75" thickBot="1">
      <c r="A156" s="303"/>
      <c r="B156" s="307" t="s">
        <v>543</v>
      </c>
      <c r="C156" s="247" t="s">
        <v>543</v>
      </c>
      <c r="D156" s="247" t="s">
        <v>1065</v>
      </c>
      <c r="E156" s="247" t="s">
        <v>1065</v>
      </c>
      <c r="F156" s="247" t="s">
        <v>1065</v>
      </c>
      <c r="G156" s="247" t="s">
        <v>1065</v>
      </c>
      <c r="H156" s="247" t="s">
        <v>1065</v>
      </c>
      <c r="I156" s="247" t="s">
        <v>716</v>
      </c>
      <c r="J156" s="303"/>
    </row>
    <row r="157" spans="1:10" ht="15.75" thickBot="1">
      <c r="A157" s="303"/>
      <c r="B157" s="307" t="s">
        <v>544</v>
      </c>
      <c r="C157" s="124" t="s">
        <v>544</v>
      </c>
      <c r="D157" s="124" t="s">
        <v>1065</v>
      </c>
      <c r="E157" s="124" t="s">
        <v>1065</v>
      </c>
      <c r="F157" s="124" t="s">
        <v>1065</v>
      </c>
      <c r="G157" s="124" t="s">
        <v>1065</v>
      </c>
      <c r="H157" s="124" t="s">
        <v>1065</v>
      </c>
      <c r="I157" s="124" t="s">
        <v>716</v>
      </c>
      <c r="J157" s="303"/>
    </row>
    <row r="158" spans="1:10" ht="15.75" thickBot="1">
      <c r="A158" s="303"/>
      <c r="B158" s="307" t="s">
        <v>545</v>
      </c>
      <c r="C158" s="247" t="s">
        <v>545</v>
      </c>
      <c r="D158" s="247" t="s">
        <v>1065</v>
      </c>
      <c r="E158" s="247" t="s">
        <v>1065</v>
      </c>
      <c r="F158" s="247" t="s">
        <v>1065</v>
      </c>
      <c r="G158" s="247" t="s">
        <v>1065</v>
      </c>
      <c r="H158" s="247" t="s">
        <v>1065</v>
      </c>
      <c r="I158" s="247" t="s">
        <v>716</v>
      </c>
      <c r="J158" s="303"/>
    </row>
    <row r="159" spans="1:10" ht="15.75" thickBot="1">
      <c r="A159" s="303"/>
      <c r="B159" s="307" t="s">
        <v>546</v>
      </c>
      <c r="C159" s="124" t="s">
        <v>546</v>
      </c>
      <c r="D159" s="124" t="s">
        <v>1065</v>
      </c>
      <c r="E159" s="124" t="s">
        <v>1065</v>
      </c>
      <c r="F159" s="124" t="s">
        <v>1065</v>
      </c>
      <c r="G159" s="124" t="s">
        <v>1065</v>
      </c>
      <c r="H159" s="124" t="s">
        <v>1065</v>
      </c>
      <c r="I159" s="124" t="s">
        <v>716</v>
      </c>
      <c r="J159" s="303"/>
    </row>
    <row r="160" spans="1:10" ht="15.75" thickBot="1">
      <c r="A160" s="303"/>
      <c r="B160" s="307" t="s">
        <v>547</v>
      </c>
      <c r="C160" s="247" t="s">
        <v>547</v>
      </c>
      <c r="D160" s="247" t="s">
        <v>1065</v>
      </c>
      <c r="E160" s="247" t="s">
        <v>1065</v>
      </c>
      <c r="F160" s="247" t="s">
        <v>1065</v>
      </c>
      <c r="G160" s="247" t="s">
        <v>1065</v>
      </c>
      <c r="H160" s="247" t="s">
        <v>1065</v>
      </c>
      <c r="I160" s="247" t="s">
        <v>716</v>
      </c>
      <c r="J160" s="303"/>
    </row>
    <row r="161" spans="1:10" ht="15.75" thickBot="1">
      <c r="A161" s="303"/>
      <c r="B161" s="307" t="s">
        <v>548</v>
      </c>
      <c r="C161" s="124" t="s">
        <v>548</v>
      </c>
      <c r="D161" s="124" t="s">
        <v>1065</v>
      </c>
      <c r="E161" s="124" t="s">
        <v>1065</v>
      </c>
      <c r="F161" s="124" t="s">
        <v>1065</v>
      </c>
      <c r="G161" s="124" t="s">
        <v>1065</v>
      </c>
      <c r="H161" s="124" t="s">
        <v>1065</v>
      </c>
      <c r="I161" s="124" t="s">
        <v>716</v>
      </c>
      <c r="J161" s="303"/>
    </row>
    <row r="162" spans="1:10" ht="15.75" thickBot="1">
      <c r="A162" s="303"/>
      <c r="B162" s="307" t="s">
        <v>549</v>
      </c>
      <c r="C162" s="247" t="s">
        <v>549</v>
      </c>
      <c r="D162" s="247" t="s">
        <v>1065</v>
      </c>
      <c r="E162" s="247" t="s">
        <v>1065</v>
      </c>
      <c r="F162" s="247" t="s">
        <v>1065</v>
      </c>
      <c r="G162" s="247" t="s">
        <v>1065</v>
      </c>
      <c r="H162" s="247" t="s">
        <v>1065</v>
      </c>
      <c r="I162" s="247" t="s">
        <v>716</v>
      </c>
      <c r="J162" s="303"/>
    </row>
    <row r="163" spans="1:10" ht="15.75" thickBot="1">
      <c r="A163" s="303"/>
      <c r="B163" s="307" t="s">
        <v>550</v>
      </c>
      <c r="C163" s="124" t="s">
        <v>550</v>
      </c>
      <c r="D163" s="124" t="s">
        <v>1065</v>
      </c>
      <c r="E163" s="124" t="s">
        <v>1065</v>
      </c>
      <c r="F163" s="124" t="s">
        <v>1065</v>
      </c>
      <c r="G163" s="124" t="s">
        <v>1065</v>
      </c>
      <c r="H163" s="124" t="s">
        <v>1065</v>
      </c>
      <c r="I163" s="124" t="s">
        <v>716</v>
      </c>
      <c r="J163" s="303"/>
    </row>
    <row r="164" spans="1:10" ht="15.75" thickBot="1">
      <c r="A164" s="303"/>
      <c r="B164" s="307" t="s">
        <v>551</v>
      </c>
      <c r="C164" s="247" t="s">
        <v>551</v>
      </c>
      <c r="D164" s="247" t="s">
        <v>1065</v>
      </c>
      <c r="E164" s="247" t="s">
        <v>1065</v>
      </c>
      <c r="F164" s="247" t="s">
        <v>1065</v>
      </c>
      <c r="G164" s="247" t="s">
        <v>1065</v>
      </c>
      <c r="H164" s="247" t="s">
        <v>1065</v>
      </c>
      <c r="I164" s="247" t="s">
        <v>716</v>
      </c>
      <c r="J164" s="303"/>
    </row>
    <row r="165" spans="1:10" ht="15.75" thickBot="1">
      <c r="A165" s="303"/>
      <c r="B165" s="307" t="s">
        <v>552</v>
      </c>
      <c r="C165" s="124" t="s">
        <v>552</v>
      </c>
      <c r="D165" s="124" t="s">
        <v>1065</v>
      </c>
      <c r="E165" s="124" t="s">
        <v>1065</v>
      </c>
      <c r="F165" s="124" t="s">
        <v>1065</v>
      </c>
      <c r="G165" s="124" t="s">
        <v>1065</v>
      </c>
      <c r="H165" s="124" t="s">
        <v>1065</v>
      </c>
      <c r="I165" s="124" t="s">
        <v>716</v>
      </c>
      <c r="J165" s="303"/>
    </row>
    <row r="166" spans="1:10" ht="15.75" thickBot="1">
      <c r="A166" s="303"/>
      <c r="B166" s="307" t="s">
        <v>553</v>
      </c>
      <c r="C166" s="247" t="s">
        <v>553</v>
      </c>
      <c r="D166" s="247" t="s">
        <v>1065</v>
      </c>
      <c r="E166" s="247" t="s">
        <v>1065</v>
      </c>
      <c r="F166" s="247" t="s">
        <v>1065</v>
      </c>
      <c r="G166" s="247" t="s">
        <v>1065</v>
      </c>
      <c r="H166" s="247" t="s">
        <v>1065</v>
      </c>
      <c r="I166" s="247" t="s">
        <v>716</v>
      </c>
      <c r="J166" s="303"/>
    </row>
    <row r="167" spans="1:10" ht="15.75" thickBot="1">
      <c r="A167" s="303"/>
      <c r="B167" s="307" t="s">
        <v>554</v>
      </c>
      <c r="C167" s="124" t="s">
        <v>554</v>
      </c>
      <c r="D167" s="124" t="s">
        <v>1065</v>
      </c>
      <c r="E167" s="124" t="s">
        <v>1065</v>
      </c>
      <c r="F167" s="124" t="s">
        <v>1065</v>
      </c>
      <c r="G167" s="124" t="s">
        <v>1065</v>
      </c>
      <c r="H167" s="124" t="s">
        <v>1065</v>
      </c>
      <c r="I167" s="124" t="s">
        <v>716</v>
      </c>
      <c r="J167" s="303"/>
    </row>
    <row r="168" spans="1:10" ht="15.75" thickBot="1">
      <c r="A168" s="303"/>
      <c r="B168" s="307" t="s">
        <v>555</v>
      </c>
      <c r="C168" s="247" t="s">
        <v>555</v>
      </c>
      <c r="D168" s="247" t="s">
        <v>1065</v>
      </c>
      <c r="E168" s="247" t="s">
        <v>1065</v>
      </c>
      <c r="F168" s="247" t="s">
        <v>1065</v>
      </c>
      <c r="G168" s="247" t="s">
        <v>1065</v>
      </c>
      <c r="H168" s="247" t="s">
        <v>1065</v>
      </c>
      <c r="I168" s="247" t="s">
        <v>716</v>
      </c>
      <c r="J168" s="303"/>
    </row>
    <row r="169" spans="1:10" ht="15.75" thickBot="1">
      <c r="A169" s="303"/>
      <c r="B169" s="307" t="s">
        <v>556</v>
      </c>
      <c r="C169" s="124" t="s">
        <v>556</v>
      </c>
      <c r="D169" s="124" t="s">
        <v>1065</v>
      </c>
      <c r="E169" s="124" t="s">
        <v>1065</v>
      </c>
      <c r="F169" s="124" t="s">
        <v>1065</v>
      </c>
      <c r="G169" s="124" t="s">
        <v>1065</v>
      </c>
      <c r="H169" s="124" t="s">
        <v>1065</v>
      </c>
      <c r="I169" s="124" t="s">
        <v>716</v>
      </c>
      <c r="J169" s="303"/>
    </row>
    <row r="170" spans="1:10" ht="15.75" thickBot="1">
      <c r="A170" s="303"/>
      <c r="B170" s="307" t="s">
        <v>557</v>
      </c>
      <c r="C170" s="247" t="s">
        <v>557</v>
      </c>
      <c r="D170" s="247" t="s">
        <v>1065</v>
      </c>
      <c r="E170" s="247" t="s">
        <v>1065</v>
      </c>
      <c r="F170" s="247" t="s">
        <v>1065</v>
      </c>
      <c r="G170" s="247" t="s">
        <v>1065</v>
      </c>
      <c r="H170" s="247" t="s">
        <v>1065</v>
      </c>
      <c r="I170" s="247" t="s">
        <v>716</v>
      </c>
      <c r="J170" s="303"/>
    </row>
    <row r="171" spans="1:10" ht="15.75" thickBot="1">
      <c r="A171" s="303"/>
      <c r="B171" s="307" t="s">
        <v>558</v>
      </c>
      <c r="C171" s="124" t="s">
        <v>558</v>
      </c>
      <c r="D171" s="124" t="s">
        <v>1065</v>
      </c>
      <c r="E171" s="124" t="s">
        <v>1065</v>
      </c>
      <c r="F171" s="124" t="s">
        <v>1065</v>
      </c>
      <c r="G171" s="124" t="s">
        <v>1065</v>
      </c>
      <c r="H171" s="124" t="s">
        <v>1065</v>
      </c>
      <c r="I171" s="124" t="s">
        <v>716</v>
      </c>
      <c r="J171" s="303"/>
    </row>
    <row r="172" spans="1:10" ht="15.75" thickBot="1">
      <c r="A172" s="303"/>
      <c r="B172" s="307" t="s">
        <v>559</v>
      </c>
      <c r="C172" s="247" t="s">
        <v>559</v>
      </c>
      <c r="D172" s="247" t="s">
        <v>1065</v>
      </c>
      <c r="E172" s="247" t="s">
        <v>1065</v>
      </c>
      <c r="F172" s="247" t="s">
        <v>1065</v>
      </c>
      <c r="G172" s="247" t="s">
        <v>1065</v>
      </c>
      <c r="H172" s="247" t="s">
        <v>1065</v>
      </c>
      <c r="I172" s="247" t="s">
        <v>716</v>
      </c>
      <c r="J172" s="303"/>
    </row>
    <row r="173" spans="1:10" ht="15.75" thickBot="1">
      <c r="A173" s="303"/>
      <c r="B173" s="307" t="s">
        <v>560</v>
      </c>
      <c r="C173" s="124" t="s">
        <v>560</v>
      </c>
      <c r="D173" s="124" t="s">
        <v>1065</v>
      </c>
      <c r="E173" s="124" t="s">
        <v>1065</v>
      </c>
      <c r="F173" s="124" t="s">
        <v>1065</v>
      </c>
      <c r="G173" s="124" t="s">
        <v>1065</v>
      </c>
      <c r="H173" s="124" t="s">
        <v>1065</v>
      </c>
      <c r="I173" s="124" t="s">
        <v>716</v>
      </c>
      <c r="J173" s="303"/>
    </row>
    <row r="174" spans="1:10" ht="15.75" thickBot="1">
      <c r="A174" s="303"/>
      <c r="B174" s="307" t="s">
        <v>561</v>
      </c>
      <c r="C174" s="247" t="s">
        <v>561</v>
      </c>
      <c r="D174" s="247" t="s">
        <v>1065</v>
      </c>
      <c r="E174" s="247" t="s">
        <v>1065</v>
      </c>
      <c r="F174" s="247" t="s">
        <v>1065</v>
      </c>
      <c r="G174" s="247" t="s">
        <v>1065</v>
      </c>
      <c r="H174" s="247" t="s">
        <v>1065</v>
      </c>
      <c r="I174" s="247" t="s">
        <v>716</v>
      </c>
      <c r="J174" s="303"/>
    </row>
    <row r="175" spans="1:10" ht="15.75" thickBot="1">
      <c r="A175" s="303"/>
      <c r="B175" s="307" t="s">
        <v>562</v>
      </c>
      <c r="C175" s="124" t="s">
        <v>562</v>
      </c>
      <c r="D175" s="124" t="s">
        <v>1065</v>
      </c>
      <c r="E175" s="124" t="s">
        <v>1065</v>
      </c>
      <c r="F175" s="124" t="s">
        <v>1065</v>
      </c>
      <c r="G175" s="124" t="s">
        <v>1065</v>
      </c>
      <c r="H175" s="124" t="s">
        <v>1065</v>
      </c>
      <c r="I175" s="124" t="s">
        <v>716</v>
      </c>
      <c r="J175" s="303"/>
    </row>
    <row r="176" spans="1:10" ht="15.75" thickBot="1">
      <c r="A176" s="303"/>
      <c r="B176" s="307" t="s">
        <v>563</v>
      </c>
      <c r="C176" s="247" t="s">
        <v>563</v>
      </c>
      <c r="D176" s="247" t="s">
        <v>1065</v>
      </c>
      <c r="E176" s="247" t="s">
        <v>1065</v>
      </c>
      <c r="F176" s="247" t="s">
        <v>1065</v>
      </c>
      <c r="G176" s="247" t="s">
        <v>1065</v>
      </c>
      <c r="H176" s="247" t="s">
        <v>1065</v>
      </c>
      <c r="I176" s="247" t="s">
        <v>716</v>
      </c>
      <c r="J176" s="303"/>
    </row>
    <row r="177" spans="1:10" ht="15.75" thickBot="1">
      <c r="A177" s="303"/>
      <c r="B177" s="307" t="s">
        <v>564</v>
      </c>
      <c r="C177" s="124" t="s">
        <v>564</v>
      </c>
      <c r="D177" s="124" t="s">
        <v>1065</v>
      </c>
      <c r="E177" s="124" t="s">
        <v>1065</v>
      </c>
      <c r="F177" s="124" t="s">
        <v>1065</v>
      </c>
      <c r="G177" s="124" t="s">
        <v>1065</v>
      </c>
      <c r="H177" s="124" t="s">
        <v>1065</v>
      </c>
      <c r="I177" s="124" t="s">
        <v>716</v>
      </c>
      <c r="J177" s="303"/>
    </row>
    <row r="178" spans="1:10" ht="15.75" thickBot="1">
      <c r="A178" s="303"/>
      <c r="B178" s="307" t="s">
        <v>565</v>
      </c>
      <c r="C178" s="247" t="s">
        <v>565</v>
      </c>
      <c r="D178" s="247" t="s">
        <v>1065</v>
      </c>
      <c r="E178" s="247" t="s">
        <v>1065</v>
      </c>
      <c r="F178" s="247" t="s">
        <v>1065</v>
      </c>
      <c r="G178" s="247" t="s">
        <v>1065</v>
      </c>
      <c r="H178" s="247" t="s">
        <v>1065</v>
      </c>
      <c r="I178" s="247" t="s">
        <v>716</v>
      </c>
      <c r="J178" s="303"/>
    </row>
    <row r="179" spans="1:10" ht="15.75" thickBot="1">
      <c r="A179" s="303"/>
      <c r="B179" s="307" t="s">
        <v>566</v>
      </c>
      <c r="C179" s="124" t="s">
        <v>566</v>
      </c>
      <c r="D179" s="124" t="s">
        <v>1065</v>
      </c>
      <c r="E179" s="124" t="s">
        <v>1065</v>
      </c>
      <c r="F179" s="124" t="s">
        <v>1065</v>
      </c>
      <c r="G179" s="124" t="s">
        <v>1065</v>
      </c>
      <c r="H179" s="124" t="s">
        <v>1065</v>
      </c>
      <c r="I179" s="124" t="s">
        <v>716</v>
      </c>
      <c r="J179" s="303"/>
    </row>
    <row r="180" spans="1:10" ht="15.75" thickBot="1">
      <c r="A180" s="303"/>
      <c r="B180" s="307" t="s">
        <v>567</v>
      </c>
      <c r="C180" s="247" t="s">
        <v>567</v>
      </c>
      <c r="D180" s="247" t="s">
        <v>1065</v>
      </c>
      <c r="E180" s="247" t="s">
        <v>1065</v>
      </c>
      <c r="F180" s="247" t="s">
        <v>1065</v>
      </c>
      <c r="G180" s="247" t="s">
        <v>1065</v>
      </c>
      <c r="H180" s="247" t="s">
        <v>1065</v>
      </c>
      <c r="I180" s="247" t="s">
        <v>716</v>
      </c>
      <c r="J180" s="303"/>
    </row>
    <row r="181" spans="1:10" ht="15.75" thickBot="1">
      <c r="A181" s="303"/>
      <c r="B181" s="307" t="s">
        <v>568</v>
      </c>
      <c r="C181" s="124" t="s">
        <v>568</v>
      </c>
      <c r="D181" s="124" t="s">
        <v>1065</v>
      </c>
      <c r="E181" s="124" t="s">
        <v>1065</v>
      </c>
      <c r="F181" s="124" t="s">
        <v>1065</v>
      </c>
      <c r="G181" s="124" t="s">
        <v>1065</v>
      </c>
      <c r="H181" s="124" t="s">
        <v>1065</v>
      </c>
      <c r="I181" s="124" t="s">
        <v>716</v>
      </c>
      <c r="J181" s="303"/>
    </row>
    <row r="182" spans="1:10" ht="15.75" thickBot="1">
      <c r="A182" s="303"/>
      <c r="B182" s="307" t="s">
        <v>569</v>
      </c>
      <c r="C182" s="247" t="s">
        <v>569</v>
      </c>
      <c r="D182" s="247" t="s">
        <v>1065</v>
      </c>
      <c r="E182" s="247" t="s">
        <v>1065</v>
      </c>
      <c r="F182" s="247" t="s">
        <v>1065</v>
      </c>
      <c r="G182" s="247" t="s">
        <v>1065</v>
      </c>
      <c r="H182" s="247" t="s">
        <v>1065</v>
      </c>
      <c r="I182" s="247" t="s">
        <v>716</v>
      </c>
      <c r="J182" s="303"/>
    </row>
    <row r="183" spans="1:10" ht="15.75" thickBot="1">
      <c r="A183" s="303"/>
      <c r="B183" s="307" t="s">
        <v>570</v>
      </c>
      <c r="C183" s="124" t="s">
        <v>570</v>
      </c>
      <c r="D183" s="124" t="s">
        <v>1065</v>
      </c>
      <c r="E183" s="124" t="s">
        <v>1065</v>
      </c>
      <c r="F183" s="124" t="s">
        <v>1065</v>
      </c>
      <c r="G183" s="124" t="s">
        <v>1065</v>
      </c>
      <c r="H183" s="124" t="s">
        <v>1065</v>
      </c>
      <c r="I183" s="124" t="s">
        <v>716</v>
      </c>
      <c r="J183" s="303"/>
    </row>
    <row r="184" spans="1:10" ht="15.75" thickBot="1">
      <c r="A184" s="303"/>
      <c r="B184" s="307" t="s">
        <v>571</v>
      </c>
      <c r="C184" s="247" t="s">
        <v>571</v>
      </c>
      <c r="D184" s="247" t="s">
        <v>1065</v>
      </c>
      <c r="E184" s="247" t="s">
        <v>1065</v>
      </c>
      <c r="F184" s="247" t="s">
        <v>1065</v>
      </c>
      <c r="G184" s="247" t="s">
        <v>1065</v>
      </c>
      <c r="H184" s="247" t="s">
        <v>1065</v>
      </c>
      <c r="I184" s="247" t="s">
        <v>716</v>
      </c>
      <c r="J184" s="303"/>
    </row>
    <row r="185" spans="1:10" ht="15.75" thickBot="1">
      <c r="A185" s="303"/>
      <c r="B185" s="307" t="s">
        <v>572</v>
      </c>
      <c r="C185" s="124" t="s">
        <v>572</v>
      </c>
      <c r="D185" s="124" t="s">
        <v>103</v>
      </c>
      <c r="E185" s="124" t="s">
        <v>103</v>
      </c>
      <c r="F185" s="124" t="s">
        <v>103</v>
      </c>
      <c r="G185" s="124" t="s">
        <v>103</v>
      </c>
      <c r="H185" s="124" t="s">
        <v>103</v>
      </c>
      <c r="I185" s="124" t="s">
        <v>103</v>
      </c>
      <c r="J185" s="303"/>
    </row>
    <row r="186" spans="1:10" ht="15.75" thickBot="1">
      <c r="A186" s="303"/>
      <c r="B186" s="307" t="s">
        <v>573</v>
      </c>
      <c r="C186" s="247" t="s">
        <v>573</v>
      </c>
      <c r="D186" s="247" t="s">
        <v>103</v>
      </c>
      <c r="E186" s="247" t="s">
        <v>103</v>
      </c>
      <c r="F186" s="247" t="s">
        <v>103</v>
      </c>
      <c r="G186" s="247" t="s">
        <v>103</v>
      </c>
      <c r="H186" s="247" t="s">
        <v>103</v>
      </c>
      <c r="I186" s="247" t="s">
        <v>103</v>
      </c>
      <c r="J186" s="303"/>
    </row>
    <row r="187" spans="1:10" ht="15.75" thickBot="1">
      <c r="A187" s="303"/>
      <c r="B187" s="307" t="s">
        <v>574</v>
      </c>
      <c r="C187" s="124" t="s">
        <v>574</v>
      </c>
      <c r="D187" s="124" t="s">
        <v>103</v>
      </c>
      <c r="E187" s="124" t="s">
        <v>103</v>
      </c>
      <c r="F187" s="124" t="s">
        <v>103</v>
      </c>
      <c r="G187" s="124" t="s">
        <v>103</v>
      </c>
      <c r="H187" s="124" t="s">
        <v>103</v>
      </c>
      <c r="I187" s="124" t="s">
        <v>103</v>
      </c>
      <c r="J187" s="303"/>
    </row>
    <row r="188" spans="1:10" ht="15.75" thickBot="1">
      <c r="A188" s="303"/>
      <c r="B188" s="307" t="s">
        <v>575</v>
      </c>
      <c r="C188" s="247" t="s">
        <v>575</v>
      </c>
      <c r="D188" s="247" t="s">
        <v>103</v>
      </c>
      <c r="E188" s="247" t="s">
        <v>103</v>
      </c>
      <c r="F188" s="247" t="s">
        <v>103</v>
      </c>
      <c r="G188" s="247" t="s">
        <v>103</v>
      </c>
      <c r="H188" s="247" t="s">
        <v>103</v>
      </c>
      <c r="I188" s="247" t="s">
        <v>103</v>
      </c>
      <c r="J188" s="303"/>
    </row>
    <row r="189" spans="1:10" ht="15.75" thickBot="1">
      <c r="A189" s="303"/>
      <c r="B189" s="307" t="s">
        <v>576</v>
      </c>
      <c r="C189" s="124" t="s">
        <v>576</v>
      </c>
      <c r="D189" s="124" t="s">
        <v>103</v>
      </c>
      <c r="E189" s="124" t="s">
        <v>103</v>
      </c>
      <c r="F189" s="124" t="s">
        <v>103</v>
      </c>
      <c r="G189" s="124" t="s">
        <v>103</v>
      </c>
      <c r="H189" s="124" t="s">
        <v>103</v>
      </c>
      <c r="I189" s="124" t="s">
        <v>103</v>
      </c>
      <c r="J189" s="303"/>
    </row>
    <row r="190" spans="1:10" ht="15.75" thickBot="1">
      <c r="A190" s="303"/>
      <c r="B190" s="307" t="s">
        <v>577</v>
      </c>
      <c r="C190" s="247" t="s">
        <v>577</v>
      </c>
      <c r="D190" s="247" t="s">
        <v>103</v>
      </c>
      <c r="E190" s="247" t="s">
        <v>103</v>
      </c>
      <c r="F190" s="247" t="s">
        <v>103</v>
      </c>
      <c r="G190" s="247" t="s">
        <v>103</v>
      </c>
      <c r="H190" s="247" t="s">
        <v>103</v>
      </c>
      <c r="I190" s="247" t="s">
        <v>103</v>
      </c>
      <c r="J190" s="303"/>
    </row>
    <row r="191" spans="1:10" ht="15.75" thickBot="1">
      <c r="A191" s="303"/>
      <c r="B191" s="307" t="s">
        <v>578</v>
      </c>
      <c r="C191" s="124" t="s">
        <v>578</v>
      </c>
      <c r="D191" s="124" t="s">
        <v>103</v>
      </c>
      <c r="E191" s="124" t="s">
        <v>103</v>
      </c>
      <c r="F191" s="124" t="s">
        <v>103</v>
      </c>
      <c r="G191" s="124" t="s">
        <v>103</v>
      </c>
      <c r="H191" s="124" t="s">
        <v>103</v>
      </c>
      <c r="I191" s="124" t="s">
        <v>103</v>
      </c>
      <c r="J191" s="303"/>
    </row>
    <row r="192" spans="1:10" ht="15.75" thickBot="1">
      <c r="A192" s="303"/>
      <c r="B192" s="307" t="s">
        <v>579</v>
      </c>
      <c r="C192" s="247" t="s">
        <v>579</v>
      </c>
      <c r="D192" s="247" t="s">
        <v>103</v>
      </c>
      <c r="E192" s="247" t="s">
        <v>103</v>
      </c>
      <c r="F192" s="247" t="s">
        <v>103</v>
      </c>
      <c r="G192" s="247" t="s">
        <v>103</v>
      </c>
      <c r="H192" s="247" t="s">
        <v>103</v>
      </c>
      <c r="I192" s="247" t="s">
        <v>103</v>
      </c>
      <c r="J192" s="303"/>
    </row>
    <row r="193" spans="1:10" ht="15.75" thickBot="1">
      <c r="A193" s="303"/>
      <c r="B193" s="307" t="s">
        <v>580</v>
      </c>
      <c r="C193" s="124" t="s">
        <v>580</v>
      </c>
      <c r="D193" s="124" t="s">
        <v>103</v>
      </c>
      <c r="E193" s="124" t="s">
        <v>103</v>
      </c>
      <c r="F193" s="124" t="s">
        <v>103</v>
      </c>
      <c r="G193" s="124" t="s">
        <v>103</v>
      </c>
      <c r="H193" s="124" t="s">
        <v>103</v>
      </c>
      <c r="I193" s="124" t="s">
        <v>103</v>
      </c>
      <c r="J193" s="303"/>
    </row>
    <row r="194" spans="1:10" ht="15.75" thickBot="1">
      <c r="A194" s="303"/>
      <c r="B194" s="307" t="s">
        <v>581</v>
      </c>
      <c r="C194" s="247" t="s">
        <v>581</v>
      </c>
      <c r="D194" s="247" t="s">
        <v>103</v>
      </c>
      <c r="E194" s="247" t="s">
        <v>103</v>
      </c>
      <c r="F194" s="247" t="s">
        <v>103</v>
      </c>
      <c r="G194" s="247" t="s">
        <v>103</v>
      </c>
      <c r="H194" s="247" t="s">
        <v>103</v>
      </c>
      <c r="I194" s="247" t="s">
        <v>103</v>
      </c>
      <c r="J194" s="303"/>
    </row>
    <row r="195" spans="1:10" ht="15.75" thickBot="1">
      <c r="A195" s="303"/>
      <c r="B195" s="307" t="s">
        <v>582</v>
      </c>
      <c r="C195" s="124" t="s">
        <v>582</v>
      </c>
      <c r="D195" s="124" t="s">
        <v>103</v>
      </c>
      <c r="E195" s="124" t="s">
        <v>103</v>
      </c>
      <c r="F195" s="124" t="s">
        <v>103</v>
      </c>
      <c r="G195" s="124" t="s">
        <v>103</v>
      </c>
      <c r="H195" s="124" t="s">
        <v>103</v>
      </c>
      <c r="I195" s="124" t="s">
        <v>103</v>
      </c>
      <c r="J195" s="303"/>
    </row>
    <row r="196" spans="1:10" ht="15.75" thickBot="1">
      <c r="A196" s="303"/>
      <c r="B196" s="307" t="s">
        <v>583</v>
      </c>
      <c r="C196" s="247" t="s">
        <v>583</v>
      </c>
      <c r="D196" s="247" t="s">
        <v>103</v>
      </c>
      <c r="E196" s="247" t="s">
        <v>103</v>
      </c>
      <c r="F196" s="247" t="s">
        <v>103</v>
      </c>
      <c r="G196" s="247" t="s">
        <v>103</v>
      </c>
      <c r="H196" s="247" t="s">
        <v>103</v>
      </c>
      <c r="I196" s="247" t="s">
        <v>103</v>
      </c>
      <c r="J196" s="303"/>
    </row>
    <row r="197" spans="1:10" ht="15.75" thickBot="1">
      <c r="A197" s="303"/>
      <c r="B197" s="307" t="s">
        <v>584</v>
      </c>
      <c r="C197" s="124" t="s">
        <v>584</v>
      </c>
      <c r="D197" s="124" t="s">
        <v>103</v>
      </c>
      <c r="E197" s="124" t="s">
        <v>103</v>
      </c>
      <c r="F197" s="124" t="s">
        <v>103</v>
      </c>
      <c r="G197" s="124" t="s">
        <v>103</v>
      </c>
      <c r="H197" s="124" t="s">
        <v>103</v>
      </c>
      <c r="I197" s="124" t="s">
        <v>103</v>
      </c>
      <c r="J197" s="303"/>
    </row>
    <row r="198" spans="1:10" ht="15.75" thickBot="1">
      <c r="A198" s="303"/>
      <c r="B198" s="307" t="s">
        <v>585</v>
      </c>
      <c r="C198" s="247" t="s">
        <v>585</v>
      </c>
      <c r="D198" s="247" t="s">
        <v>103</v>
      </c>
      <c r="E198" s="247" t="s">
        <v>103</v>
      </c>
      <c r="F198" s="247" t="s">
        <v>103</v>
      </c>
      <c r="G198" s="247" t="s">
        <v>103</v>
      </c>
      <c r="H198" s="247" t="s">
        <v>103</v>
      </c>
      <c r="I198" s="247" t="s">
        <v>103</v>
      </c>
      <c r="J198" s="303"/>
    </row>
    <row r="199" spans="1:10" ht="15.75" thickBot="1">
      <c r="A199" s="303"/>
      <c r="B199" s="307" t="s">
        <v>586</v>
      </c>
      <c r="C199" s="124" t="s">
        <v>586</v>
      </c>
      <c r="D199" s="124" t="s">
        <v>103</v>
      </c>
      <c r="E199" s="124" t="s">
        <v>103</v>
      </c>
      <c r="F199" s="124" t="s">
        <v>103</v>
      </c>
      <c r="G199" s="124" t="s">
        <v>103</v>
      </c>
      <c r="H199" s="124" t="s">
        <v>103</v>
      </c>
      <c r="I199" s="124" t="s">
        <v>103</v>
      </c>
      <c r="J199" s="303"/>
    </row>
    <row r="200" spans="1:10" ht="15.75" thickBot="1">
      <c r="A200" s="303"/>
      <c r="B200" s="307" t="s">
        <v>587</v>
      </c>
      <c r="C200" s="247" t="s">
        <v>587</v>
      </c>
      <c r="D200" s="247" t="s">
        <v>103</v>
      </c>
      <c r="E200" s="247" t="s">
        <v>103</v>
      </c>
      <c r="F200" s="247" t="s">
        <v>103</v>
      </c>
      <c r="G200" s="247" t="s">
        <v>103</v>
      </c>
      <c r="H200" s="247" t="s">
        <v>103</v>
      </c>
      <c r="I200" s="247" t="s">
        <v>103</v>
      </c>
      <c r="J200" s="303"/>
    </row>
    <row r="201" spans="1:10" ht="15.75" thickBot="1">
      <c r="A201" s="303"/>
      <c r="B201" s="307" t="s">
        <v>588</v>
      </c>
      <c r="C201" s="124" t="s">
        <v>588</v>
      </c>
      <c r="D201" s="124" t="s">
        <v>103</v>
      </c>
      <c r="E201" s="124" t="s">
        <v>103</v>
      </c>
      <c r="F201" s="124" t="s">
        <v>103</v>
      </c>
      <c r="G201" s="124" t="s">
        <v>103</v>
      </c>
      <c r="H201" s="124" t="s">
        <v>103</v>
      </c>
      <c r="I201" s="124" t="s">
        <v>103</v>
      </c>
      <c r="J201" s="303"/>
    </row>
    <row r="202" spans="1:10" ht="15.75" thickBot="1">
      <c r="A202" s="303"/>
      <c r="B202" s="307" t="s">
        <v>589</v>
      </c>
      <c r="C202" s="247" t="s">
        <v>589</v>
      </c>
      <c r="D202" s="247" t="s">
        <v>103</v>
      </c>
      <c r="E202" s="247" t="s">
        <v>103</v>
      </c>
      <c r="F202" s="247" t="s">
        <v>103</v>
      </c>
      <c r="G202" s="247" t="s">
        <v>103</v>
      </c>
      <c r="H202" s="247" t="s">
        <v>103</v>
      </c>
      <c r="I202" s="247" t="s">
        <v>103</v>
      </c>
      <c r="J202" s="303"/>
    </row>
    <row r="203" spans="1:10" ht="15.75" thickBot="1">
      <c r="A203" s="303"/>
      <c r="B203" s="307" t="s">
        <v>590</v>
      </c>
      <c r="C203" s="124" t="s">
        <v>590</v>
      </c>
      <c r="D203" s="124" t="s">
        <v>103</v>
      </c>
      <c r="E203" s="124" t="s">
        <v>103</v>
      </c>
      <c r="F203" s="124" t="s">
        <v>103</v>
      </c>
      <c r="G203" s="124" t="s">
        <v>103</v>
      </c>
      <c r="H203" s="124" t="s">
        <v>103</v>
      </c>
      <c r="I203" s="124" t="s">
        <v>103</v>
      </c>
      <c r="J203" s="303"/>
    </row>
    <row r="204" spans="1:10" ht="15.75" thickBot="1">
      <c r="A204" s="303"/>
      <c r="B204" s="307" t="s">
        <v>591</v>
      </c>
      <c r="C204" s="247" t="s">
        <v>591</v>
      </c>
      <c r="D204" s="247" t="s">
        <v>103</v>
      </c>
      <c r="E204" s="247" t="s">
        <v>103</v>
      </c>
      <c r="F204" s="247" t="s">
        <v>103</v>
      </c>
      <c r="G204" s="247" t="s">
        <v>103</v>
      </c>
      <c r="H204" s="247" t="s">
        <v>103</v>
      </c>
      <c r="I204" s="247" t="s">
        <v>103</v>
      </c>
      <c r="J204" s="303"/>
    </row>
    <row r="205" spans="1:10" ht="15.75" thickBot="1">
      <c r="A205" s="303"/>
      <c r="B205" s="307" t="s">
        <v>592</v>
      </c>
      <c r="C205" s="124" t="s">
        <v>592</v>
      </c>
      <c r="D205" s="124" t="s">
        <v>103</v>
      </c>
      <c r="E205" s="124" t="s">
        <v>103</v>
      </c>
      <c r="F205" s="124" t="s">
        <v>103</v>
      </c>
      <c r="G205" s="124" t="s">
        <v>103</v>
      </c>
      <c r="H205" s="124" t="s">
        <v>103</v>
      </c>
      <c r="I205" s="124" t="s">
        <v>103</v>
      </c>
      <c r="J205" s="303"/>
    </row>
    <row r="206" spans="1:10" ht="15.75" customHeight="1" thickBot="1">
      <c r="A206" s="303"/>
      <c r="B206" s="307" t="s">
        <v>593</v>
      </c>
      <c r="C206" s="247" t="s">
        <v>593</v>
      </c>
      <c r="D206" s="247" t="s">
        <v>103</v>
      </c>
      <c r="E206" s="247" t="s">
        <v>103</v>
      </c>
      <c r="F206" s="247" t="s">
        <v>103</v>
      </c>
      <c r="G206" s="247" t="s">
        <v>103</v>
      </c>
      <c r="H206" s="247" t="s">
        <v>103</v>
      </c>
      <c r="I206" s="247" t="s">
        <v>103</v>
      </c>
      <c r="J206" s="303"/>
    </row>
    <row r="207" spans="1:10" ht="15.75" thickBot="1">
      <c r="A207" s="303"/>
      <c r="B207" s="307" t="s">
        <v>594</v>
      </c>
      <c r="C207" s="124" t="s">
        <v>594</v>
      </c>
      <c r="D207" s="124" t="s">
        <v>103</v>
      </c>
      <c r="E207" s="124" t="s">
        <v>103</v>
      </c>
      <c r="F207" s="124" t="s">
        <v>103</v>
      </c>
      <c r="G207" s="124" t="s">
        <v>103</v>
      </c>
      <c r="H207" s="124" t="s">
        <v>103</v>
      </c>
      <c r="I207" s="124" t="s">
        <v>103</v>
      </c>
      <c r="J207" s="303"/>
    </row>
    <row r="208" spans="1:10" ht="15.75" thickBot="1">
      <c r="A208" s="303"/>
      <c r="B208" s="307" t="s">
        <v>595</v>
      </c>
      <c r="C208" s="247" t="s">
        <v>595</v>
      </c>
      <c r="D208" s="247" t="s">
        <v>103</v>
      </c>
      <c r="E208" s="247" t="s">
        <v>103</v>
      </c>
      <c r="F208" s="247" t="s">
        <v>103</v>
      </c>
      <c r="G208" s="247" t="s">
        <v>103</v>
      </c>
      <c r="H208" s="247" t="s">
        <v>103</v>
      </c>
      <c r="I208" s="247" t="s">
        <v>103</v>
      </c>
      <c r="J208" s="303"/>
    </row>
    <row r="209" spans="1:10" ht="15.75" thickBot="1">
      <c r="A209" s="303"/>
      <c r="B209" s="307" t="s">
        <v>596</v>
      </c>
      <c r="C209" s="124" t="s">
        <v>596</v>
      </c>
      <c r="D209" s="124" t="s">
        <v>103</v>
      </c>
      <c r="E209" s="124" t="s">
        <v>103</v>
      </c>
      <c r="F209" s="124" t="s">
        <v>103</v>
      </c>
      <c r="G209" s="124" t="s">
        <v>103</v>
      </c>
      <c r="H209" s="124" t="s">
        <v>103</v>
      </c>
      <c r="I209" s="124" t="s">
        <v>103</v>
      </c>
      <c r="J209" s="303"/>
    </row>
    <row r="210" spans="1:10" ht="15.75" thickBot="1">
      <c r="A210" s="303"/>
      <c r="B210" s="307" t="s">
        <v>597</v>
      </c>
      <c r="C210" s="247" t="s">
        <v>597</v>
      </c>
      <c r="D210" s="247" t="s">
        <v>103</v>
      </c>
      <c r="E210" s="247" t="s">
        <v>103</v>
      </c>
      <c r="F210" s="247" t="s">
        <v>103</v>
      </c>
      <c r="G210" s="247" t="s">
        <v>103</v>
      </c>
      <c r="H210" s="247" t="s">
        <v>103</v>
      </c>
      <c r="I210" s="247" t="s">
        <v>103</v>
      </c>
      <c r="J210" s="303"/>
    </row>
    <row r="211" spans="1:10" ht="15.75" thickBot="1">
      <c r="A211" s="303"/>
      <c r="B211" s="307" t="s">
        <v>598</v>
      </c>
      <c r="C211" s="124" t="s">
        <v>598</v>
      </c>
      <c r="D211" s="124" t="s">
        <v>103</v>
      </c>
      <c r="E211" s="124" t="s">
        <v>103</v>
      </c>
      <c r="F211" s="124" t="s">
        <v>103</v>
      </c>
      <c r="G211" s="124" t="s">
        <v>103</v>
      </c>
      <c r="H211" s="124" t="s">
        <v>103</v>
      </c>
      <c r="I211" s="124" t="s">
        <v>103</v>
      </c>
      <c r="J211" s="303"/>
    </row>
    <row r="212" spans="1:10" ht="15.75" thickBot="1">
      <c r="A212" s="303"/>
      <c r="B212" s="307" t="s">
        <v>599</v>
      </c>
      <c r="C212" s="247" t="s">
        <v>599</v>
      </c>
      <c r="D212" s="247" t="s">
        <v>103</v>
      </c>
      <c r="E212" s="247" t="s">
        <v>103</v>
      </c>
      <c r="F212" s="247" t="s">
        <v>103</v>
      </c>
      <c r="G212" s="247" t="s">
        <v>103</v>
      </c>
      <c r="H212" s="247" t="s">
        <v>103</v>
      </c>
      <c r="I212" s="247" t="s">
        <v>103</v>
      </c>
      <c r="J212" s="303"/>
    </row>
    <row r="213" spans="1:10" ht="15.75" thickBot="1">
      <c r="A213" s="303"/>
      <c r="B213" s="307" t="s">
        <v>600</v>
      </c>
      <c r="C213" s="124" t="s">
        <v>600</v>
      </c>
      <c r="D213" s="124" t="s">
        <v>103</v>
      </c>
      <c r="E213" s="124" t="s">
        <v>103</v>
      </c>
      <c r="F213" s="124" t="s">
        <v>103</v>
      </c>
      <c r="G213" s="124" t="s">
        <v>103</v>
      </c>
      <c r="H213" s="124" t="s">
        <v>103</v>
      </c>
      <c r="I213" s="124" t="s">
        <v>103</v>
      </c>
      <c r="J213" s="303"/>
    </row>
    <row r="214" spans="1:10" ht="15.75" thickBot="1">
      <c r="A214" s="303"/>
      <c r="B214" s="307" t="s">
        <v>601</v>
      </c>
      <c r="C214" s="247" t="s">
        <v>601</v>
      </c>
      <c r="D214" s="247" t="s">
        <v>103</v>
      </c>
      <c r="E214" s="247" t="s">
        <v>103</v>
      </c>
      <c r="F214" s="247" t="s">
        <v>103</v>
      </c>
      <c r="G214" s="247" t="s">
        <v>103</v>
      </c>
      <c r="H214" s="247" t="s">
        <v>103</v>
      </c>
      <c r="I214" s="247" t="s">
        <v>103</v>
      </c>
      <c r="J214" s="303"/>
    </row>
    <row r="215" spans="1:10" ht="15.75" thickBot="1">
      <c r="A215" s="303"/>
      <c r="B215" s="307" t="s">
        <v>602</v>
      </c>
      <c r="C215" s="124" t="s">
        <v>602</v>
      </c>
      <c r="D215" s="124" t="s">
        <v>103</v>
      </c>
      <c r="E215" s="124" t="s">
        <v>103</v>
      </c>
      <c r="F215" s="124" t="s">
        <v>103</v>
      </c>
      <c r="G215" s="124" t="s">
        <v>103</v>
      </c>
      <c r="H215" s="124" t="s">
        <v>103</v>
      </c>
      <c r="I215" s="124" t="s">
        <v>103</v>
      </c>
      <c r="J215" s="303"/>
    </row>
    <row r="216" spans="1:10" ht="15.75" thickBot="1">
      <c r="A216" s="303"/>
      <c r="B216" s="307" t="s">
        <v>603</v>
      </c>
      <c r="C216" s="247" t="s">
        <v>603</v>
      </c>
      <c r="D216" s="247" t="s">
        <v>103</v>
      </c>
      <c r="E216" s="247" t="s">
        <v>103</v>
      </c>
      <c r="F216" s="247" t="s">
        <v>103</v>
      </c>
      <c r="G216" s="247" t="s">
        <v>103</v>
      </c>
      <c r="H216" s="247" t="s">
        <v>103</v>
      </c>
      <c r="I216" s="247" t="s">
        <v>103</v>
      </c>
      <c r="J216" s="303"/>
    </row>
    <row r="217" spans="1:10" ht="15.75" thickBot="1">
      <c r="A217" s="303"/>
      <c r="B217" s="307" t="s">
        <v>604</v>
      </c>
      <c r="C217" s="124" t="s">
        <v>604</v>
      </c>
      <c r="D217" s="124" t="s">
        <v>103</v>
      </c>
      <c r="E217" s="124" t="s">
        <v>103</v>
      </c>
      <c r="F217" s="124" t="s">
        <v>103</v>
      </c>
      <c r="G217" s="124" t="s">
        <v>103</v>
      </c>
      <c r="H217" s="124" t="s">
        <v>103</v>
      </c>
      <c r="I217" s="124" t="s">
        <v>103</v>
      </c>
      <c r="J217" s="303"/>
    </row>
    <row r="218" spans="1:10" ht="15.75" thickBot="1">
      <c r="A218" s="303"/>
      <c r="B218" s="307" t="s">
        <v>605</v>
      </c>
      <c r="C218" s="247" t="s">
        <v>605</v>
      </c>
      <c r="D218" s="247" t="s">
        <v>103</v>
      </c>
      <c r="E218" s="247" t="s">
        <v>103</v>
      </c>
      <c r="F218" s="247" t="s">
        <v>103</v>
      </c>
      <c r="G218" s="247" t="s">
        <v>103</v>
      </c>
      <c r="H218" s="247" t="s">
        <v>103</v>
      </c>
      <c r="I218" s="247" t="s">
        <v>103</v>
      </c>
      <c r="J218" s="303"/>
    </row>
    <row r="219" spans="1:10" ht="15.75" thickBot="1">
      <c r="A219" s="303"/>
      <c r="B219" s="307" t="s">
        <v>606</v>
      </c>
      <c r="C219" s="124" t="s">
        <v>606</v>
      </c>
      <c r="D219" s="124" t="s">
        <v>103</v>
      </c>
      <c r="E219" s="124" t="s">
        <v>103</v>
      </c>
      <c r="F219" s="124" t="s">
        <v>103</v>
      </c>
      <c r="G219" s="124" t="s">
        <v>103</v>
      </c>
      <c r="H219" s="124" t="s">
        <v>103</v>
      </c>
      <c r="I219" s="124" t="s">
        <v>103</v>
      </c>
      <c r="J219" s="303"/>
    </row>
    <row r="220" spans="1:10" ht="15.75" thickBot="1">
      <c r="A220" s="303"/>
      <c r="B220" s="307" t="s">
        <v>607</v>
      </c>
      <c r="C220" s="247" t="s">
        <v>607</v>
      </c>
      <c r="D220" s="247" t="s">
        <v>103</v>
      </c>
      <c r="E220" s="247" t="s">
        <v>103</v>
      </c>
      <c r="F220" s="247" t="s">
        <v>103</v>
      </c>
      <c r="G220" s="247" t="s">
        <v>103</v>
      </c>
      <c r="H220" s="247" t="s">
        <v>103</v>
      </c>
      <c r="I220" s="247" t="s">
        <v>103</v>
      </c>
      <c r="J220" s="303"/>
    </row>
    <row r="221" spans="1:10" ht="15.75" thickBot="1">
      <c r="A221" s="303"/>
      <c r="B221" s="307" t="s">
        <v>608</v>
      </c>
      <c r="C221" s="124" t="s">
        <v>608</v>
      </c>
      <c r="D221" s="124" t="s">
        <v>103</v>
      </c>
      <c r="E221" s="124" t="s">
        <v>103</v>
      </c>
      <c r="F221" s="124" t="s">
        <v>103</v>
      </c>
      <c r="G221" s="124" t="s">
        <v>103</v>
      </c>
      <c r="H221" s="124" t="s">
        <v>103</v>
      </c>
      <c r="I221" s="124" t="s">
        <v>103</v>
      </c>
      <c r="J221" s="303"/>
    </row>
    <row r="222" spans="1:10" ht="15.75" thickBot="1">
      <c r="A222" s="303"/>
      <c r="B222" s="307" t="s">
        <v>609</v>
      </c>
      <c r="C222" s="247" t="s">
        <v>609</v>
      </c>
      <c r="D222" s="247" t="s">
        <v>103</v>
      </c>
      <c r="E222" s="247" t="s">
        <v>103</v>
      </c>
      <c r="F222" s="247" t="s">
        <v>103</v>
      </c>
      <c r="G222" s="247" t="s">
        <v>103</v>
      </c>
      <c r="H222" s="247" t="s">
        <v>103</v>
      </c>
      <c r="I222" s="247" t="s">
        <v>103</v>
      </c>
      <c r="J222" s="303"/>
    </row>
    <row r="223" spans="1:10" ht="15.75" thickBot="1">
      <c r="A223" s="303"/>
      <c r="B223" s="307" t="s">
        <v>610</v>
      </c>
      <c r="C223" s="124" t="s">
        <v>610</v>
      </c>
      <c r="D223" s="124" t="s">
        <v>103</v>
      </c>
      <c r="E223" s="124" t="s">
        <v>103</v>
      </c>
      <c r="F223" s="124" t="s">
        <v>103</v>
      </c>
      <c r="G223" s="124" t="s">
        <v>103</v>
      </c>
      <c r="H223" s="124" t="s">
        <v>103</v>
      </c>
      <c r="I223" s="124" t="s">
        <v>103</v>
      </c>
      <c r="J223" s="303"/>
    </row>
    <row r="224" spans="1:10" ht="15.75" thickBot="1">
      <c r="A224" s="303"/>
      <c r="B224" s="307" t="s">
        <v>611</v>
      </c>
      <c r="C224" s="247" t="s">
        <v>611</v>
      </c>
      <c r="D224" s="247" t="s">
        <v>103</v>
      </c>
      <c r="E224" s="247" t="s">
        <v>103</v>
      </c>
      <c r="F224" s="247" t="s">
        <v>103</v>
      </c>
      <c r="G224" s="247" t="s">
        <v>103</v>
      </c>
      <c r="H224" s="247" t="s">
        <v>103</v>
      </c>
      <c r="I224" s="247" t="s">
        <v>103</v>
      </c>
      <c r="J224" s="303"/>
    </row>
    <row r="225" spans="1:10" ht="15.75" thickBot="1">
      <c r="A225" s="303"/>
      <c r="B225" s="307" t="s">
        <v>612</v>
      </c>
      <c r="C225" s="124" t="s">
        <v>612</v>
      </c>
      <c r="D225" s="124" t="s">
        <v>103</v>
      </c>
      <c r="E225" s="124" t="s">
        <v>103</v>
      </c>
      <c r="F225" s="124" t="s">
        <v>103</v>
      </c>
      <c r="G225" s="124" t="s">
        <v>103</v>
      </c>
      <c r="H225" s="124" t="s">
        <v>103</v>
      </c>
      <c r="I225" s="124" t="s">
        <v>103</v>
      </c>
      <c r="J225" s="303"/>
    </row>
    <row r="226" spans="1:10" ht="15.75" thickBot="1">
      <c r="A226" s="303"/>
      <c r="B226" s="307" t="s">
        <v>613</v>
      </c>
      <c r="C226" s="247" t="s">
        <v>613</v>
      </c>
      <c r="D226" s="247" t="s">
        <v>103</v>
      </c>
      <c r="E226" s="247" t="s">
        <v>103</v>
      </c>
      <c r="F226" s="247" t="s">
        <v>103</v>
      </c>
      <c r="G226" s="247" t="s">
        <v>103</v>
      </c>
      <c r="H226" s="247" t="s">
        <v>103</v>
      </c>
      <c r="I226" s="247" t="s">
        <v>103</v>
      </c>
      <c r="J226" s="303"/>
    </row>
    <row r="227" spans="1:10" ht="15.75" thickBot="1">
      <c r="A227" s="303"/>
      <c r="B227" s="307" t="s">
        <v>614</v>
      </c>
      <c r="C227" s="124" t="s">
        <v>614</v>
      </c>
      <c r="D227" s="124" t="s">
        <v>103</v>
      </c>
      <c r="E227" s="124" t="s">
        <v>103</v>
      </c>
      <c r="F227" s="124" t="s">
        <v>103</v>
      </c>
      <c r="G227" s="124" t="s">
        <v>103</v>
      </c>
      <c r="H227" s="124" t="s">
        <v>103</v>
      </c>
      <c r="I227" s="124" t="s">
        <v>103</v>
      </c>
      <c r="J227" s="303"/>
    </row>
    <row r="228" spans="1:10" ht="15.75" thickBot="1">
      <c r="A228" s="303"/>
      <c r="B228" s="307" t="s">
        <v>615</v>
      </c>
      <c r="C228" s="247" t="s">
        <v>615</v>
      </c>
      <c r="D228" s="247" t="s">
        <v>103</v>
      </c>
      <c r="E228" s="247" t="s">
        <v>103</v>
      </c>
      <c r="F228" s="247" t="s">
        <v>103</v>
      </c>
      <c r="G228" s="247" t="s">
        <v>103</v>
      </c>
      <c r="H228" s="247" t="s">
        <v>103</v>
      </c>
      <c r="I228" s="247" t="s">
        <v>103</v>
      </c>
      <c r="J228" s="303"/>
    </row>
    <row r="229" spans="1:10" ht="15.75" thickBot="1">
      <c r="A229" s="303"/>
      <c r="B229" s="307" t="s">
        <v>616</v>
      </c>
      <c r="C229" s="124" t="s">
        <v>616</v>
      </c>
      <c r="D229" s="124" t="s">
        <v>103</v>
      </c>
      <c r="E229" s="124" t="s">
        <v>103</v>
      </c>
      <c r="F229" s="124" t="s">
        <v>103</v>
      </c>
      <c r="G229" s="124" t="s">
        <v>103</v>
      </c>
      <c r="H229" s="124" t="s">
        <v>103</v>
      </c>
      <c r="I229" s="124" t="s">
        <v>103</v>
      </c>
      <c r="J229" s="303"/>
    </row>
    <row r="230" spans="1:10" ht="15.75" thickBot="1">
      <c r="A230" s="303"/>
      <c r="B230" s="307" t="s">
        <v>617</v>
      </c>
      <c r="C230" s="247" t="s">
        <v>617</v>
      </c>
      <c r="D230" s="247" t="s">
        <v>103</v>
      </c>
      <c r="E230" s="247" t="s">
        <v>103</v>
      </c>
      <c r="F230" s="247" t="s">
        <v>103</v>
      </c>
      <c r="G230" s="247" t="s">
        <v>103</v>
      </c>
      <c r="H230" s="247" t="s">
        <v>103</v>
      </c>
      <c r="I230" s="247" t="s">
        <v>103</v>
      </c>
      <c r="J230" s="303"/>
    </row>
    <row r="231" spans="1:10" ht="15.75" thickBot="1">
      <c r="A231" s="303"/>
      <c r="B231" s="307" t="s">
        <v>618</v>
      </c>
      <c r="C231" s="124" t="s">
        <v>618</v>
      </c>
      <c r="D231" s="124" t="s">
        <v>103</v>
      </c>
      <c r="E231" s="124" t="s">
        <v>103</v>
      </c>
      <c r="F231" s="124" t="s">
        <v>103</v>
      </c>
      <c r="G231" s="124" t="s">
        <v>103</v>
      </c>
      <c r="H231" s="124" t="s">
        <v>103</v>
      </c>
      <c r="I231" s="124" t="s">
        <v>103</v>
      </c>
      <c r="J231" s="303"/>
    </row>
    <row r="232" spans="1:10" ht="15.75" thickBot="1">
      <c r="A232" s="303"/>
      <c r="B232" s="307" t="s">
        <v>619</v>
      </c>
      <c r="C232" s="247" t="s">
        <v>619</v>
      </c>
      <c r="D232" s="247" t="s">
        <v>103</v>
      </c>
      <c r="E232" s="247" t="s">
        <v>103</v>
      </c>
      <c r="F232" s="247" t="s">
        <v>103</v>
      </c>
      <c r="G232" s="247" t="s">
        <v>103</v>
      </c>
      <c r="H232" s="247" t="s">
        <v>103</v>
      </c>
      <c r="I232" s="247" t="s">
        <v>103</v>
      </c>
      <c r="J232" s="303"/>
    </row>
    <row r="233" spans="1:10" ht="15.75" thickBot="1">
      <c r="A233" s="303"/>
      <c r="B233" s="307" t="s">
        <v>620</v>
      </c>
      <c r="C233" s="124" t="s">
        <v>620</v>
      </c>
      <c r="D233" s="124" t="s">
        <v>103</v>
      </c>
      <c r="E233" s="124" t="s">
        <v>103</v>
      </c>
      <c r="F233" s="124" t="s">
        <v>103</v>
      </c>
      <c r="G233" s="124" t="s">
        <v>103</v>
      </c>
      <c r="H233" s="124" t="s">
        <v>103</v>
      </c>
      <c r="I233" s="124" t="s">
        <v>103</v>
      </c>
      <c r="J233" s="303"/>
    </row>
    <row r="234" spans="1:10" ht="15.75" thickBot="1">
      <c r="A234" s="303"/>
      <c r="B234" s="307" t="s">
        <v>621</v>
      </c>
      <c r="C234" s="247" t="s">
        <v>621</v>
      </c>
      <c r="D234" s="247" t="s">
        <v>103</v>
      </c>
      <c r="E234" s="247" t="s">
        <v>103</v>
      </c>
      <c r="F234" s="247" t="s">
        <v>103</v>
      </c>
      <c r="G234" s="247" t="s">
        <v>103</v>
      </c>
      <c r="H234" s="247" t="s">
        <v>103</v>
      </c>
      <c r="I234" s="247" t="s">
        <v>103</v>
      </c>
      <c r="J234" s="303"/>
    </row>
    <row r="235" spans="1:10" ht="15.75" thickBot="1">
      <c r="A235" s="303"/>
      <c r="B235" s="307" t="s">
        <v>622</v>
      </c>
      <c r="C235" s="124" t="s">
        <v>622</v>
      </c>
      <c r="D235" s="124" t="s">
        <v>103</v>
      </c>
      <c r="E235" s="124" t="s">
        <v>103</v>
      </c>
      <c r="F235" s="124" t="s">
        <v>103</v>
      </c>
      <c r="G235" s="124" t="s">
        <v>103</v>
      </c>
      <c r="H235" s="124" t="s">
        <v>103</v>
      </c>
      <c r="I235" s="124" t="s">
        <v>103</v>
      </c>
      <c r="J235" s="303"/>
    </row>
    <row r="236" spans="1:10" ht="15.75" thickBot="1">
      <c r="A236" s="308"/>
      <c r="B236" s="307" t="s">
        <v>623</v>
      </c>
      <c r="C236" s="247" t="s">
        <v>623</v>
      </c>
      <c r="D236" s="247" t="s">
        <v>103</v>
      </c>
      <c r="E236" s="247" t="s">
        <v>103</v>
      </c>
      <c r="F236" s="247" t="s">
        <v>103</v>
      </c>
      <c r="G236" s="247" t="s">
        <v>103</v>
      </c>
      <c r="H236" s="247" t="s">
        <v>103</v>
      </c>
      <c r="I236" s="247" t="s">
        <v>103</v>
      </c>
      <c r="J236" s="308"/>
    </row>
    <row r="237" spans="1:10" ht="15.75" customHeight="1" thickBot="1">
      <c r="A237" s="303"/>
      <c r="B237" s="307" t="s">
        <v>624</v>
      </c>
      <c r="C237" s="124" t="s">
        <v>624</v>
      </c>
      <c r="D237" s="124" t="s">
        <v>103</v>
      </c>
      <c r="E237" s="124" t="s">
        <v>103</v>
      </c>
      <c r="F237" s="124" t="s">
        <v>103</v>
      </c>
      <c r="G237" s="124" t="s">
        <v>103</v>
      </c>
      <c r="H237" s="124" t="s">
        <v>103</v>
      </c>
      <c r="I237" s="124" t="s">
        <v>103</v>
      </c>
      <c r="J237" s="303"/>
    </row>
    <row r="238" spans="1:10" ht="15.75" thickBot="1">
      <c r="A238" s="303"/>
      <c r="B238" s="307" t="s">
        <v>625</v>
      </c>
      <c r="C238" s="247" t="s">
        <v>625</v>
      </c>
      <c r="D238" s="247" t="s">
        <v>103</v>
      </c>
      <c r="E238" s="247" t="s">
        <v>103</v>
      </c>
      <c r="F238" s="247" t="s">
        <v>103</v>
      </c>
      <c r="G238" s="247" t="s">
        <v>103</v>
      </c>
      <c r="H238" s="247" t="s">
        <v>103</v>
      </c>
      <c r="I238" s="247" t="s">
        <v>103</v>
      </c>
      <c r="J238" s="303"/>
    </row>
    <row r="239" spans="1:10" ht="15.75" thickBot="1">
      <c r="A239" s="303"/>
      <c r="B239" s="307" t="s">
        <v>626</v>
      </c>
      <c r="C239" s="124" t="s">
        <v>626</v>
      </c>
      <c r="D239" s="124" t="s">
        <v>103</v>
      </c>
      <c r="E239" s="124" t="s">
        <v>103</v>
      </c>
      <c r="F239" s="124" t="s">
        <v>103</v>
      </c>
      <c r="G239" s="124" t="s">
        <v>103</v>
      </c>
      <c r="H239" s="124" t="s">
        <v>103</v>
      </c>
      <c r="I239" s="124" t="s">
        <v>103</v>
      </c>
      <c r="J239" s="303"/>
    </row>
    <row r="240" spans="1:10" ht="15.75" thickBot="1">
      <c r="A240" s="303"/>
      <c r="B240" s="307" t="s">
        <v>627</v>
      </c>
      <c r="C240" s="247" t="s">
        <v>627</v>
      </c>
      <c r="D240" s="247" t="s">
        <v>103</v>
      </c>
      <c r="E240" s="247" t="s">
        <v>103</v>
      </c>
      <c r="F240" s="247" t="s">
        <v>103</v>
      </c>
      <c r="G240" s="247" t="s">
        <v>103</v>
      </c>
      <c r="H240" s="247" t="s">
        <v>103</v>
      </c>
      <c r="I240" s="247" t="s">
        <v>103</v>
      </c>
      <c r="J240" s="303"/>
    </row>
    <row r="241" spans="1:10" ht="15.75" thickBot="1">
      <c r="A241" s="303"/>
      <c r="B241" s="307" t="s">
        <v>628</v>
      </c>
      <c r="C241" s="124" t="s">
        <v>628</v>
      </c>
      <c r="D241" s="124" t="s">
        <v>103</v>
      </c>
      <c r="E241" s="124" t="s">
        <v>103</v>
      </c>
      <c r="F241" s="124" t="s">
        <v>103</v>
      </c>
      <c r="G241" s="124" t="s">
        <v>103</v>
      </c>
      <c r="H241" s="124" t="s">
        <v>103</v>
      </c>
      <c r="I241" s="124" t="s">
        <v>103</v>
      </c>
      <c r="J241" s="303"/>
    </row>
    <row r="242" spans="1:10" ht="15.75" thickBot="1">
      <c r="A242" s="303"/>
      <c r="B242" s="307" t="s">
        <v>629</v>
      </c>
      <c r="C242" s="247" t="s">
        <v>629</v>
      </c>
      <c r="D242" s="247" t="s">
        <v>103</v>
      </c>
      <c r="E242" s="247" t="s">
        <v>103</v>
      </c>
      <c r="F242" s="247" t="s">
        <v>103</v>
      </c>
      <c r="G242" s="247" t="s">
        <v>103</v>
      </c>
      <c r="H242" s="247" t="s">
        <v>103</v>
      </c>
      <c r="I242" s="247" t="s">
        <v>103</v>
      </c>
      <c r="J242" s="303"/>
    </row>
    <row r="243" spans="1:10" ht="15.75" thickBot="1">
      <c r="A243" s="303"/>
      <c r="B243" s="307" t="s">
        <v>630</v>
      </c>
      <c r="C243" s="124" t="s">
        <v>630</v>
      </c>
      <c r="D243" s="124" t="s">
        <v>103</v>
      </c>
      <c r="E243" s="124" t="s">
        <v>103</v>
      </c>
      <c r="F243" s="124" t="s">
        <v>103</v>
      </c>
      <c r="G243" s="124" t="s">
        <v>103</v>
      </c>
      <c r="H243" s="124" t="s">
        <v>103</v>
      </c>
      <c r="I243" s="124" t="s">
        <v>103</v>
      </c>
      <c r="J243" s="303"/>
    </row>
    <row r="244" spans="1:10" ht="15.75" thickBot="1">
      <c r="A244" s="303"/>
      <c r="B244" s="307" t="s">
        <v>631</v>
      </c>
      <c r="C244" s="247" t="s">
        <v>631</v>
      </c>
      <c r="D244" s="247" t="s">
        <v>103</v>
      </c>
      <c r="E244" s="247" t="s">
        <v>103</v>
      </c>
      <c r="F244" s="247" t="s">
        <v>103</v>
      </c>
      <c r="G244" s="247" t="s">
        <v>103</v>
      </c>
      <c r="H244" s="247" t="s">
        <v>103</v>
      </c>
      <c r="I244" s="247" t="s">
        <v>103</v>
      </c>
      <c r="J244" s="303"/>
    </row>
    <row r="245" spans="1:10" ht="15.75" thickBot="1">
      <c r="A245" s="303"/>
      <c r="B245" s="307" t="s">
        <v>632</v>
      </c>
      <c r="C245" s="124" t="s">
        <v>632</v>
      </c>
      <c r="D245" s="124" t="s">
        <v>103</v>
      </c>
      <c r="E245" s="124" t="s">
        <v>103</v>
      </c>
      <c r="F245" s="124" t="s">
        <v>103</v>
      </c>
      <c r="G245" s="124" t="s">
        <v>103</v>
      </c>
      <c r="H245" s="124" t="s">
        <v>103</v>
      </c>
      <c r="I245" s="124" t="s">
        <v>103</v>
      </c>
      <c r="J245" s="303"/>
    </row>
    <row r="246" spans="1:10" ht="15.75" thickBot="1">
      <c r="A246" s="303"/>
      <c r="B246" s="307" t="s">
        <v>633</v>
      </c>
      <c r="C246" s="247" t="s">
        <v>633</v>
      </c>
      <c r="D246" s="247" t="s">
        <v>103</v>
      </c>
      <c r="E246" s="247" t="s">
        <v>103</v>
      </c>
      <c r="F246" s="247" t="s">
        <v>103</v>
      </c>
      <c r="G246" s="247" t="s">
        <v>103</v>
      </c>
      <c r="H246" s="247" t="s">
        <v>103</v>
      </c>
      <c r="I246" s="247" t="s">
        <v>103</v>
      </c>
      <c r="J246" s="303"/>
    </row>
    <row r="247" spans="1:10" ht="15.75" thickBot="1">
      <c r="A247" s="303"/>
      <c r="B247" s="307" t="s">
        <v>1145</v>
      </c>
      <c r="C247" s="124" t="s">
        <v>408</v>
      </c>
      <c r="D247" s="124" t="s">
        <v>758</v>
      </c>
      <c r="E247" s="124" t="s">
        <v>758</v>
      </c>
      <c r="F247" s="304" t="s">
        <v>408</v>
      </c>
      <c r="G247" s="304" t="s">
        <v>408</v>
      </c>
      <c r="H247" s="124" t="s">
        <v>104</v>
      </c>
      <c r="I247" s="124" t="s">
        <v>758</v>
      </c>
      <c r="J247" s="303"/>
    </row>
    <row r="248" spans="1:10" ht="15.75" customHeight="1" thickBot="1">
      <c r="A248" s="303"/>
      <c r="B248" s="307" t="s">
        <v>1146</v>
      </c>
      <c r="C248" s="247" t="s">
        <v>408</v>
      </c>
      <c r="D248" s="247" t="s">
        <v>758</v>
      </c>
      <c r="E248" s="247" t="s">
        <v>758</v>
      </c>
      <c r="F248" s="304" t="s">
        <v>408</v>
      </c>
      <c r="G248" s="304" t="s">
        <v>408</v>
      </c>
      <c r="H248" s="247" t="s">
        <v>104</v>
      </c>
      <c r="I248" s="247" t="s">
        <v>758</v>
      </c>
      <c r="J248" s="303"/>
    </row>
    <row r="249" spans="1:10" ht="15.75" thickBot="1">
      <c r="A249" s="303"/>
      <c r="B249" s="307" t="s">
        <v>411</v>
      </c>
      <c r="C249" s="124" t="s">
        <v>411</v>
      </c>
      <c r="D249" s="124" t="s">
        <v>1065</v>
      </c>
      <c r="E249" s="124" t="s">
        <v>1065</v>
      </c>
      <c r="F249" s="124" t="s">
        <v>1065</v>
      </c>
      <c r="G249" s="124" t="s">
        <v>1065</v>
      </c>
      <c r="H249" s="124" t="s">
        <v>1065</v>
      </c>
      <c r="I249" s="124" t="s">
        <v>716</v>
      </c>
      <c r="J249" s="303"/>
    </row>
    <row r="250" spans="1:10" ht="15.75" thickBot="1">
      <c r="A250" s="303"/>
      <c r="B250" s="307" t="s">
        <v>415</v>
      </c>
      <c r="C250" s="247" t="s">
        <v>415</v>
      </c>
      <c r="D250" s="247" t="s">
        <v>1065</v>
      </c>
      <c r="E250" s="247" t="s">
        <v>1065</v>
      </c>
      <c r="F250" s="247" t="s">
        <v>1065</v>
      </c>
      <c r="G250" s="247" t="s">
        <v>1065</v>
      </c>
      <c r="H250" s="247" t="s">
        <v>1065</v>
      </c>
      <c r="I250" s="247" t="s">
        <v>716</v>
      </c>
      <c r="J250" s="303"/>
    </row>
    <row r="251" spans="1:10" ht="15.75" thickBot="1">
      <c r="A251" s="303"/>
      <c r="B251" s="307" t="s">
        <v>418</v>
      </c>
      <c r="C251" s="124" t="s">
        <v>418</v>
      </c>
      <c r="D251" s="124" t="s">
        <v>1065</v>
      </c>
      <c r="E251" s="124" t="s">
        <v>1065</v>
      </c>
      <c r="F251" s="124" t="s">
        <v>1065</v>
      </c>
      <c r="G251" s="124" t="s">
        <v>1065</v>
      </c>
      <c r="H251" s="124" t="s">
        <v>1065</v>
      </c>
      <c r="I251" s="124" t="s">
        <v>716</v>
      </c>
      <c r="J251" s="303"/>
    </row>
    <row r="252" spans="1:10" ht="15.75" thickBot="1">
      <c r="A252" s="303"/>
      <c r="B252" s="307" t="s">
        <v>421</v>
      </c>
      <c r="C252" s="247" t="s">
        <v>421</v>
      </c>
      <c r="D252" s="247" t="s">
        <v>1065</v>
      </c>
      <c r="E252" s="247" t="s">
        <v>1065</v>
      </c>
      <c r="F252" s="247" t="s">
        <v>1065</v>
      </c>
      <c r="G252" s="247" t="s">
        <v>1065</v>
      </c>
      <c r="H252" s="247" t="s">
        <v>1065</v>
      </c>
      <c r="I252" s="247" t="s">
        <v>716</v>
      </c>
      <c r="J252" s="303"/>
    </row>
    <row r="253" spans="1:10" ht="15.75" thickBot="1">
      <c r="A253" s="303"/>
      <c r="B253" s="307" t="s">
        <v>424</v>
      </c>
      <c r="C253" s="124" t="s">
        <v>424</v>
      </c>
      <c r="D253" s="124" t="s">
        <v>1065</v>
      </c>
      <c r="E253" s="124" t="s">
        <v>1065</v>
      </c>
      <c r="F253" s="124" t="s">
        <v>1065</v>
      </c>
      <c r="G253" s="124" t="s">
        <v>1065</v>
      </c>
      <c r="H253" s="124" t="s">
        <v>1065</v>
      </c>
      <c r="I253" s="124" t="s">
        <v>716</v>
      </c>
      <c r="J253" s="303"/>
    </row>
    <row r="254" spans="1:10" ht="15.75" thickBot="1">
      <c r="A254" s="303"/>
      <c r="B254" s="307" t="s">
        <v>427</v>
      </c>
      <c r="C254" s="247" t="s">
        <v>427</v>
      </c>
      <c r="D254" s="247" t="s">
        <v>1065</v>
      </c>
      <c r="E254" s="247" t="s">
        <v>1065</v>
      </c>
      <c r="F254" s="247" t="s">
        <v>1065</v>
      </c>
      <c r="G254" s="247" t="s">
        <v>1065</v>
      </c>
      <c r="H254" s="247" t="s">
        <v>1065</v>
      </c>
      <c r="I254" s="247" t="s">
        <v>716</v>
      </c>
      <c r="J254" s="303"/>
    </row>
    <row r="255" spans="1:10" ht="15.75" thickBot="1">
      <c r="A255" s="303"/>
      <c r="B255" s="307" t="s">
        <v>430</v>
      </c>
      <c r="C255" s="124" t="s">
        <v>430</v>
      </c>
      <c r="D255" s="124" t="s">
        <v>1065</v>
      </c>
      <c r="E255" s="124" t="s">
        <v>1065</v>
      </c>
      <c r="F255" s="124" t="s">
        <v>1065</v>
      </c>
      <c r="G255" s="124" t="s">
        <v>1065</v>
      </c>
      <c r="H255" s="124" t="s">
        <v>1065</v>
      </c>
      <c r="I255" s="124" t="s">
        <v>716</v>
      </c>
      <c r="J255" s="303"/>
    </row>
    <row r="256" spans="1:10" ht="15.75" thickBot="1">
      <c r="A256" s="303"/>
      <c r="B256" s="307" t="s">
        <v>433</v>
      </c>
      <c r="C256" s="247" t="s">
        <v>433</v>
      </c>
      <c r="D256" s="247" t="s">
        <v>1065</v>
      </c>
      <c r="E256" s="247" t="s">
        <v>1065</v>
      </c>
      <c r="F256" s="247" t="s">
        <v>1065</v>
      </c>
      <c r="G256" s="247" t="s">
        <v>1065</v>
      </c>
      <c r="H256" s="247" t="s">
        <v>1065</v>
      </c>
      <c r="I256" s="247" t="s">
        <v>716</v>
      </c>
      <c r="J256" s="303"/>
    </row>
    <row r="257" spans="1:10" ht="15.75" customHeight="1" thickBot="1">
      <c r="A257" s="303"/>
      <c r="B257" s="307" t="s">
        <v>436</v>
      </c>
      <c r="C257" s="124" t="s">
        <v>436</v>
      </c>
      <c r="D257" s="124" t="s">
        <v>1065</v>
      </c>
      <c r="E257" s="124" t="s">
        <v>1065</v>
      </c>
      <c r="F257" s="124" t="s">
        <v>1065</v>
      </c>
      <c r="G257" s="124" t="s">
        <v>1065</v>
      </c>
      <c r="H257" s="124" t="s">
        <v>1065</v>
      </c>
      <c r="I257" s="124" t="s">
        <v>716</v>
      </c>
      <c r="J257" s="303"/>
    </row>
    <row r="258" spans="1:10" ht="15.75" thickBot="1">
      <c r="A258" s="303"/>
      <c r="B258" s="307" t="s">
        <v>438</v>
      </c>
      <c r="C258" s="247" t="s">
        <v>438</v>
      </c>
      <c r="D258" s="247" t="s">
        <v>1065</v>
      </c>
      <c r="E258" s="247" t="s">
        <v>1065</v>
      </c>
      <c r="F258" s="247" t="s">
        <v>1065</v>
      </c>
      <c r="G258" s="247" t="s">
        <v>1065</v>
      </c>
      <c r="H258" s="247" t="s">
        <v>1065</v>
      </c>
      <c r="I258" s="247" t="s">
        <v>716</v>
      </c>
      <c r="J258" s="303"/>
    </row>
    <row r="259" spans="1:10" ht="15.75" thickBot="1">
      <c r="A259" s="303"/>
      <c r="B259" s="307" t="s">
        <v>440</v>
      </c>
      <c r="C259" s="124" t="s">
        <v>440</v>
      </c>
      <c r="D259" s="124" t="s">
        <v>1065</v>
      </c>
      <c r="E259" s="124" t="s">
        <v>1065</v>
      </c>
      <c r="F259" s="124" t="s">
        <v>1065</v>
      </c>
      <c r="G259" s="124" t="s">
        <v>1065</v>
      </c>
      <c r="H259" s="124" t="s">
        <v>1065</v>
      </c>
      <c r="I259" s="124" t="s">
        <v>716</v>
      </c>
      <c r="J259" s="303"/>
    </row>
    <row r="260" spans="1:10" ht="15.75" thickBot="1">
      <c r="A260" s="303"/>
      <c r="B260" s="307" t="s">
        <v>442</v>
      </c>
      <c r="C260" s="247" t="s">
        <v>442</v>
      </c>
      <c r="D260" s="247" t="s">
        <v>1065</v>
      </c>
      <c r="E260" s="247" t="s">
        <v>1065</v>
      </c>
      <c r="F260" s="247" t="s">
        <v>1065</v>
      </c>
      <c r="G260" s="247" t="s">
        <v>1065</v>
      </c>
      <c r="H260" s="247" t="s">
        <v>1065</v>
      </c>
      <c r="I260" s="247" t="s">
        <v>716</v>
      </c>
      <c r="J260" s="303"/>
    </row>
    <row r="261" spans="1:10" ht="15.75" thickBot="1">
      <c r="A261" s="303"/>
      <c r="B261" s="307" t="s">
        <v>444</v>
      </c>
      <c r="C261" s="124" t="s">
        <v>444</v>
      </c>
      <c r="D261" s="124" t="s">
        <v>1065</v>
      </c>
      <c r="E261" s="124" t="s">
        <v>1065</v>
      </c>
      <c r="F261" s="124" t="s">
        <v>1065</v>
      </c>
      <c r="G261" s="124" t="s">
        <v>1065</v>
      </c>
      <c r="H261" s="124" t="s">
        <v>1065</v>
      </c>
      <c r="I261" s="124" t="s">
        <v>716</v>
      </c>
      <c r="J261" s="303"/>
    </row>
    <row r="262" spans="1:10" ht="15.75" thickBot="1">
      <c r="A262" s="303"/>
      <c r="B262" s="307" t="s">
        <v>446</v>
      </c>
      <c r="C262" s="247" t="s">
        <v>446</v>
      </c>
      <c r="D262" s="247" t="s">
        <v>1065</v>
      </c>
      <c r="E262" s="247" t="s">
        <v>1065</v>
      </c>
      <c r="F262" s="247" t="s">
        <v>1065</v>
      </c>
      <c r="G262" s="247" t="s">
        <v>1065</v>
      </c>
      <c r="H262" s="247" t="s">
        <v>1065</v>
      </c>
      <c r="I262" s="247" t="s">
        <v>716</v>
      </c>
      <c r="J262" s="303"/>
    </row>
    <row r="263" spans="1:10" ht="15.75" thickBot="1">
      <c r="A263" s="303"/>
      <c r="B263" s="307" t="s">
        <v>448</v>
      </c>
      <c r="C263" s="124" t="s">
        <v>448</v>
      </c>
      <c r="D263" s="124" t="s">
        <v>1065</v>
      </c>
      <c r="E263" s="124" t="s">
        <v>1065</v>
      </c>
      <c r="F263" s="124" t="s">
        <v>1065</v>
      </c>
      <c r="G263" s="124" t="s">
        <v>1065</v>
      </c>
      <c r="H263" s="124" t="s">
        <v>1065</v>
      </c>
      <c r="I263" s="124" t="s">
        <v>716</v>
      </c>
      <c r="J263" s="10"/>
    </row>
    <row r="264" spans="1:10" ht="15.75" thickBot="1">
      <c r="A264" s="303"/>
      <c r="B264" s="307" t="s">
        <v>450</v>
      </c>
      <c r="C264" s="247" t="s">
        <v>450</v>
      </c>
      <c r="D264" s="247" t="s">
        <v>1065</v>
      </c>
      <c r="E264" s="247" t="s">
        <v>1065</v>
      </c>
      <c r="F264" s="247" t="s">
        <v>1065</v>
      </c>
      <c r="G264" s="247" t="s">
        <v>1065</v>
      </c>
      <c r="H264" s="247" t="s">
        <v>1065</v>
      </c>
      <c r="I264" s="247" t="s">
        <v>716</v>
      </c>
      <c r="J264" s="10"/>
    </row>
    <row r="265" spans="1:10" ht="15.75" thickBot="1">
      <c r="A265" s="303"/>
      <c r="B265" s="307" t="s">
        <v>452</v>
      </c>
      <c r="C265" s="124" t="s">
        <v>452</v>
      </c>
      <c r="D265" s="124" t="s">
        <v>1065</v>
      </c>
      <c r="E265" s="124" t="s">
        <v>1065</v>
      </c>
      <c r="F265" s="124" t="s">
        <v>1065</v>
      </c>
      <c r="G265" s="124" t="s">
        <v>1065</v>
      </c>
      <c r="H265" s="124" t="s">
        <v>1065</v>
      </c>
      <c r="I265" s="124" t="s">
        <v>716</v>
      </c>
      <c r="J265" s="10"/>
    </row>
    <row r="266" spans="1:10" ht="15.75" thickBot="1">
      <c r="A266" s="303"/>
      <c r="B266" s="307" t="s">
        <v>454</v>
      </c>
      <c r="C266" s="247" t="s">
        <v>454</v>
      </c>
      <c r="D266" s="247" t="s">
        <v>103</v>
      </c>
      <c r="E266" s="247" t="s">
        <v>103</v>
      </c>
      <c r="F266" s="247" t="s">
        <v>103</v>
      </c>
      <c r="G266" s="247" t="s">
        <v>103</v>
      </c>
      <c r="H266" s="247" t="s">
        <v>103</v>
      </c>
      <c r="I266" s="247" t="s">
        <v>103</v>
      </c>
      <c r="J266" s="10"/>
    </row>
    <row r="267" spans="1:10" ht="15.75" thickBot="1">
      <c r="A267" s="303"/>
      <c r="B267" s="307" t="s">
        <v>455</v>
      </c>
      <c r="C267" s="124" t="s">
        <v>455</v>
      </c>
      <c r="D267" s="124" t="s">
        <v>103</v>
      </c>
      <c r="E267" s="124" t="s">
        <v>103</v>
      </c>
      <c r="F267" s="124" t="s">
        <v>103</v>
      </c>
      <c r="G267" s="124" t="s">
        <v>103</v>
      </c>
      <c r="H267" s="124" t="s">
        <v>103</v>
      </c>
      <c r="I267" s="124" t="s">
        <v>103</v>
      </c>
      <c r="J267" s="10"/>
    </row>
    <row r="268" spans="1:10" ht="15.75" thickBot="1">
      <c r="A268" s="303"/>
      <c r="B268" s="307" t="s">
        <v>457</v>
      </c>
      <c r="C268" s="247" t="s">
        <v>457</v>
      </c>
      <c r="D268" s="247" t="s">
        <v>103</v>
      </c>
      <c r="E268" s="247" t="s">
        <v>103</v>
      </c>
      <c r="F268" s="247" t="s">
        <v>103</v>
      </c>
      <c r="G268" s="247" t="s">
        <v>103</v>
      </c>
      <c r="H268" s="247" t="s">
        <v>103</v>
      </c>
      <c r="I268" s="247" t="s">
        <v>103</v>
      </c>
      <c r="J268" s="303"/>
    </row>
    <row r="269" spans="1:10" ht="15.75" thickBot="1">
      <c r="A269" s="303"/>
      <c r="B269" s="307" t="s">
        <v>459</v>
      </c>
      <c r="C269" s="124" t="s">
        <v>459</v>
      </c>
      <c r="D269" s="124" t="s">
        <v>103</v>
      </c>
      <c r="E269" s="124" t="s">
        <v>103</v>
      </c>
      <c r="F269" s="124" t="s">
        <v>103</v>
      </c>
      <c r="G269" s="124" t="s">
        <v>103</v>
      </c>
      <c r="H269" s="124" t="s">
        <v>103</v>
      </c>
      <c r="I269" s="124" t="s">
        <v>103</v>
      </c>
      <c r="J269" s="10"/>
    </row>
    <row r="270" spans="1:10" ht="15.75" thickBot="1">
      <c r="A270" s="303"/>
      <c r="B270" s="307" t="s">
        <v>461</v>
      </c>
      <c r="C270" s="247" t="s">
        <v>461</v>
      </c>
      <c r="D270" s="247" t="s">
        <v>103</v>
      </c>
      <c r="E270" s="247" t="s">
        <v>103</v>
      </c>
      <c r="F270" s="247" t="s">
        <v>103</v>
      </c>
      <c r="G270" s="247" t="s">
        <v>103</v>
      </c>
      <c r="H270" s="247" t="s">
        <v>103</v>
      </c>
      <c r="I270" s="247" t="s">
        <v>103</v>
      </c>
      <c r="J270" s="303"/>
    </row>
    <row r="271" spans="1:10" ht="15.75" thickBot="1">
      <c r="A271" s="303"/>
      <c r="B271" s="307" t="s">
        <v>463</v>
      </c>
      <c r="C271" s="124" t="s">
        <v>463</v>
      </c>
      <c r="D271" s="124" t="s">
        <v>103</v>
      </c>
      <c r="E271" s="124" t="s">
        <v>103</v>
      </c>
      <c r="F271" s="124" t="s">
        <v>103</v>
      </c>
      <c r="G271" s="124" t="s">
        <v>103</v>
      </c>
      <c r="H271" s="124" t="s">
        <v>103</v>
      </c>
      <c r="I271" s="124" t="s">
        <v>103</v>
      </c>
      <c r="J271" s="303"/>
    </row>
    <row r="272" spans="1:10" ht="15.75" thickBot="1">
      <c r="A272" s="303"/>
      <c r="B272" s="307" t="s">
        <v>465</v>
      </c>
      <c r="C272" s="247" t="s">
        <v>465</v>
      </c>
      <c r="D272" s="247" t="s">
        <v>103</v>
      </c>
      <c r="E272" s="247" t="s">
        <v>103</v>
      </c>
      <c r="F272" s="247" t="s">
        <v>103</v>
      </c>
      <c r="G272" s="247" t="s">
        <v>103</v>
      </c>
      <c r="H272" s="247" t="s">
        <v>103</v>
      </c>
      <c r="I272" s="247" t="s">
        <v>103</v>
      </c>
      <c r="J272" s="303"/>
    </row>
    <row r="273" spans="1:10" ht="15.75" thickBot="1">
      <c r="A273" s="303"/>
      <c r="B273" s="307" t="s">
        <v>467</v>
      </c>
      <c r="C273" s="124" t="s">
        <v>467</v>
      </c>
      <c r="D273" s="124" t="s">
        <v>103</v>
      </c>
      <c r="E273" s="124" t="s">
        <v>103</v>
      </c>
      <c r="F273" s="124" t="s">
        <v>103</v>
      </c>
      <c r="G273" s="124" t="s">
        <v>103</v>
      </c>
      <c r="H273" s="124" t="s">
        <v>103</v>
      </c>
      <c r="I273" s="124" t="s">
        <v>103</v>
      </c>
      <c r="J273" s="303"/>
    </row>
    <row r="274" spans="1:10" ht="15.75" thickBot="1">
      <c r="A274" s="303"/>
      <c r="B274" s="307" t="s">
        <v>469</v>
      </c>
      <c r="C274" s="247" t="s">
        <v>469</v>
      </c>
      <c r="D274" s="247" t="s">
        <v>103</v>
      </c>
      <c r="E274" s="247" t="s">
        <v>103</v>
      </c>
      <c r="F274" s="247" t="s">
        <v>103</v>
      </c>
      <c r="G274" s="247" t="s">
        <v>103</v>
      </c>
      <c r="H274" s="247" t="s">
        <v>103</v>
      </c>
      <c r="I274" s="247" t="s">
        <v>103</v>
      </c>
      <c r="J274" s="303"/>
    </row>
    <row r="275" spans="1:10" ht="15.75" thickBot="1">
      <c r="A275" s="303"/>
      <c r="B275" s="307" t="s">
        <v>471</v>
      </c>
      <c r="C275" s="124" t="s">
        <v>471</v>
      </c>
      <c r="D275" s="124" t="s">
        <v>103</v>
      </c>
      <c r="E275" s="124" t="s">
        <v>103</v>
      </c>
      <c r="F275" s="124" t="s">
        <v>103</v>
      </c>
      <c r="G275" s="124" t="s">
        <v>103</v>
      </c>
      <c r="H275" s="124" t="s">
        <v>103</v>
      </c>
      <c r="I275" s="124" t="s">
        <v>103</v>
      </c>
      <c r="J275" s="10"/>
    </row>
    <row r="276" spans="1:10" ht="15.75" thickBot="1">
      <c r="A276" s="303"/>
      <c r="B276" s="307" t="s">
        <v>473</v>
      </c>
      <c r="C276" s="247" t="s">
        <v>473</v>
      </c>
      <c r="D276" s="247" t="s">
        <v>103</v>
      </c>
      <c r="E276" s="247" t="s">
        <v>103</v>
      </c>
      <c r="F276" s="247" t="s">
        <v>103</v>
      </c>
      <c r="G276" s="247" t="s">
        <v>103</v>
      </c>
      <c r="H276" s="247" t="s">
        <v>103</v>
      </c>
      <c r="I276" s="247" t="s">
        <v>103</v>
      </c>
      <c r="J276" s="10"/>
    </row>
    <row r="277" spans="1:10" ht="15.75" thickBot="1">
      <c r="A277" s="303"/>
      <c r="B277" s="307" t="s">
        <v>409</v>
      </c>
      <c r="C277" s="124" t="s">
        <v>409</v>
      </c>
      <c r="D277" s="124" t="s">
        <v>1065</v>
      </c>
      <c r="E277" s="124" t="s">
        <v>1065</v>
      </c>
      <c r="F277" s="124" t="s">
        <v>1065</v>
      </c>
      <c r="G277" s="124" t="s">
        <v>1065</v>
      </c>
      <c r="H277" s="124" t="s">
        <v>1065</v>
      </c>
      <c r="I277" s="124" t="s">
        <v>716</v>
      </c>
      <c r="J277" s="10"/>
    </row>
    <row r="278" spans="1:10" ht="15.75" thickBot="1">
      <c r="A278" s="303"/>
      <c r="B278" s="307" t="s">
        <v>412</v>
      </c>
      <c r="C278" s="247" t="s">
        <v>412</v>
      </c>
      <c r="D278" s="247" t="s">
        <v>1065</v>
      </c>
      <c r="E278" s="247" t="s">
        <v>1065</v>
      </c>
      <c r="F278" s="247" t="s">
        <v>1065</v>
      </c>
      <c r="G278" s="247" t="s">
        <v>1065</v>
      </c>
      <c r="H278" s="247" t="s">
        <v>1065</v>
      </c>
      <c r="I278" s="247" t="s">
        <v>716</v>
      </c>
      <c r="J278" s="10"/>
    </row>
    <row r="279" spans="1:10" ht="15.75" thickBot="1">
      <c r="A279" s="303"/>
      <c r="B279" s="307" t="s">
        <v>416</v>
      </c>
      <c r="C279" s="124" t="s">
        <v>416</v>
      </c>
      <c r="D279" s="124" t="s">
        <v>1065</v>
      </c>
      <c r="E279" s="124" t="s">
        <v>1065</v>
      </c>
      <c r="F279" s="124" t="s">
        <v>1065</v>
      </c>
      <c r="G279" s="124" t="s">
        <v>1065</v>
      </c>
      <c r="H279" s="124" t="s">
        <v>1065</v>
      </c>
      <c r="I279" s="124" t="s">
        <v>716</v>
      </c>
      <c r="J279" s="10"/>
    </row>
    <row r="280" spans="1:10" ht="15.75" thickBot="1">
      <c r="A280" s="303"/>
      <c r="B280" s="307" t="s">
        <v>419</v>
      </c>
      <c r="C280" s="247" t="s">
        <v>419</v>
      </c>
      <c r="D280" s="247" t="s">
        <v>1065</v>
      </c>
      <c r="E280" s="247" t="s">
        <v>1065</v>
      </c>
      <c r="F280" s="247" t="s">
        <v>1065</v>
      </c>
      <c r="G280" s="247" t="s">
        <v>1065</v>
      </c>
      <c r="H280" s="247" t="s">
        <v>1065</v>
      </c>
      <c r="I280" s="247" t="s">
        <v>716</v>
      </c>
      <c r="J280" s="303"/>
    </row>
    <row r="281" spans="1:10" ht="15.75" thickBot="1">
      <c r="A281" s="303"/>
      <c r="B281" s="307" t="s">
        <v>422</v>
      </c>
      <c r="C281" s="124" t="s">
        <v>422</v>
      </c>
      <c r="D281" s="124" t="s">
        <v>1065</v>
      </c>
      <c r="E281" s="124" t="s">
        <v>1065</v>
      </c>
      <c r="F281" s="124" t="s">
        <v>1065</v>
      </c>
      <c r="G281" s="124" t="s">
        <v>1065</v>
      </c>
      <c r="H281" s="124" t="s">
        <v>1065</v>
      </c>
      <c r="I281" s="124" t="s">
        <v>716</v>
      </c>
      <c r="J281" s="303"/>
    </row>
    <row r="282" spans="1:10" ht="15.75" thickBot="1">
      <c r="A282" s="303"/>
      <c r="B282" s="307" t="s">
        <v>425</v>
      </c>
      <c r="C282" s="247" t="s">
        <v>425</v>
      </c>
      <c r="D282" s="247" t="s">
        <v>103</v>
      </c>
      <c r="E282" s="247" t="s">
        <v>103</v>
      </c>
      <c r="F282" s="247" t="s">
        <v>103</v>
      </c>
      <c r="G282" s="247" t="s">
        <v>103</v>
      </c>
      <c r="H282" s="247" t="s">
        <v>103</v>
      </c>
      <c r="I282" s="247" t="s">
        <v>103</v>
      </c>
      <c r="J282" s="303"/>
    </row>
    <row r="283" spans="1:10" ht="15.75" thickBot="1">
      <c r="A283" s="303"/>
      <c r="B283" s="307" t="s">
        <v>428</v>
      </c>
      <c r="C283" s="124" t="s">
        <v>428</v>
      </c>
      <c r="D283" s="124" t="s">
        <v>103</v>
      </c>
      <c r="E283" s="124" t="s">
        <v>103</v>
      </c>
      <c r="F283" s="124" t="s">
        <v>103</v>
      </c>
      <c r="G283" s="124" t="s">
        <v>103</v>
      </c>
      <c r="H283" s="124" t="s">
        <v>103</v>
      </c>
      <c r="I283" s="124" t="s">
        <v>103</v>
      </c>
      <c r="J283" s="303"/>
    </row>
    <row r="284" spans="1:10" ht="15.75" thickBot="1">
      <c r="A284" s="303"/>
      <c r="B284" s="307" t="s">
        <v>431</v>
      </c>
      <c r="C284" s="247" t="s">
        <v>431</v>
      </c>
      <c r="D284" s="247" t="s">
        <v>1065</v>
      </c>
      <c r="E284" s="247" t="s">
        <v>1065</v>
      </c>
      <c r="F284" s="247" t="s">
        <v>1065</v>
      </c>
      <c r="G284" s="247" t="s">
        <v>1065</v>
      </c>
      <c r="H284" s="247" t="s">
        <v>1065</v>
      </c>
      <c r="I284" s="247" t="s">
        <v>716</v>
      </c>
      <c r="J284" s="303"/>
    </row>
    <row r="285" spans="1:10" ht="15.75" thickBot="1">
      <c r="A285" s="303"/>
      <c r="B285" s="307" t="s">
        <v>434</v>
      </c>
      <c r="C285" s="124" t="s">
        <v>434</v>
      </c>
      <c r="D285" s="124" t="s">
        <v>103</v>
      </c>
      <c r="E285" s="124" t="s">
        <v>103</v>
      </c>
      <c r="F285" s="124" t="s">
        <v>103</v>
      </c>
      <c r="G285" s="124" t="s">
        <v>103</v>
      </c>
      <c r="H285" s="124" t="s">
        <v>103</v>
      </c>
      <c r="I285" s="124" t="s">
        <v>103</v>
      </c>
      <c r="J285" s="10"/>
    </row>
    <row r="286" spans="1:10" ht="15.75" thickBot="1">
      <c r="A286" s="303"/>
      <c r="B286" s="307" t="s">
        <v>1147</v>
      </c>
      <c r="C286" s="247" t="s">
        <v>413</v>
      </c>
      <c r="D286" s="247" t="s">
        <v>105</v>
      </c>
      <c r="E286" s="247" t="s">
        <v>886</v>
      </c>
      <c r="F286" s="247" t="s">
        <v>886</v>
      </c>
      <c r="G286" s="247" t="s">
        <v>886</v>
      </c>
      <c r="H286" s="247" t="s">
        <v>886</v>
      </c>
      <c r="I286" s="247" t="s">
        <v>886</v>
      </c>
      <c r="J286" s="10"/>
    </row>
    <row r="287" spans="1:10" ht="15.75" thickBot="1">
      <c r="A287" s="303"/>
      <c r="B287" s="307" t="s">
        <v>1148</v>
      </c>
      <c r="C287" s="124" t="s">
        <v>1172</v>
      </c>
      <c r="D287" s="124" t="s">
        <v>105</v>
      </c>
      <c r="E287" s="124" t="s">
        <v>886</v>
      </c>
      <c r="F287" s="124" t="s">
        <v>886</v>
      </c>
      <c r="G287" s="124" t="s">
        <v>886</v>
      </c>
      <c r="H287" s="124" t="s">
        <v>886</v>
      </c>
      <c r="I287" s="124" t="s">
        <v>886</v>
      </c>
      <c r="J287" s="10"/>
    </row>
    <row r="288" spans="1:10" ht="15.75" thickBot="1">
      <c r="A288" s="303"/>
      <c r="B288" s="307" t="s">
        <v>1149</v>
      </c>
      <c r="C288" s="247" t="s">
        <v>1174</v>
      </c>
      <c r="D288" s="247" t="s">
        <v>105</v>
      </c>
      <c r="E288" s="247" t="s">
        <v>886</v>
      </c>
      <c r="F288" s="247" t="s">
        <v>886</v>
      </c>
      <c r="G288" s="247" t="s">
        <v>886</v>
      </c>
      <c r="H288" s="247" t="s">
        <v>886</v>
      </c>
      <c r="I288" s="247" t="s">
        <v>886</v>
      </c>
      <c r="J288" s="10"/>
    </row>
    <row r="289" spans="1:10" ht="15.75" thickBot="1">
      <c r="A289" s="303"/>
      <c r="B289" s="307" t="s">
        <v>1150</v>
      </c>
      <c r="C289" s="124" t="s">
        <v>1173</v>
      </c>
      <c r="D289" s="124" t="s">
        <v>105</v>
      </c>
      <c r="E289" s="124" t="s">
        <v>886</v>
      </c>
      <c r="F289" s="124" t="s">
        <v>886</v>
      </c>
      <c r="G289" s="124" t="s">
        <v>886</v>
      </c>
      <c r="H289" s="124" t="s">
        <v>886</v>
      </c>
      <c r="I289" s="124" t="s">
        <v>886</v>
      </c>
      <c r="J289" s="10"/>
    </row>
    <row r="290" spans="1:10" ht="15.75" thickBot="1">
      <c r="A290" s="303"/>
      <c r="B290" s="307" t="s">
        <v>1151</v>
      </c>
      <c r="C290" s="247" t="s">
        <v>1103</v>
      </c>
      <c r="D290" s="247" t="s">
        <v>105</v>
      </c>
      <c r="E290" s="247" t="s">
        <v>886</v>
      </c>
      <c r="F290" s="247" t="s">
        <v>886</v>
      </c>
      <c r="G290" s="247" t="s">
        <v>886</v>
      </c>
      <c r="H290" s="247" t="s">
        <v>886</v>
      </c>
      <c r="I290" s="247" t="s">
        <v>886</v>
      </c>
      <c r="J290" s="303"/>
    </row>
    <row r="291" spans="1:10" ht="15.75" thickBot="1">
      <c r="A291" s="303"/>
      <c r="B291" s="307" t="s">
        <v>1152</v>
      </c>
      <c r="C291" s="124" t="s">
        <v>1169</v>
      </c>
      <c r="D291" s="124" t="s">
        <v>105</v>
      </c>
      <c r="E291" s="124" t="s">
        <v>886</v>
      </c>
      <c r="F291" s="124" t="s">
        <v>886</v>
      </c>
      <c r="G291" s="124" t="s">
        <v>886</v>
      </c>
      <c r="H291" s="124" t="s">
        <v>886</v>
      </c>
      <c r="I291" s="124" t="s">
        <v>886</v>
      </c>
      <c r="J291" s="303"/>
    </row>
    <row r="292" spans="1:10" ht="15.75" thickBot="1">
      <c r="A292" s="303"/>
      <c r="B292" s="307" t="s">
        <v>1153</v>
      </c>
      <c r="C292" s="247" t="s">
        <v>1170</v>
      </c>
      <c r="D292" s="247" t="s">
        <v>105</v>
      </c>
      <c r="E292" s="247" t="s">
        <v>886</v>
      </c>
      <c r="F292" s="247" t="s">
        <v>886</v>
      </c>
      <c r="G292" s="247" t="s">
        <v>886</v>
      </c>
      <c r="H292" s="247" t="s">
        <v>886</v>
      </c>
      <c r="I292" s="247" t="s">
        <v>886</v>
      </c>
      <c r="J292" s="303"/>
    </row>
    <row r="293" spans="1:10" ht="15.75" thickBot="1">
      <c r="A293" s="303"/>
      <c r="B293" s="307" t="s">
        <v>1155</v>
      </c>
      <c r="C293" s="124" t="s">
        <v>413</v>
      </c>
      <c r="D293" s="124" t="s">
        <v>105</v>
      </c>
      <c r="E293" s="124" t="s">
        <v>886</v>
      </c>
      <c r="F293" s="124" t="s">
        <v>886</v>
      </c>
      <c r="G293" s="124" t="s">
        <v>886</v>
      </c>
      <c r="H293" s="124" t="s">
        <v>886</v>
      </c>
      <c r="I293" s="124" t="s">
        <v>886</v>
      </c>
      <c r="J293" s="303"/>
    </row>
    <row r="294" spans="1:10" ht="15.75" thickBot="1">
      <c r="A294" s="303"/>
      <c r="B294" s="307" t="s">
        <v>1156</v>
      </c>
      <c r="C294" s="247" t="s">
        <v>1172</v>
      </c>
      <c r="D294" s="247" t="s">
        <v>105</v>
      </c>
      <c r="E294" s="247" t="s">
        <v>886</v>
      </c>
      <c r="F294" s="247" t="s">
        <v>886</v>
      </c>
      <c r="G294" s="247" t="s">
        <v>886</v>
      </c>
      <c r="H294" s="247" t="s">
        <v>886</v>
      </c>
      <c r="I294" s="247" t="s">
        <v>886</v>
      </c>
      <c r="J294" s="303"/>
    </row>
    <row r="295" spans="1:10" ht="15.75" thickBot="1">
      <c r="A295" s="303"/>
      <c r="B295" s="307" t="s">
        <v>1157</v>
      </c>
      <c r="C295" s="124" t="s">
        <v>1174</v>
      </c>
      <c r="D295" s="124" t="s">
        <v>105</v>
      </c>
      <c r="E295" s="124" t="s">
        <v>886</v>
      </c>
      <c r="F295" s="124" t="s">
        <v>886</v>
      </c>
      <c r="G295" s="124" t="s">
        <v>886</v>
      </c>
      <c r="H295" s="124" t="s">
        <v>886</v>
      </c>
      <c r="I295" s="124" t="s">
        <v>886</v>
      </c>
      <c r="J295" s="303"/>
    </row>
    <row r="296" spans="1:10" ht="15.75" thickBot="1">
      <c r="A296" s="303"/>
      <c r="B296" s="307" t="s">
        <v>1158</v>
      </c>
      <c r="C296" s="247" t="s">
        <v>1173</v>
      </c>
      <c r="D296" s="247" t="s">
        <v>105</v>
      </c>
      <c r="E296" s="247" t="s">
        <v>886</v>
      </c>
      <c r="F296" s="247" t="s">
        <v>886</v>
      </c>
      <c r="G296" s="247" t="s">
        <v>886</v>
      </c>
      <c r="H296" s="247" t="s">
        <v>886</v>
      </c>
      <c r="I296" s="247" t="s">
        <v>886</v>
      </c>
      <c r="J296" s="303"/>
    </row>
    <row r="297" spans="1:10" ht="15.75" thickBot="1">
      <c r="A297" s="303"/>
      <c r="B297" s="307" t="s">
        <v>1159</v>
      </c>
      <c r="C297" s="124" t="s">
        <v>1103</v>
      </c>
      <c r="D297" s="124" t="s">
        <v>105</v>
      </c>
      <c r="E297" s="124" t="s">
        <v>886</v>
      </c>
      <c r="F297" s="124" t="s">
        <v>886</v>
      </c>
      <c r="G297" s="124" t="s">
        <v>886</v>
      </c>
      <c r="H297" s="124" t="s">
        <v>886</v>
      </c>
      <c r="I297" s="124" t="s">
        <v>886</v>
      </c>
      <c r="J297" s="303"/>
    </row>
    <row r="298" spans="1:10" ht="15.75" thickBot="1">
      <c r="A298" s="303"/>
      <c r="B298" s="307" t="s">
        <v>1160</v>
      </c>
      <c r="C298" s="247" t="s">
        <v>1169</v>
      </c>
      <c r="D298" s="247" t="s">
        <v>105</v>
      </c>
      <c r="E298" s="247" t="s">
        <v>886</v>
      </c>
      <c r="F298" s="247" t="s">
        <v>886</v>
      </c>
      <c r="G298" s="247" t="s">
        <v>886</v>
      </c>
      <c r="H298" s="247" t="s">
        <v>886</v>
      </c>
      <c r="I298" s="247" t="s">
        <v>886</v>
      </c>
      <c r="J298" s="303"/>
    </row>
    <row r="299" spans="1:10" ht="15.75" thickBot="1">
      <c r="A299" s="303"/>
      <c r="B299" s="307" t="s">
        <v>1161</v>
      </c>
      <c r="C299" s="124" t="s">
        <v>1170</v>
      </c>
      <c r="D299" s="124" t="s">
        <v>105</v>
      </c>
      <c r="E299" s="124" t="s">
        <v>886</v>
      </c>
      <c r="F299" s="124" t="s">
        <v>886</v>
      </c>
      <c r="G299" s="124" t="s">
        <v>886</v>
      </c>
      <c r="H299" s="124" t="s">
        <v>886</v>
      </c>
      <c r="I299" s="124" t="s">
        <v>886</v>
      </c>
      <c r="J299" s="303"/>
    </row>
    <row r="300" spans="1:10" ht="15.75" thickBot="1">
      <c r="A300" s="303"/>
      <c r="B300" s="307" t="s">
        <v>1105</v>
      </c>
      <c r="C300" s="247" t="s">
        <v>1105</v>
      </c>
      <c r="D300" s="247" t="s">
        <v>1126</v>
      </c>
      <c r="E300" s="247" t="s">
        <v>758</v>
      </c>
      <c r="F300" s="247" t="s">
        <v>758</v>
      </c>
      <c r="G300" s="247" t="s">
        <v>758</v>
      </c>
      <c r="H300" s="247" t="s">
        <v>758</v>
      </c>
      <c r="I300" s="247" t="s">
        <v>758</v>
      </c>
      <c r="J300" s="303"/>
    </row>
    <row r="301" spans="1:10" ht="15.75" thickBot="1">
      <c r="A301" s="303"/>
      <c r="B301" s="307" t="s">
        <v>1106</v>
      </c>
      <c r="C301" s="124" t="s">
        <v>1106</v>
      </c>
      <c r="D301" s="124" t="s">
        <v>1126</v>
      </c>
      <c r="E301" s="124" t="s">
        <v>758</v>
      </c>
      <c r="F301" s="124" t="s">
        <v>758</v>
      </c>
      <c r="G301" s="124" t="s">
        <v>758</v>
      </c>
      <c r="H301" s="124" t="s">
        <v>758</v>
      </c>
      <c r="I301" s="124" t="s">
        <v>758</v>
      </c>
      <c r="J301" s="303"/>
    </row>
    <row r="302" spans="1:10" ht="15.75" thickBot="1">
      <c r="A302" s="303"/>
      <c r="B302" s="307" t="s">
        <v>1211</v>
      </c>
      <c r="C302" s="247" t="s">
        <v>1212</v>
      </c>
      <c r="D302" s="247" t="s">
        <v>105</v>
      </c>
      <c r="E302" s="247" t="s">
        <v>886</v>
      </c>
      <c r="F302" s="247" t="s">
        <v>886</v>
      </c>
      <c r="G302" s="247" t="s">
        <v>886</v>
      </c>
      <c r="H302" s="247" t="s">
        <v>886</v>
      </c>
      <c r="I302" s="247" t="s">
        <v>886</v>
      </c>
      <c r="J302" s="303"/>
    </row>
    <row r="303" spans="1:10" ht="15.75" thickBot="1">
      <c r="A303" s="303"/>
      <c r="B303" s="307" t="s">
        <v>1213</v>
      </c>
      <c r="C303" s="124" t="s">
        <v>1212</v>
      </c>
      <c r="D303" s="124" t="s">
        <v>105</v>
      </c>
      <c r="E303" s="124" t="s">
        <v>886</v>
      </c>
      <c r="F303" s="124" t="s">
        <v>886</v>
      </c>
      <c r="G303" s="124" t="s">
        <v>886</v>
      </c>
      <c r="H303" s="124" t="s">
        <v>886</v>
      </c>
      <c r="I303" s="124" t="s">
        <v>886</v>
      </c>
      <c r="J303" s="303"/>
    </row>
    <row r="304" spans="1:10">
      <c r="A304" s="303"/>
      <c r="B304" s="303"/>
      <c r="C304" s="303"/>
      <c r="D304" s="303"/>
      <c r="E304" s="303"/>
      <c r="F304" s="303"/>
      <c r="G304" s="303"/>
      <c r="H304" s="303"/>
      <c r="I304" s="303"/>
      <c r="J304" s="303"/>
    </row>
  </sheetData>
  <sheetProtection selectLockedCells="1" selectUnlockedCells="1"/>
  <hyperlinks>
    <hyperlink ref="B1" location="'Assumptions Summary'!A1" display="Go to Assumptions Summary"/>
  </hyperlinks>
  <pageMargins left="0.7" right="0.7" top="0.75" bottom="0.75" header="0.3" footer="0.3"/>
  <pageSetup paperSize="9" scale="85" orientation="portrait"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8"/>
  </sheetPr>
  <dimension ref="A1:S51"/>
  <sheetViews>
    <sheetView showGridLines="0" zoomScale="85" zoomScaleNormal="85" workbookViewId="0"/>
  </sheetViews>
  <sheetFormatPr defaultColWidth="10.28515625" defaultRowHeight="14.25"/>
  <cols>
    <col min="1" max="1" width="4.140625" style="34" customWidth="1"/>
    <col min="2" max="2" width="24.85546875" style="34" customWidth="1"/>
    <col min="3" max="3" width="26.5703125" style="34" customWidth="1"/>
    <col min="4" max="4" width="20.28515625" style="34" customWidth="1"/>
    <col min="5" max="5" width="41.85546875" style="34" customWidth="1"/>
    <col min="6" max="6" width="18.42578125" style="34" customWidth="1"/>
    <col min="7" max="7" width="16.140625" style="34" customWidth="1"/>
    <col min="8" max="8" width="15.5703125" style="34" customWidth="1"/>
    <col min="9" max="16384" width="10.28515625" style="34"/>
  </cols>
  <sheetData>
    <row r="1" spans="1:19" ht="15">
      <c r="A1" s="7"/>
      <c r="B1" s="17" t="s">
        <v>59</v>
      </c>
      <c r="C1" s="33"/>
      <c r="D1" s="33"/>
      <c r="E1" s="33"/>
      <c r="F1" s="33"/>
      <c r="G1" s="33"/>
      <c r="H1" s="33"/>
      <c r="I1" s="33"/>
      <c r="J1" s="33"/>
      <c r="K1" s="33"/>
      <c r="L1" s="33"/>
      <c r="M1" s="33"/>
      <c r="N1" s="33"/>
      <c r="O1" s="33"/>
      <c r="P1" s="33"/>
      <c r="Q1" s="33"/>
      <c r="R1" s="33"/>
      <c r="S1" s="33"/>
    </row>
    <row r="2" spans="1:19" ht="20.25" thickBot="1">
      <c r="A2" s="7"/>
      <c r="B2" s="18" t="s">
        <v>1544</v>
      </c>
      <c r="C2" s="33"/>
      <c r="D2" s="33"/>
      <c r="E2" s="33"/>
      <c r="F2" s="33"/>
      <c r="G2" s="33"/>
      <c r="H2" s="33"/>
      <c r="I2" s="33"/>
      <c r="J2" s="33"/>
      <c r="K2" s="33"/>
      <c r="L2" s="33"/>
      <c r="M2" s="33"/>
      <c r="N2" s="33"/>
      <c r="O2" s="33"/>
      <c r="P2" s="33"/>
      <c r="Q2" s="33"/>
      <c r="R2" s="33"/>
      <c r="S2" s="33"/>
    </row>
    <row r="3" spans="1:19" ht="15.75" thickTop="1">
      <c r="A3" s="7"/>
      <c r="B3" s="33"/>
      <c r="C3" s="33"/>
      <c r="D3" s="33"/>
      <c r="E3" s="33"/>
      <c r="F3" s="33"/>
      <c r="G3" s="33"/>
      <c r="H3" s="33"/>
      <c r="I3" s="33"/>
      <c r="J3" s="33"/>
      <c r="K3" s="33"/>
      <c r="L3" s="33"/>
      <c r="M3" s="33"/>
      <c r="N3" s="33"/>
      <c r="O3" s="33"/>
      <c r="P3" s="33"/>
      <c r="Q3" s="33"/>
      <c r="R3" s="33"/>
      <c r="S3" s="33"/>
    </row>
    <row r="4" spans="1:19" ht="15">
      <c r="A4" s="7"/>
      <c r="B4" s="398" t="str">
        <f>'Assumptions Summary'!$E$5&amp;": "&amp;'Assumptions Summary'!$D$8</f>
        <v>Key deviations from Primary Source: AEMO Draft 2021-22 Input and Assumptions Workbook</v>
      </c>
      <c r="C4" s="1"/>
      <c r="D4" s="1"/>
      <c r="E4" s="315"/>
      <c r="F4" s="315"/>
      <c r="G4" s="33"/>
      <c r="H4" s="33"/>
      <c r="I4" s="33"/>
      <c r="J4" s="33"/>
      <c r="K4" s="33"/>
      <c r="L4" s="33"/>
      <c r="M4" s="33"/>
      <c r="N4" s="33"/>
      <c r="O4" s="33"/>
      <c r="P4" s="33"/>
      <c r="Q4" s="33"/>
      <c r="R4" s="33"/>
      <c r="S4" s="33"/>
    </row>
    <row r="5" spans="1:19" ht="15">
      <c r="A5" s="7"/>
      <c r="B5" s="441" t="str">
        <f>'Assumptions Summary'!E8</f>
        <v>1) Incluion of NSW Electricity Infrastructure Roadmap</v>
      </c>
      <c r="C5" s="441"/>
      <c r="D5" s="441"/>
      <c r="E5" s="395"/>
      <c r="F5" s="395"/>
      <c r="G5" s="33"/>
      <c r="H5" s="33"/>
      <c r="I5" s="33"/>
      <c r="J5" s="33"/>
      <c r="K5" s="33"/>
      <c r="L5" s="33"/>
      <c r="M5" s="33"/>
      <c r="N5" s="33"/>
      <c r="O5" s="33"/>
      <c r="P5" s="33"/>
      <c r="Q5" s="33"/>
      <c r="R5" s="33"/>
      <c r="S5" s="33"/>
    </row>
    <row r="6" spans="1:19">
      <c r="A6" s="33"/>
      <c r="B6" s="33"/>
      <c r="C6" s="33"/>
      <c r="D6" s="33"/>
      <c r="E6" s="33"/>
      <c r="F6" s="33"/>
      <c r="G6" s="33"/>
      <c r="H6" s="33"/>
      <c r="I6" s="33"/>
      <c r="J6" s="33"/>
      <c r="K6" s="33"/>
      <c r="L6" s="33"/>
      <c r="M6" s="33"/>
      <c r="N6" s="33"/>
      <c r="O6" s="33"/>
      <c r="P6" s="33"/>
      <c r="Q6" s="33"/>
      <c r="R6" s="33"/>
      <c r="S6" s="33"/>
    </row>
    <row r="7" spans="1:19" ht="20.25" thickBot="1">
      <c r="A7" s="33"/>
      <c r="B7" s="18" t="s">
        <v>230</v>
      </c>
      <c r="C7" s="18"/>
      <c r="D7" s="18"/>
      <c r="E7" s="1"/>
      <c r="F7" s="26"/>
      <c r="G7" s="33"/>
      <c r="H7" s="33"/>
      <c r="I7" s="33"/>
      <c r="J7" s="33"/>
      <c r="K7" s="33"/>
      <c r="L7" s="33"/>
      <c r="M7" s="33"/>
      <c r="N7" s="33"/>
      <c r="O7" s="33"/>
      <c r="P7" s="33"/>
      <c r="Q7" s="33"/>
      <c r="R7" s="33"/>
      <c r="S7" s="33"/>
    </row>
    <row r="8" spans="1:19" ht="15.6" customHeight="1" thickTop="1">
      <c r="A8" s="33"/>
      <c r="B8" s="10" t="s">
        <v>231</v>
      </c>
      <c r="C8" s="26"/>
      <c r="D8" s="26"/>
      <c r="E8" s="26"/>
      <c r="F8" s="26"/>
      <c r="G8" s="33"/>
      <c r="H8" s="33"/>
      <c r="I8" s="33"/>
      <c r="J8" s="33"/>
      <c r="K8" s="33"/>
      <c r="L8" s="33"/>
      <c r="M8" s="33"/>
      <c r="N8" s="33"/>
      <c r="O8" s="33"/>
      <c r="P8" s="33"/>
      <c r="Q8" s="33"/>
      <c r="R8" s="33"/>
      <c r="S8" s="33"/>
    </row>
    <row r="9" spans="1:19" ht="15.6" customHeight="1">
      <c r="A9" s="33"/>
      <c r="B9" s="10" t="s">
        <v>232</v>
      </c>
      <c r="C9" s="26"/>
      <c r="D9" s="26"/>
      <c r="E9" s="26"/>
      <c r="F9" s="26"/>
      <c r="G9" s="33"/>
      <c r="H9" s="33"/>
      <c r="I9" s="33"/>
      <c r="J9" s="33"/>
      <c r="K9" s="33"/>
      <c r="L9" s="33"/>
      <c r="M9" s="33"/>
      <c r="N9" s="33"/>
      <c r="O9" s="33"/>
      <c r="P9" s="33"/>
      <c r="Q9" s="33"/>
      <c r="R9" s="33"/>
      <c r="S9" s="33"/>
    </row>
    <row r="10" spans="1:19" ht="15.6" customHeight="1">
      <c r="A10" s="33"/>
      <c r="B10" s="10"/>
      <c r="C10" s="26"/>
      <c r="D10" s="26"/>
      <c r="E10" s="26"/>
      <c r="F10" s="26"/>
      <c r="G10" s="33"/>
      <c r="H10" s="33"/>
      <c r="I10" s="33"/>
      <c r="J10" s="33"/>
      <c r="K10" s="33"/>
      <c r="L10" s="33"/>
      <c r="M10" s="33"/>
      <c r="N10" s="33"/>
      <c r="O10" s="33"/>
      <c r="P10" s="33"/>
      <c r="Q10" s="33"/>
      <c r="R10" s="33"/>
      <c r="S10" s="33"/>
    </row>
    <row r="11" spans="1:19" ht="15.6" customHeight="1">
      <c r="A11" s="33"/>
      <c r="B11" s="37" t="s">
        <v>233</v>
      </c>
      <c r="C11" s="38" t="s">
        <v>234</v>
      </c>
      <c r="D11" s="26"/>
      <c r="E11" s="26"/>
      <c r="F11" s="26"/>
      <c r="G11" s="33"/>
      <c r="H11" s="33"/>
      <c r="I11" s="33"/>
      <c r="J11" s="33"/>
      <c r="K11" s="33"/>
      <c r="L11" s="33"/>
      <c r="M11" s="33"/>
      <c r="N11" s="33"/>
      <c r="O11" s="33"/>
      <c r="P11" s="33"/>
      <c r="Q11" s="33"/>
      <c r="R11" s="33"/>
      <c r="S11" s="33"/>
    </row>
    <row r="12" spans="1:19" ht="15" thickBot="1">
      <c r="A12" s="33"/>
      <c r="B12" s="10"/>
      <c r="C12" s="26"/>
      <c r="D12" s="26"/>
      <c r="E12" s="26"/>
      <c r="F12" s="26"/>
      <c r="G12" s="33"/>
      <c r="H12" s="33"/>
      <c r="I12" s="33"/>
      <c r="J12" s="33"/>
      <c r="K12" s="33"/>
      <c r="L12" s="33"/>
      <c r="M12" s="33"/>
      <c r="N12" s="33"/>
      <c r="O12" s="33"/>
      <c r="P12" s="33"/>
      <c r="Q12" s="33"/>
      <c r="R12" s="33"/>
      <c r="S12" s="33"/>
    </row>
    <row r="13" spans="1:19" ht="21.6" customHeight="1" thickBot="1">
      <c r="A13" s="33"/>
      <c r="B13" s="3" t="s">
        <v>219</v>
      </c>
      <c r="C13" s="3" t="s">
        <v>1294</v>
      </c>
      <c r="D13" s="26"/>
      <c r="E13" s="26"/>
      <c r="F13" s="26"/>
      <c r="G13" s="26"/>
      <c r="H13" s="26"/>
      <c r="I13" s="26"/>
      <c r="J13" s="33"/>
      <c r="K13" s="33"/>
      <c r="L13" s="33"/>
      <c r="M13" s="33"/>
      <c r="N13" s="33"/>
      <c r="O13" s="33"/>
      <c r="P13" s="33"/>
      <c r="Q13" s="33"/>
      <c r="R13" s="33"/>
      <c r="S13" s="33"/>
    </row>
    <row r="14" spans="1:19" ht="15.75" thickBot="1">
      <c r="A14" s="33"/>
      <c r="B14" s="36" t="s">
        <v>229</v>
      </c>
      <c r="C14" s="29">
        <v>0.5</v>
      </c>
      <c r="D14" s="33"/>
      <c r="E14" s="33"/>
      <c r="F14" s="33"/>
      <c r="G14" s="33"/>
      <c r="H14" s="33"/>
      <c r="I14" s="33"/>
      <c r="J14" s="33"/>
      <c r="K14" s="33"/>
      <c r="L14" s="33"/>
      <c r="M14" s="33"/>
      <c r="N14" s="33"/>
      <c r="O14" s="33"/>
      <c r="P14" s="33"/>
      <c r="Q14" s="33"/>
      <c r="R14" s="33"/>
      <c r="S14" s="33"/>
    </row>
    <row r="15" spans="1:19">
      <c r="A15" s="33"/>
      <c r="B15" s="194" t="s">
        <v>1409</v>
      </c>
      <c r="C15" s="39"/>
      <c r="D15" s="26"/>
      <c r="E15" s="26"/>
      <c r="F15" s="26"/>
      <c r="G15" s="33"/>
      <c r="H15" s="33"/>
      <c r="I15" s="33"/>
      <c r="J15" s="33"/>
      <c r="K15" s="33"/>
      <c r="L15" s="33"/>
      <c r="M15" s="33"/>
      <c r="N15" s="33"/>
      <c r="O15" s="33"/>
      <c r="P15" s="33"/>
      <c r="Q15" s="33"/>
      <c r="R15" s="33"/>
      <c r="S15" s="33"/>
    </row>
    <row r="16" spans="1:19">
      <c r="A16" s="33"/>
      <c r="B16" s="33"/>
      <c r="C16" s="33"/>
      <c r="D16" s="33"/>
      <c r="E16" s="33"/>
      <c r="F16" s="33"/>
      <c r="G16" s="33"/>
      <c r="H16" s="33"/>
      <c r="I16" s="33"/>
      <c r="J16" s="33"/>
      <c r="K16" s="33"/>
      <c r="L16" s="33"/>
      <c r="M16" s="33"/>
      <c r="N16" s="33"/>
      <c r="O16" s="33"/>
      <c r="P16" s="33"/>
      <c r="Q16" s="33"/>
      <c r="R16" s="33"/>
      <c r="S16" s="33"/>
    </row>
    <row r="17" spans="1:19" ht="20.25" thickBot="1">
      <c r="A17" s="33"/>
      <c r="B17" s="18" t="s">
        <v>236</v>
      </c>
      <c r="C17" s="18"/>
      <c r="D17" s="18"/>
      <c r="E17" s="26"/>
      <c r="F17" s="26"/>
      <c r="G17" s="33"/>
      <c r="H17" s="33"/>
      <c r="I17" s="33"/>
      <c r="J17" s="33"/>
      <c r="K17" s="33"/>
      <c r="L17" s="33"/>
      <c r="M17" s="33"/>
      <c r="N17" s="33"/>
      <c r="O17" s="33"/>
      <c r="P17" s="33"/>
      <c r="Q17" s="33"/>
      <c r="R17" s="33"/>
      <c r="S17" s="33"/>
    </row>
    <row r="18" spans="1:19" ht="15.6" customHeight="1" thickTop="1">
      <c r="A18" s="33"/>
      <c r="B18" s="10" t="s">
        <v>237</v>
      </c>
      <c r="C18" s="26"/>
      <c r="D18" s="26"/>
      <c r="E18" s="26"/>
      <c r="F18" s="26"/>
      <c r="G18" s="33"/>
      <c r="H18" s="33"/>
      <c r="I18" s="33"/>
      <c r="J18" s="33"/>
      <c r="K18" s="33"/>
      <c r="L18" s="33"/>
      <c r="M18" s="33"/>
      <c r="N18" s="33"/>
      <c r="O18" s="33"/>
      <c r="P18" s="33"/>
      <c r="Q18" s="33"/>
      <c r="R18" s="33"/>
      <c r="S18" s="33"/>
    </row>
    <row r="19" spans="1:19" ht="15.6" customHeight="1">
      <c r="A19" s="33"/>
      <c r="B19" s="10" t="s">
        <v>238</v>
      </c>
      <c r="C19" s="26"/>
      <c r="D19" s="26"/>
      <c r="E19" s="26"/>
      <c r="F19" s="26"/>
      <c r="G19" s="33"/>
      <c r="H19" s="33"/>
      <c r="I19" s="33"/>
      <c r="J19" s="33"/>
      <c r="K19" s="33"/>
      <c r="L19" s="33"/>
      <c r="M19" s="33"/>
      <c r="N19" s="33"/>
      <c r="O19" s="33"/>
      <c r="P19" s="33"/>
      <c r="Q19" s="33"/>
      <c r="R19" s="33"/>
      <c r="S19" s="33"/>
    </row>
    <row r="20" spans="1:19" ht="15.6" customHeight="1">
      <c r="A20" s="33"/>
      <c r="B20" s="10"/>
      <c r="C20" s="26"/>
      <c r="D20" s="26"/>
      <c r="E20" s="26"/>
      <c r="F20" s="26"/>
      <c r="G20" s="33"/>
      <c r="H20" s="33"/>
      <c r="I20" s="33"/>
      <c r="J20" s="33"/>
      <c r="K20" s="33"/>
      <c r="L20" s="33"/>
      <c r="M20" s="33"/>
      <c r="N20" s="33"/>
      <c r="O20" s="33"/>
      <c r="P20" s="33"/>
      <c r="Q20" s="33"/>
      <c r="R20" s="33"/>
      <c r="S20" s="33"/>
    </row>
    <row r="21" spans="1:19" ht="15.6" customHeight="1">
      <c r="A21" s="33"/>
      <c r="B21" s="40" t="s">
        <v>233</v>
      </c>
      <c r="C21" s="38" t="s">
        <v>239</v>
      </c>
      <c r="D21" s="33"/>
      <c r="E21" s="33"/>
      <c r="F21" s="33"/>
      <c r="G21" s="33"/>
      <c r="H21" s="33"/>
      <c r="I21" s="33"/>
      <c r="J21" s="33"/>
      <c r="K21" s="33"/>
      <c r="L21" s="33"/>
      <c r="M21" s="33"/>
      <c r="N21" s="33"/>
      <c r="O21" s="33"/>
      <c r="P21" s="33"/>
      <c r="Q21" s="33"/>
      <c r="R21" s="33"/>
      <c r="S21" s="33"/>
    </row>
    <row r="22" spans="1:19" ht="15.6" customHeight="1" thickBot="1">
      <c r="A22" s="33"/>
      <c r="B22" s="10"/>
      <c r="C22" s="41"/>
      <c r="D22" s="33"/>
      <c r="E22" s="33"/>
      <c r="F22" s="33"/>
      <c r="G22" s="33"/>
      <c r="H22" s="33"/>
      <c r="I22" s="33"/>
      <c r="J22" s="33"/>
      <c r="K22" s="33"/>
      <c r="L22" s="33"/>
      <c r="M22" s="33"/>
      <c r="N22" s="33"/>
      <c r="O22" s="33"/>
      <c r="P22" s="33"/>
      <c r="Q22" s="33"/>
      <c r="R22" s="33"/>
      <c r="S22" s="33"/>
    </row>
    <row r="23" spans="1:19" ht="21.6" customHeight="1" thickBot="1">
      <c r="A23" s="33"/>
      <c r="B23" s="3" t="s">
        <v>240</v>
      </c>
      <c r="C23" s="3" t="s">
        <v>1294</v>
      </c>
      <c r="D23" s="33"/>
      <c r="E23" s="33"/>
      <c r="F23" s="33"/>
      <c r="G23" s="33"/>
      <c r="H23" s="33"/>
      <c r="I23" s="33"/>
      <c r="J23" s="33"/>
      <c r="K23" s="33"/>
      <c r="L23" s="33"/>
      <c r="M23" s="33"/>
      <c r="N23" s="33"/>
      <c r="O23" s="33"/>
      <c r="P23" s="33"/>
      <c r="Q23" s="33"/>
      <c r="R23" s="33"/>
      <c r="S23" s="33"/>
    </row>
    <row r="24" spans="1:19" ht="15">
      <c r="A24" s="33"/>
      <c r="B24" s="36">
        <v>2025</v>
      </c>
      <c r="C24" s="29">
        <v>0.4</v>
      </c>
      <c r="D24" s="33"/>
      <c r="E24" s="33"/>
      <c r="F24" s="33"/>
      <c r="G24" s="33"/>
      <c r="H24" s="33"/>
      <c r="I24" s="33"/>
      <c r="J24" s="33"/>
      <c r="K24" s="33"/>
      <c r="L24" s="33"/>
      <c r="M24" s="33"/>
      <c r="N24" s="33"/>
      <c r="O24" s="33"/>
      <c r="P24" s="33"/>
      <c r="Q24" s="33"/>
      <c r="R24" s="33"/>
      <c r="S24" s="33"/>
    </row>
    <row r="25" spans="1:19" ht="15.75" thickBot="1">
      <c r="A25" s="33"/>
      <c r="B25" s="36">
        <v>2030</v>
      </c>
      <c r="C25" s="31">
        <v>0.5</v>
      </c>
      <c r="D25" s="26"/>
      <c r="E25" s="26"/>
      <c r="F25" s="26"/>
      <c r="G25" s="33"/>
      <c r="H25" s="33"/>
      <c r="I25" s="33"/>
      <c r="J25" s="33"/>
      <c r="K25" s="33"/>
      <c r="L25" s="33"/>
      <c r="M25" s="33"/>
      <c r="N25" s="33"/>
      <c r="O25" s="33"/>
      <c r="P25" s="33"/>
      <c r="Q25" s="33"/>
      <c r="R25" s="33"/>
      <c r="S25" s="33"/>
    </row>
    <row r="26" spans="1:19" ht="15">
      <c r="A26" s="33"/>
      <c r="B26" s="194" t="s">
        <v>1295</v>
      </c>
      <c r="C26" s="26"/>
      <c r="D26" s="1"/>
      <c r="E26" s="26"/>
      <c r="F26" s="26"/>
      <c r="G26" s="33"/>
      <c r="H26" s="33"/>
      <c r="I26" s="33"/>
      <c r="J26" s="33"/>
      <c r="K26" s="33"/>
      <c r="L26" s="33"/>
      <c r="M26" s="33"/>
      <c r="N26" s="33"/>
      <c r="O26" s="33"/>
      <c r="P26" s="33"/>
      <c r="Q26" s="33"/>
      <c r="R26" s="33"/>
      <c r="S26" s="33"/>
    </row>
    <row r="27" spans="1:19" ht="15">
      <c r="A27" s="33"/>
      <c r="B27" s="26"/>
      <c r="C27" s="26"/>
      <c r="D27" s="1"/>
      <c r="E27" s="26"/>
      <c r="F27" s="26"/>
      <c r="G27" s="33"/>
      <c r="H27" s="33"/>
      <c r="I27" s="33"/>
      <c r="J27" s="33"/>
      <c r="K27" s="33"/>
      <c r="L27" s="33"/>
      <c r="M27" s="33"/>
      <c r="N27" s="33"/>
      <c r="O27" s="33"/>
      <c r="P27" s="33"/>
      <c r="Q27" s="33"/>
      <c r="R27" s="33"/>
      <c r="S27" s="33"/>
    </row>
    <row r="28" spans="1:19" ht="20.25" thickBot="1">
      <c r="A28" s="33"/>
      <c r="B28" s="18" t="s">
        <v>241</v>
      </c>
      <c r="C28" s="18"/>
      <c r="D28" s="1"/>
      <c r="E28" s="26"/>
      <c r="F28" s="26"/>
      <c r="G28" s="33"/>
      <c r="H28" s="33"/>
      <c r="I28" s="33"/>
      <c r="J28" s="33"/>
      <c r="K28" s="33"/>
      <c r="L28" s="33"/>
      <c r="M28" s="33"/>
      <c r="N28" s="33"/>
      <c r="O28" s="33"/>
      <c r="P28" s="33"/>
      <c r="Q28" s="33"/>
      <c r="R28" s="33"/>
      <c r="S28" s="33"/>
    </row>
    <row r="29" spans="1:19" ht="15.75" thickTop="1">
      <c r="A29" s="33"/>
      <c r="B29" s="10" t="s">
        <v>242</v>
      </c>
      <c r="C29" s="26"/>
      <c r="D29" s="1"/>
      <c r="E29" s="33"/>
      <c r="F29" s="33"/>
      <c r="G29" s="33"/>
      <c r="H29" s="33"/>
      <c r="I29" s="33"/>
      <c r="J29" s="33"/>
      <c r="K29" s="33"/>
      <c r="L29" s="33"/>
      <c r="M29" s="33"/>
      <c r="N29" s="33"/>
      <c r="O29" s="33"/>
      <c r="P29" s="33"/>
      <c r="Q29" s="33"/>
      <c r="R29" s="33"/>
      <c r="S29" s="33"/>
    </row>
    <row r="30" spans="1:19" ht="15.75" thickBot="1">
      <c r="A30" s="33"/>
      <c r="B30" s="10"/>
      <c r="C30" s="26"/>
      <c r="D30" s="1"/>
      <c r="E30" s="33"/>
      <c r="F30" s="33"/>
      <c r="G30" s="33"/>
      <c r="H30" s="33"/>
      <c r="I30" s="33"/>
      <c r="J30" s="33"/>
      <c r="K30" s="33"/>
      <c r="L30" s="33"/>
      <c r="M30" s="33"/>
      <c r="N30" s="33"/>
      <c r="O30" s="33"/>
      <c r="P30" s="33"/>
      <c r="Q30" s="33"/>
      <c r="R30" s="33"/>
      <c r="S30" s="33"/>
    </row>
    <row r="31" spans="1:19" ht="33" thickBot="1">
      <c r="A31" s="33"/>
      <c r="B31" s="363" t="s">
        <v>1286</v>
      </c>
      <c r="C31" s="363" t="s">
        <v>1296</v>
      </c>
      <c r="D31" s="363" t="s">
        <v>1293</v>
      </c>
      <c r="E31" s="363" t="s">
        <v>1297</v>
      </c>
      <c r="F31" s="33"/>
      <c r="G31" s="33"/>
      <c r="H31" s="33"/>
      <c r="I31" s="33"/>
      <c r="J31" s="33"/>
      <c r="K31" s="33"/>
      <c r="L31" s="33"/>
      <c r="M31" s="33"/>
      <c r="N31" s="33"/>
      <c r="O31" s="33"/>
      <c r="P31" s="33"/>
      <c r="Q31" s="33"/>
      <c r="R31" s="33"/>
      <c r="S31" s="33"/>
    </row>
    <row r="32" spans="1:19" ht="15.75" thickBot="1">
      <c r="A32" s="33"/>
      <c r="B32" s="36" t="s">
        <v>1289</v>
      </c>
      <c r="C32" s="344">
        <v>583.33000000000004</v>
      </c>
      <c r="D32" s="366" t="s">
        <v>272</v>
      </c>
      <c r="E32" s="368">
        <v>10500</v>
      </c>
      <c r="F32" s="33"/>
      <c r="G32" s="33"/>
      <c r="H32" s="33"/>
      <c r="I32" s="33"/>
      <c r="J32" s="33"/>
      <c r="K32" s="33"/>
      <c r="L32" s="33"/>
      <c r="M32" s="33"/>
      <c r="N32" s="33"/>
      <c r="O32" s="33"/>
      <c r="P32" s="33"/>
      <c r="Q32" s="33"/>
      <c r="R32" s="33"/>
      <c r="S32" s="33"/>
    </row>
    <row r="33" spans="1:19">
      <c r="A33" s="33"/>
      <c r="B33" s="194" t="s">
        <v>1578</v>
      </c>
      <c r="C33" s="26"/>
      <c r="D33" s="26"/>
      <c r="E33" s="33"/>
      <c r="F33" s="33"/>
      <c r="G33" s="33"/>
      <c r="H33" s="33"/>
      <c r="I33" s="33"/>
      <c r="J33" s="33"/>
      <c r="K33" s="33"/>
      <c r="L33" s="33"/>
      <c r="M33" s="33"/>
      <c r="N33" s="33"/>
      <c r="O33" s="33"/>
      <c r="P33" s="33"/>
      <c r="Q33" s="33"/>
      <c r="R33" s="33"/>
      <c r="S33" s="33"/>
    </row>
    <row r="34" spans="1:19" ht="15.6" customHeight="1">
      <c r="A34" s="33"/>
      <c r="B34" s="10"/>
      <c r="C34" s="26"/>
      <c r="D34" s="26"/>
      <c r="E34" s="26"/>
      <c r="F34" s="26"/>
      <c r="G34" s="33"/>
      <c r="H34" s="33"/>
      <c r="I34" s="33"/>
      <c r="J34" s="33"/>
      <c r="K34" s="33"/>
      <c r="L34" s="33"/>
      <c r="M34" s="33"/>
      <c r="N34" s="33"/>
      <c r="O34" s="33"/>
      <c r="P34" s="33"/>
      <c r="Q34" s="33"/>
      <c r="R34" s="33"/>
      <c r="S34" s="33"/>
    </row>
    <row r="35" spans="1:19" ht="15.6" customHeight="1">
      <c r="A35" s="33"/>
      <c r="B35" s="40" t="s">
        <v>233</v>
      </c>
      <c r="C35" s="38" t="s">
        <v>1412</v>
      </c>
      <c r="D35" s="33"/>
      <c r="E35" s="33"/>
      <c r="F35" s="33"/>
      <c r="G35" s="33"/>
      <c r="H35" s="33"/>
      <c r="I35" s="33"/>
      <c r="J35" s="33"/>
      <c r="K35" s="33"/>
      <c r="L35" s="33"/>
      <c r="M35" s="33"/>
      <c r="N35" s="33"/>
      <c r="O35" s="33"/>
      <c r="P35" s="33"/>
      <c r="Q35" s="33"/>
      <c r="R35" s="33"/>
      <c r="S35" s="33"/>
    </row>
    <row r="36" spans="1:19">
      <c r="A36" s="33"/>
      <c r="B36" s="33"/>
      <c r="C36" s="33"/>
      <c r="D36" s="33"/>
      <c r="E36" s="33"/>
      <c r="F36" s="33"/>
      <c r="G36" s="33"/>
      <c r="H36" s="33"/>
      <c r="I36" s="33"/>
      <c r="J36" s="33"/>
      <c r="K36" s="33"/>
      <c r="L36" s="33"/>
      <c r="M36" s="33"/>
      <c r="N36" s="33"/>
      <c r="O36" s="33"/>
      <c r="P36" s="33"/>
      <c r="Q36" s="33"/>
      <c r="R36" s="33"/>
      <c r="S36" s="33"/>
    </row>
    <row r="37" spans="1:19" ht="20.25" thickBot="1">
      <c r="A37" s="33"/>
      <c r="B37" s="18" t="s">
        <v>1254</v>
      </c>
      <c r="C37" s="18"/>
      <c r="D37" s="33"/>
      <c r="E37" s="33"/>
      <c r="F37" s="33"/>
      <c r="G37" s="33"/>
      <c r="H37" s="33"/>
      <c r="I37" s="33"/>
      <c r="J37" s="33"/>
      <c r="K37" s="33"/>
      <c r="L37" s="33"/>
      <c r="M37" s="33"/>
      <c r="N37" s="33"/>
      <c r="O37" s="33"/>
      <c r="P37" s="33"/>
      <c r="Q37" s="33"/>
      <c r="R37" s="33"/>
      <c r="S37" s="33"/>
    </row>
    <row r="38" spans="1:19" ht="15" thickTop="1">
      <c r="A38" s="33"/>
      <c r="B38" s="10"/>
      <c r="C38" s="26"/>
      <c r="D38" s="33"/>
      <c r="E38" s="33"/>
      <c r="F38" s="33"/>
      <c r="G38" s="33"/>
      <c r="H38" s="33"/>
      <c r="I38" s="33"/>
      <c r="J38" s="33"/>
      <c r="K38" s="33"/>
      <c r="L38" s="33"/>
      <c r="M38" s="33"/>
      <c r="N38" s="33"/>
      <c r="O38" s="33"/>
      <c r="P38" s="33"/>
      <c r="Q38" s="33"/>
      <c r="R38" s="33"/>
      <c r="S38" s="33"/>
    </row>
    <row r="39" spans="1:19">
      <c r="A39" s="33"/>
      <c r="B39" s="10" t="s">
        <v>1267</v>
      </c>
      <c r="C39" s="33"/>
      <c r="D39" s="33"/>
      <c r="E39" s="33"/>
      <c r="F39" s="33"/>
      <c r="G39" s="33"/>
      <c r="H39" s="33"/>
      <c r="I39" s="33"/>
      <c r="J39" s="33"/>
      <c r="K39" s="33"/>
      <c r="L39" s="33"/>
      <c r="M39" s="33"/>
      <c r="N39" s="33"/>
      <c r="O39" s="33"/>
      <c r="P39" s="33"/>
      <c r="Q39" s="33"/>
      <c r="R39" s="33"/>
      <c r="S39" s="33"/>
    </row>
    <row r="40" spans="1:19" ht="15" thickBot="1">
      <c r="A40" s="33"/>
      <c r="B40" s="33"/>
      <c r="C40" s="33"/>
      <c r="D40" s="33"/>
      <c r="E40" s="33"/>
      <c r="F40" s="33"/>
      <c r="G40" s="33"/>
      <c r="H40" s="33"/>
      <c r="I40" s="33"/>
      <c r="J40" s="33"/>
      <c r="K40" s="33"/>
      <c r="L40" s="33"/>
      <c r="M40" s="33"/>
      <c r="N40" s="33"/>
      <c r="O40" s="33"/>
      <c r="P40" s="33"/>
      <c r="Q40" s="33"/>
      <c r="R40" s="33"/>
      <c r="S40" s="33"/>
    </row>
    <row r="41" spans="1:19" ht="30.75" thickBot="1">
      <c r="A41" s="33"/>
      <c r="B41" s="363" t="s">
        <v>1286</v>
      </c>
      <c r="C41" s="363" t="s">
        <v>1287</v>
      </c>
      <c r="D41" s="363" t="s">
        <v>1293</v>
      </c>
      <c r="E41" s="363" t="s">
        <v>1292</v>
      </c>
      <c r="F41" s="33"/>
      <c r="G41" s="33"/>
      <c r="H41" s="33"/>
      <c r="I41" s="33"/>
      <c r="J41" s="33"/>
      <c r="K41" s="33"/>
      <c r="L41" s="33"/>
      <c r="M41" s="33"/>
      <c r="N41" s="33"/>
      <c r="O41" s="33"/>
      <c r="P41" s="33"/>
      <c r="Q41" s="33"/>
      <c r="R41" s="33"/>
      <c r="S41" s="33"/>
    </row>
    <row r="42" spans="1:19" ht="15.75" thickBot="1">
      <c r="A42" s="33"/>
      <c r="B42" s="36" t="s">
        <v>1288</v>
      </c>
      <c r="C42" s="344">
        <v>2500</v>
      </c>
      <c r="D42" s="366" t="s">
        <v>229</v>
      </c>
      <c r="E42" s="368">
        <v>35500</v>
      </c>
      <c r="F42" s="33"/>
      <c r="G42" s="33"/>
      <c r="H42" s="33"/>
      <c r="I42" s="33"/>
      <c r="J42" s="33"/>
      <c r="K42" s="33"/>
      <c r="L42" s="33"/>
      <c r="M42" s="33"/>
      <c r="N42" s="33"/>
      <c r="O42" s="33"/>
      <c r="P42" s="33"/>
      <c r="Q42" s="33"/>
      <c r="R42" s="33"/>
      <c r="S42" s="33"/>
    </row>
    <row r="43" spans="1:19" ht="15.75" thickBot="1">
      <c r="A43" s="33"/>
      <c r="B43" s="36" t="s">
        <v>61</v>
      </c>
      <c r="C43" s="345">
        <v>2000</v>
      </c>
      <c r="D43" s="367" t="s">
        <v>263</v>
      </c>
      <c r="E43" s="345">
        <v>29000</v>
      </c>
      <c r="F43" s="33"/>
      <c r="G43" s="33"/>
      <c r="H43" s="33"/>
      <c r="I43" s="33"/>
      <c r="J43" s="33"/>
      <c r="K43" s="33"/>
      <c r="L43" s="33"/>
      <c r="M43" s="33"/>
      <c r="N43" s="33"/>
      <c r="O43" s="33"/>
      <c r="P43" s="33"/>
      <c r="Q43" s="33"/>
      <c r="R43" s="33"/>
      <c r="S43" s="33"/>
    </row>
    <row r="44" spans="1:19">
      <c r="A44" s="33"/>
      <c r="B44" s="369" t="s">
        <v>1291</v>
      </c>
      <c r="C44" s="33"/>
      <c r="D44" s="33"/>
      <c r="E44" s="33"/>
      <c r="F44" s="33"/>
      <c r="G44" s="33"/>
      <c r="H44" s="33"/>
      <c r="I44" s="33"/>
      <c r="J44" s="33"/>
      <c r="K44" s="33"/>
      <c r="L44" s="33"/>
      <c r="M44" s="33"/>
      <c r="N44" s="33"/>
      <c r="O44" s="33"/>
      <c r="P44" s="33"/>
      <c r="Q44" s="33"/>
      <c r="R44" s="33"/>
      <c r="S44" s="33"/>
    </row>
    <row r="45" spans="1:19" ht="15.6" customHeight="1">
      <c r="A45" s="33"/>
      <c r="B45" s="10"/>
      <c r="C45" s="26"/>
      <c r="D45" s="26"/>
      <c r="E45" s="26"/>
      <c r="F45" s="26"/>
      <c r="G45" s="33"/>
      <c r="H45" s="33"/>
      <c r="I45" s="33"/>
      <c r="J45" s="33"/>
      <c r="K45" s="33"/>
      <c r="L45" s="33"/>
      <c r="M45" s="33"/>
      <c r="N45" s="33"/>
      <c r="O45" s="33"/>
      <c r="P45" s="33"/>
      <c r="Q45" s="33"/>
      <c r="R45" s="33"/>
      <c r="S45" s="33"/>
    </row>
    <row r="46" spans="1:19" ht="15.6" customHeight="1">
      <c r="A46" s="33"/>
      <c r="B46" s="40" t="s">
        <v>233</v>
      </c>
      <c r="C46" s="38" t="s">
        <v>1413</v>
      </c>
      <c r="D46" s="33"/>
      <c r="E46" s="33"/>
      <c r="F46" s="33"/>
      <c r="G46" s="33"/>
      <c r="H46" s="33"/>
      <c r="I46" s="33"/>
      <c r="J46" s="33"/>
      <c r="K46" s="33"/>
      <c r="L46" s="33"/>
      <c r="M46" s="33"/>
      <c r="N46" s="33"/>
      <c r="O46" s="33"/>
      <c r="P46" s="33"/>
      <c r="Q46" s="33"/>
      <c r="R46" s="33"/>
      <c r="S46" s="33"/>
    </row>
    <row r="47" spans="1:19" ht="15" thickBot="1">
      <c r="A47" s="33"/>
      <c r="B47" s="33"/>
      <c r="C47" s="33"/>
      <c r="D47" s="33"/>
      <c r="E47" s="33"/>
      <c r="F47" s="33"/>
      <c r="G47" s="33"/>
      <c r="H47" s="33"/>
      <c r="I47" s="33"/>
      <c r="J47" s="33"/>
      <c r="K47" s="33"/>
      <c r="L47" s="33"/>
      <c r="M47" s="33"/>
      <c r="N47" s="33"/>
      <c r="O47" s="33"/>
      <c r="P47" s="33"/>
      <c r="Q47" s="33"/>
      <c r="R47" s="33"/>
      <c r="S47" s="33"/>
    </row>
    <row r="48" spans="1:19" ht="30.75" thickBot="1">
      <c r="A48" s="33"/>
      <c r="B48" s="363" t="s">
        <v>1286</v>
      </c>
      <c r="C48" s="363" t="s">
        <v>1290</v>
      </c>
      <c r="D48" s="363" t="s">
        <v>1293</v>
      </c>
      <c r="E48" s="33"/>
      <c r="F48" s="33"/>
      <c r="G48" s="33"/>
      <c r="H48" s="33"/>
      <c r="I48" s="33"/>
      <c r="J48" s="33"/>
      <c r="K48" s="33"/>
      <c r="L48" s="33"/>
      <c r="M48" s="33"/>
      <c r="N48" s="33"/>
      <c r="O48" s="33"/>
      <c r="P48" s="33"/>
      <c r="Q48" s="33"/>
      <c r="R48" s="33"/>
      <c r="S48" s="33"/>
    </row>
    <row r="49" spans="1:19" ht="15.75" thickBot="1">
      <c r="A49" s="33"/>
      <c r="B49" s="36" t="s">
        <v>1289</v>
      </c>
      <c r="C49" s="344">
        <v>2000</v>
      </c>
      <c r="D49" s="366" t="s">
        <v>229</v>
      </c>
      <c r="E49" s="33"/>
      <c r="F49" s="33"/>
      <c r="G49" s="33"/>
      <c r="H49" s="33"/>
      <c r="I49" s="33"/>
      <c r="J49" s="33"/>
      <c r="K49" s="33"/>
      <c r="L49" s="33"/>
      <c r="M49" s="33"/>
      <c r="N49" s="33"/>
      <c r="O49" s="33"/>
      <c r="P49" s="33"/>
      <c r="Q49" s="33"/>
      <c r="R49" s="33"/>
      <c r="S49" s="33"/>
    </row>
    <row r="50" spans="1:19">
      <c r="A50" s="33"/>
      <c r="B50" s="369"/>
      <c r="C50" s="33"/>
      <c r="D50" s="33"/>
      <c r="E50" s="33"/>
      <c r="F50" s="33"/>
      <c r="G50" s="33"/>
      <c r="H50" s="33"/>
      <c r="I50" s="33"/>
      <c r="J50" s="33"/>
      <c r="K50" s="33"/>
      <c r="L50" s="33"/>
      <c r="M50" s="33"/>
      <c r="N50" s="33"/>
      <c r="O50" s="33"/>
      <c r="P50" s="33"/>
      <c r="Q50" s="33"/>
      <c r="R50" s="33"/>
      <c r="S50" s="33"/>
    </row>
    <row r="51" spans="1:19">
      <c r="A51" s="33"/>
      <c r="B51" s="33"/>
      <c r="C51" s="33"/>
      <c r="D51" s="33"/>
      <c r="E51" s="33"/>
      <c r="F51" s="33"/>
      <c r="G51" s="33"/>
      <c r="H51" s="33"/>
      <c r="I51" s="33"/>
      <c r="J51" s="33"/>
      <c r="K51" s="33"/>
      <c r="L51" s="33"/>
      <c r="M51" s="33"/>
      <c r="N51" s="33"/>
      <c r="O51" s="33"/>
      <c r="P51" s="33"/>
      <c r="Q51" s="33"/>
      <c r="R51" s="33"/>
      <c r="S51" s="33"/>
    </row>
  </sheetData>
  <mergeCells count="1">
    <mergeCell ref="B5:D5"/>
  </mergeCells>
  <hyperlinks>
    <hyperlink ref="C11" r:id="rId1"/>
    <hyperlink ref="C21" r:id="rId2"/>
    <hyperlink ref="C35" r:id="rId3"/>
    <hyperlink ref="C46" r:id="rId4"/>
    <hyperlink ref="B1" location="'Assumptions Summary'!A1" display="Go to Assumptions Summary"/>
  </hyperlinks>
  <pageMargins left="0.7" right="0.7" top="0.75" bottom="0.75" header="0.3" footer="0.3"/>
  <pageSetup paperSize="9" scale="85" orientation="portrait" verticalDpi="90" r:id="rId5"/>
  <colBreaks count="1" manualBreakCount="1">
    <brk id="7"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8"/>
  </sheetPr>
  <dimension ref="A1:L53"/>
  <sheetViews>
    <sheetView showGridLines="0" zoomScale="85" zoomScaleNormal="85" workbookViewId="0"/>
  </sheetViews>
  <sheetFormatPr defaultColWidth="10.28515625" defaultRowHeight="14.25"/>
  <cols>
    <col min="1" max="1" width="4.140625" style="43" customWidth="1"/>
    <col min="2" max="2" width="43" style="43" customWidth="1"/>
    <col min="3" max="7" width="14.28515625" style="43" customWidth="1"/>
    <col min="8" max="8" width="9.28515625" style="43" customWidth="1"/>
    <col min="9" max="9" width="10.42578125" style="43" customWidth="1"/>
    <col min="10" max="10" width="64.140625" style="43" customWidth="1"/>
    <col min="11" max="11" width="45.28515625" style="43" customWidth="1"/>
    <col min="12" max="12" width="12.7109375" style="43" customWidth="1"/>
    <col min="13" max="16384" width="10.28515625" style="34"/>
  </cols>
  <sheetData>
    <row r="1" spans="1:10" ht="15">
      <c r="A1" s="41"/>
      <c r="B1" s="17" t="s">
        <v>59</v>
      </c>
      <c r="C1" s="10"/>
      <c r="D1" s="10"/>
      <c r="E1" s="10"/>
      <c r="F1" s="10"/>
      <c r="G1" s="10"/>
      <c r="H1" s="10"/>
      <c r="I1" s="10"/>
      <c r="J1" s="10"/>
    </row>
    <row r="2" spans="1:10" s="43" customFormat="1" ht="20.25" thickBot="1">
      <c r="A2" s="10"/>
      <c r="B2" s="358" t="s">
        <v>243</v>
      </c>
      <c r="C2" s="10"/>
      <c r="D2" s="10"/>
      <c r="E2" s="10"/>
      <c r="F2" s="10"/>
      <c r="G2" s="10"/>
      <c r="H2" s="10"/>
      <c r="I2" s="10"/>
      <c r="J2" s="10"/>
    </row>
    <row r="3" spans="1:10" s="43" customFormat="1" ht="15.75" thickTop="1">
      <c r="A3" s="10"/>
      <c r="B3" s="329"/>
      <c r="C3" s="329"/>
      <c r="D3" s="329"/>
      <c r="E3" s="329"/>
      <c r="F3" s="329"/>
      <c r="G3" s="329"/>
      <c r="H3" s="10"/>
      <c r="I3" s="10"/>
      <c r="J3" s="10"/>
    </row>
    <row r="4" spans="1:10" s="43" customFormat="1" ht="15">
      <c r="A4" s="10"/>
      <c r="B4" s="398" t="str">
        <f>'Assumptions Summary'!$E$5&amp;": "&amp;'Assumptions Summary'!$D$9</f>
        <v>Key deviations from Primary Source: AEMO Final 2020 ISP Input and Assumptions Workbook</v>
      </c>
      <c r="C4" s="1"/>
      <c r="D4" s="1"/>
      <c r="E4" s="329"/>
      <c r="F4" s="329"/>
      <c r="G4" s="329"/>
      <c r="H4" s="10"/>
      <c r="I4" s="10"/>
      <c r="J4" s="10"/>
    </row>
    <row r="5" spans="1:10" s="43" customFormat="1" ht="15">
      <c r="A5" s="10"/>
      <c r="B5" s="441" t="str">
        <f>'Assumptions Summary'!E9</f>
        <v>Nil</v>
      </c>
      <c r="C5" s="441"/>
      <c r="D5" s="441"/>
      <c r="E5" s="329"/>
      <c r="F5" s="329"/>
      <c r="G5" s="329"/>
      <c r="H5" s="10"/>
      <c r="I5" s="10"/>
      <c r="J5" s="10"/>
    </row>
    <row r="6" spans="1:10" s="43" customFormat="1" ht="15">
      <c r="A6" s="10"/>
      <c r="B6" s="397"/>
      <c r="C6" s="397"/>
      <c r="D6" s="397"/>
      <c r="E6" s="329"/>
      <c r="F6" s="329"/>
      <c r="G6" s="329"/>
      <c r="H6" s="10"/>
      <c r="I6" s="10"/>
      <c r="J6" s="10"/>
    </row>
    <row r="7" spans="1:10" s="43" customFormat="1" ht="39.75" customHeight="1">
      <c r="A7" s="10"/>
      <c r="B7" s="442" t="s">
        <v>1302</v>
      </c>
      <c r="C7" s="442"/>
      <c r="D7" s="442"/>
      <c r="E7" s="442"/>
      <c r="F7" s="442"/>
      <c r="G7" s="442"/>
      <c r="H7" s="10"/>
      <c r="I7" s="10"/>
      <c r="J7" s="10"/>
    </row>
    <row r="8" spans="1:10" s="43" customFormat="1" ht="13.5" thickBot="1">
      <c r="A8" s="10"/>
      <c r="B8" s="208"/>
      <c r="C8" s="45"/>
      <c r="D8" s="45"/>
      <c r="E8" s="45"/>
      <c r="F8" s="45"/>
      <c r="G8" s="45"/>
      <c r="H8" s="10"/>
      <c r="I8" s="10"/>
      <c r="J8" s="10"/>
    </row>
    <row r="9" spans="1:10" s="43" customFormat="1" ht="18" thickBot="1">
      <c r="A9" s="10"/>
      <c r="B9" s="370"/>
      <c r="C9" s="330" t="s">
        <v>61</v>
      </c>
      <c r="D9" s="330" t="s">
        <v>62</v>
      </c>
      <c r="E9" s="330" t="s">
        <v>64</v>
      </c>
      <c r="F9" s="330" t="s">
        <v>1305</v>
      </c>
      <c r="G9" s="330" t="s">
        <v>1306</v>
      </c>
      <c r="H9" s="10"/>
      <c r="I9" s="10"/>
      <c r="J9" s="10"/>
    </row>
    <row r="10" spans="1:10" s="43" customFormat="1" ht="27.75" thickBot="1">
      <c r="A10" s="10"/>
      <c r="B10" s="371" t="s">
        <v>1301</v>
      </c>
      <c r="C10" s="92" t="s">
        <v>1298</v>
      </c>
      <c r="D10" s="92" t="s">
        <v>1300</v>
      </c>
      <c r="E10" s="92" t="s">
        <v>1300</v>
      </c>
      <c r="F10" s="92">
        <v>2067.7594326638314</v>
      </c>
      <c r="G10" s="92">
        <v>1324.5</v>
      </c>
      <c r="H10" s="10"/>
      <c r="I10" s="10"/>
      <c r="J10" s="10"/>
    </row>
    <row r="11" spans="1:10" s="43" customFormat="1" ht="12.75">
      <c r="A11" s="10"/>
      <c r="B11" s="372"/>
      <c r="C11" s="372"/>
      <c r="D11" s="372"/>
      <c r="E11" s="372"/>
      <c r="F11" s="372"/>
      <c r="G11" s="10"/>
      <c r="H11" s="373"/>
      <c r="I11" s="10"/>
      <c r="J11" s="10"/>
    </row>
    <row r="12" spans="1:10" s="43" customFormat="1" ht="12.75">
      <c r="A12" s="10"/>
      <c r="B12" s="374" t="s">
        <v>1299</v>
      </c>
      <c r="C12" s="372"/>
      <c r="D12" s="372"/>
      <c r="E12" s="372"/>
      <c r="F12" s="372"/>
      <c r="G12" s="10"/>
      <c r="H12" s="373"/>
      <c r="I12" s="10"/>
      <c r="J12" s="10"/>
    </row>
    <row r="13" spans="1:10" s="43" customFormat="1" ht="12.75">
      <c r="A13" s="10"/>
      <c r="B13" s="374"/>
      <c r="C13" s="10"/>
      <c r="D13" s="10"/>
      <c r="E13" s="10"/>
      <c r="F13" s="10"/>
      <c r="G13" s="10"/>
      <c r="H13" s="373"/>
      <c r="I13" s="10"/>
      <c r="J13" s="10"/>
    </row>
    <row r="14" spans="1:10" s="43" customFormat="1" ht="29.45" customHeight="1">
      <c r="A14" s="10"/>
      <c r="B14" s="443" t="s">
        <v>1415</v>
      </c>
      <c r="C14" s="443"/>
      <c r="D14" s="443"/>
      <c r="E14" s="443"/>
      <c r="F14" s="443"/>
      <c r="G14" s="443"/>
      <c r="H14" s="443"/>
      <c r="I14" s="443"/>
      <c r="J14" s="443"/>
    </row>
    <row r="15" spans="1:10" s="43" customFormat="1" ht="29.45" customHeight="1">
      <c r="A15" s="10"/>
      <c r="B15" s="443" t="s">
        <v>1304</v>
      </c>
      <c r="C15" s="443"/>
      <c r="D15" s="443"/>
      <c r="E15" s="443"/>
      <c r="F15" s="443"/>
      <c r="G15" s="443"/>
      <c r="H15" s="443"/>
      <c r="I15" s="443"/>
      <c r="J15" s="443"/>
    </row>
    <row r="16" spans="1:10" s="43" customFormat="1" ht="29.45" customHeight="1">
      <c r="A16" s="10"/>
      <c r="B16" s="443" t="s">
        <v>1303</v>
      </c>
      <c r="C16" s="443"/>
      <c r="D16" s="443"/>
      <c r="E16" s="443"/>
      <c r="F16" s="443"/>
      <c r="G16" s="443"/>
      <c r="H16" s="443"/>
      <c r="I16" s="443"/>
      <c r="J16" s="443"/>
    </row>
    <row r="17" spans="1:10" s="43" customFormat="1" ht="44.25" customHeight="1">
      <c r="A17" s="10"/>
      <c r="B17" s="443" t="s">
        <v>1416</v>
      </c>
      <c r="C17" s="443"/>
      <c r="D17" s="443"/>
      <c r="E17" s="443"/>
      <c r="F17" s="443"/>
      <c r="G17" s="443"/>
      <c r="H17" s="443"/>
      <c r="I17" s="443"/>
      <c r="J17" s="443"/>
    </row>
    <row r="18" spans="1:10" s="43" customFormat="1" ht="30" customHeight="1">
      <c r="A18" s="10"/>
      <c r="B18" s="10"/>
      <c r="C18" s="10"/>
      <c r="D18" s="10"/>
      <c r="E18" s="10"/>
      <c r="F18" s="10"/>
      <c r="G18" s="10"/>
      <c r="H18" s="10"/>
      <c r="I18" s="10"/>
      <c r="J18" s="10"/>
    </row>
    <row r="19" spans="1:10" s="43" customFormat="1" ht="12.75">
      <c r="A19" s="10"/>
      <c r="B19" s="10"/>
      <c r="C19" s="10"/>
      <c r="D19" s="10"/>
      <c r="E19" s="10"/>
      <c r="F19" s="10"/>
      <c r="G19" s="10"/>
      <c r="H19" s="373"/>
      <c r="I19" s="10"/>
      <c r="J19" s="10"/>
    </row>
    <row r="20" spans="1:10" s="43" customFormat="1" ht="12.75">
      <c r="A20" s="373"/>
      <c r="B20" s="373"/>
      <c r="C20" s="373"/>
      <c r="D20" s="373"/>
      <c r="E20" s="373"/>
      <c r="F20" s="373"/>
      <c r="G20" s="373"/>
      <c r="H20" s="373"/>
      <c r="I20" s="10"/>
      <c r="J20" s="10"/>
    </row>
    <row r="21" spans="1:10" s="43" customFormat="1" ht="12.75">
      <c r="A21" s="373"/>
      <c r="B21" s="373"/>
      <c r="C21" s="373"/>
      <c r="D21" s="373"/>
      <c r="E21" s="373"/>
      <c r="F21" s="373"/>
      <c r="G21" s="373"/>
      <c r="H21" s="373"/>
      <c r="I21" s="10"/>
      <c r="J21" s="10"/>
    </row>
    <row r="22" spans="1:10" s="43" customFormat="1" ht="12.75">
      <c r="A22" s="373"/>
      <c r="B22" s="373"/>
      <c r="C22" s="373"/>
      <c r="D22" s="373"/>
      <c r="E22" s="373"/>
      <c r="F22" s="373"/>
      <c r="G22" s="373"/>
      <c r="H22" s="373"/>
      <c r="I22" s="10"/>
      <c r="J22" s="10"/>
    </row>
    <row r="23" spans="1:10" s="43" customFormat="1" ht="12.75">
      <c r="A23" s="373"/>
      <c r="B23" s="373"/>
      <c r="C23" s="373"/>
      <c r="D23" s="373"/>
      <c r="E23" s="373"/>
      <c r="F23" s="373"/>
      <c r="G23" s="373"/>
      <c r="H23" s="373"/>
      <c r="I23" s="10"/>
      <c r="J23" s="10"/>
    </row>
    <row r="24" spans="1:10" s="43" customFormat="1" ht="12.75">
      <c r="A24" s="373"/>
      <c r="B24" s="373"/>
      <c r="C24" s="373"/>
      <c r="D24" s="373"/>
      <c r="E24" s="373"/>
      <c r="F24" s="373"/>
      <c r="G24" s="373"/>
      <c r="H24" s="373"/>
      <c r="I24" s="10"/>
      <c r="J24" s="10"/>
    </row>
    <row r="25" spans="1:10" s="43" customFormat="1" ht="12.75">
      <c r="A25" s="373"/>
      <c r="B25" s="373"/>
      <c r="C25" s="373"/>
      <c r="D25" s="373"/>
      <c r="E25" s="373"/>
      <c r="F25" s="373"/>
      <c r="G25" s="373"/>
      <c r="H25" s="373"/>
      <c r="I25" s="10"/>
      <c r="J25" s="10"/>
    </row>
    <row r="26" spans="1:10" s="43" customFormat="1" ht="12.75">
      <c r="A26" s="373"/>
      <c r="B26" s="373"/>
      <c r="C26" s="373"/>
      <c r="D26" s="373"/>
      <c r="E26" s="373"/>
      <c r="F26" s="373"/>
      <c r="G26" s="373"/>
      <c r="H26" s="373"/>
      <c r="I26" s="10"/>
      <c r="J26" s="10"/>
    </row>
    <row r="27" spans="1:10" s="43" customFormat="1" ht="12.75">
      <c r="A27" s="373"/>
      <c r="B27" s="373"/>
      <c r="C27" s="373"/>
      <c r="D27" s="373"/>
      <c r="E27" s="373"/>
      <c r="F27" s="373"/>
      <c r="G27" s="373"/>
      <c r="H27" s="373"/>
      <c r="I27" s="10"/>
      <c r="J27" s="10"/>
    </row>
    <row r="28" spans="1:10" s="43" customFormat="1" ht="12.75">
      <c r="A28" s="373"/>
      <c r="B28" s="373"/>
      <c r="C28" s="373"/>
      <c r="D28" s="373"/>
      <c r="E28" s="373"/>
      <c r="F28" s="373"/>
      <c r="G28" s="373"/>
      <c r="H28" s="373"/>
      <c r="I28" s="10"/>
      <c r="J28" s="10"/>
    </row>
    <row r="29" spans="1:10" s="43" customFormat="1" ht="12.75">
      <c r="A29" s="373"/>
      <c r="B29" s="373"/>
      <c r="C29" s="373"/>
      <c r="D29" s="373"/>
      <c r="E29" s="373"/>
      <c r="F29" s="373"/>
      <c r="G29" s="373"/>
      <c r="H29" s="373"/>
      <c r="I29" s="10"/>
      <c r="J29" s="10"/>
    </row>
    <row r="30" spans="1:10" s="43" customFormat="1" ht="12.75">
      <c r="A30" s="373"/>
      <c r="B30" s="373"/>
      <c r="C30" s="373"/>
      <c r="D30" s="373"/>
      <c r="E30" s="373"/>
      <c r="F30" s="373"/>
      <c r="G30" s="373"/>
      <c r="H30" s="373"/>
      <c r="I30" s="10"/>
      <c r="J30" s="10"/>
    </row>
    <row r="31" spans="1:10" s="43" customFormat="1" ht="12.75">
      <c r="A31" s="373"/>
      <c r="B31" s="373"/>
      <c r="C31" s="373"/>
      <c r="D31" s="373"/>
      <c r="E31" s="373"/>
      <c r="F31" s="373"/>
      <c r="G31" s="373"/>
      <c r="H31" s="373"/>
      <c r="I31" s="10"/>
      <c r="J31" s="10"/>
    </row>
    <row r="32" spans="1:10" s="43" customFormat="1" ht="12.75">
      <c r="A32" s="373"/>
      <c r="B32" s="373"/>
      <c r="C32" s="373"/>
      <c r="D32" s="373"/>
      <c r="E32" s="373"/>
      <c r="F32" s="373"/>
      <c r="G32" s="373"/>
      <c r="H32" s="373"/>
      <c r="I32" s="375"/>
      <c r="J32" s="375"/>
    </row>
    <row r="33" spans="1:10" s="43" customFormat="1" ht="12.75">
      <c r="A33" s="373"/>
      <c r="B33" s="373"/>
      <c r="C33" s="373"/>
      <c r="D33" s="373"/>
      <c r="E33" s="373"/>
      <c r="F33" s="373"/>
      <c r="G33" s="373"/>
      <c r="H33" s="373"/>
      <c r="I33" s="10"/>
      <c r="J33" s="10"/>
    </row>
    <row r="34" spans="1:10" s="43" customFormat="1" ht="12.75">
      <c r="A34" s="373"/>
      <c r="B34" s="373"/>
      <c r="C34" s="373"/>
      <c r="D34" s="373"/>
      <c r="E34" s="373"/>
      <c r="F34" s="373"/>
      <c r="G34" s="373"/>
      <c r="H34" s="373"/>
      <c r="I34" s="10"/>
      <c r="J34" s="10"/>
    </row>
    <row r="35" spans="1:10" s="43" customFormat="1" ht="12.75">
      <c r="A35" s="373"/>
      <c r="B35" s="373"/>
      <c r="C35" s="373"/>
      <c r="D35" s="373"/>
      <c r="E35" s="373"/>
      <c r="F35" s="373"/>
      <c r="G35" s="373"/>
      <c r="H35" s="373"/>
      <c r="I35" s="10"/>
      <c r="J35" s="10"/>
    </row>
    <row r="36" spans="1:10" s="43" customFormat="1" ht="12.75">
      <c r="A36" s="373"/>
      <c r="B36" s="373"/>
      <c r="C36" s="373"/>
      <c r="D36" s="373"/>
      <c r="E36" s="373"/>
      <c r="F36" s="373"/>
      <c r="G36" s="373"/>
      <c r="H36" s="373"/>
      <c r="I36" s="10"/>
      <c r="J36" s="10"/>
    </row>
    <row r="37" spans="1:10" s="43" customFormat="1" ht="12.75">
      <c r="A37" s="10"/>
      <c r="B37" s="10"/>
      <c r="C37" s="10"/>
      <c r="D37" s="10"/>
      <c r="E37" s="10"/>
      <c r="F37" s="10"/>
      <c r="G37" s="10"/>
      <c r="H37" s="10"/>
      <c r="I37" s="10"/>
      <c r="J37" s="10"/>
    </row>
    <row r="38" spans="1:10" s="43" customFormat="1" ht="12.75">
      <c r="A38" s="10"/>
      <c r="B38" s="10"/>
      <c r="C38" s="10"/>
      <c r="D38" s="10"/>
      <c r="E38" s="10"/>
      <c r="F38" s="10"/>
      <c r="G38" s="10"/>
      <c r="H38" s="10"/>
      <c r="I38" s="10"/>
      <c r="J38" s="10"/>
    </row>
    <row r="39" spans="1:10" s="43" customFormat="1" ht="12.75">
      <c r="A39" s="10"/>
      <c r="B39" s="10"/>
      <c r="C39" s="10"/>
      <c r="D39" s="10"/>
      <c r="E39" s="10"/>
      <c r="F39" s="10"/>
      <c r="G39" s="10"/>
      <c r="H39" s="10"/>
      <c r="I39" s="10"/>
      <c r="J39" s="10"/>
    </row>
    <row r="40" spans="1:10" s="43" customFormat="1" ht="12.75">
      <c r="A40" s="10"/>
      <c r="B40" s="10"/>
      <c r="C40" s="10"/>
      <c r="D40" s="10"/>
      <c r="E40" s="10"/>
      <c r="F40" s="10"/>
      <c r="G40" s="10"/>
      <c r="H40" s="10"/>
      <c r="I40" s="10"/>
      <c r="J40" s="10"/>
    </row>
    <row r="41" spans="1:10" s="43" customFormat="1" ht="12.75">
      <c r="A41" s="10"/>
      <c r="B41" s="10"/>
      <c r="C41" s="10"/>
      <c r="D41" s="10"/>
      <c r="E41" s="10"/>
      <c r="F41" s="10"/>
      <c r="G41" s="10"/>
      <c r="H41" s="10"/>
      <c r="I41" s="10"/>
      <c r="J41" s="10"/>
    </row>
    <row r="42" spans="1:10" s="43" customFormat="1" ht="12.75">
      <c r="A42" s="10"/>
      <c r="B42" s="10"/>
      <c r="C42" s="10"/>
      <c r="D42" s="10"/>
      <c r="E42" s="10"/>
      <c r="F42" s="10"/>
      <c r="G42" s="10"/>
      <c r="H42" s="10"/>
      <c r="I42" s="10"/>
      <c r="J42" s="10"/>
    </row>
    <row r="43" spans="1:10" s="43" customFormat="1" ht="12.75">
      <c r="A43" s="10"/>
      <c r="B43" s="10"/>
      <c r="C43" s="10"/>
      <c r="D43" s="10"/>
      <c r="E43" s="10"/>
      <c r="F43" s="10"/>
      <c r="G43" s="10"/>
      <c r="H43" s="10"/>
      <c r="I43" s="10"/>
      <c r="J43" s="10"/>
    </row>
    <row r="44" spans="1:10" s="43" customFormat="1" ht="12.75">
      <c r="A44" s="10"/>
      <c r="B44" s="10"/>
      <c r="C44" s="10"/>
      <c r="D44" s="10"/>
      <c r="E44" s="10"/>
      <c r="F44" s="10"/>
      <c r="G44" s="10"/>
      <c r="H44" s="10"/>
      <c r="I44" s="10"/>
      <c r="J44" s="10"/>
    </row>
    <row r="47" spans="1:10" s="43" customFormat="1" ht="29.25" customHeight="1"/>
    <row r="53" s="43" customFormat="1" ht="25.5" customHeight="1"/>
  </sheetData>
  <mergeCells count="6">
    <mergeCell ref="B5:D5"/>
    <mergeCell ref="B7:G7"/>
    <mergeCell ref="B16:J16"/>
    <mergeCell ref="B17:J17"/>
    <mergeCell ref="B14:J14"/>
    <mergeCell ref="B15:J15"/>
  </mergeCells>
  <hyperlinks>
    <hyperlink ref="B1" location="'Assumptions Summary'!A1" display="Go to Assumptions Summary"/>
  </hyperlinks>
  <pageMargins left="0.7" right="0.7" top="0.75" bottom="0.75" header="0.3" footer="0.3"/>
  <pageSetup paperSize="9" scale="85" orientation="portrait" verticalDpi="90" r:id="rId1"/>
  <colBreaks count="1" manualBreakCount="1">
    <brk id="7"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8"/>
  </sheetPr>
  <dimension ref="A1:H23"/>
  <sheetViews>
    <sheetView showGridLines="0" zoomScale="85" zoomScaleNormal="85" workbookViewId="0"/>
  </sheetViews>
  <sheetFormatPr defaultColWidth="10.28515625" defaultRowHeight="14.25"/>
  <cols>
    <col min="1" max="1" width="4.140625" style="34" customWidth="1"/>
    <col min="2" max="2" width="63.5703125" style="34" customWidth="1"/>
    <col min="3" max="3" width="17.85546875" style="34" customWidth="1"/>
    <col min="4" max="7" width="16.140625" style="34" customWidth="1"/>
    <col min="8" max="8" width="15.5703125" style="34" customWidth="1"/>
    <col min="9" max="16384" width="10.28515625" style="34"/>
  </cols>
  <sheetData>
    <row r="1" spans="1:8" ht="15">
      <c r="A1" s="7"/>
      <c r="B1" s="17" t="s">
        <v>59</v>
      </c>
      <c r="C1" s="33"/>
      <c r="D1" s="33"/>
      <c r="E1" s="33"/>
      <c r="F1" s="33"/>
      <c r="G1" s="33"/>
      <c r="H1" s="33"/>
    </row>
    <row r="2" spans="1:8" ht="20.25" thickBot="1">
      <c r="A2" s="33"/>
      <c r="B2" s="18" t="s">
        <v>244</v>
      </c>
      <c r="C2" s="33"/>
      <c r="D2" s="33"/>
      <c r="E2" s="33"/>
      <c r="F2" s="33"/>
      <c r="G2" s="33"/>
      <c r="H2" s="33"/>
    </row>
    <row r="3" spans="1:8" ht="15.75" thickTop="1">
      <c r="A3" s="33"/>
      <c r="B3" s="329"/>
      <c r="C3" s="315"/>
      <c r="D3" s="315"/>
      <c r="E3" s="315"/>
      <c r="F3" s="315"/>
      <c r="G3" s="315"/>
      <c r="H3" s="315"/>
    </row>
    <row r="4" spans="1:8" ht="15">
      <c r="A4" s="33"/>
      <c r="B4" s="398" t="str">
        <f>'Assumptions Summary'!$E$5&amp;": "&amp;'Assumptions Summary'!$D$10</f>
        <v>Key deviations from Primary Source: AEMO Draft 2021-22 Input and Assumptions Workbook</v>
      </c>
      <c r="C4" s="1"/>
      <c r="D4" s="1"/>
      <c r="E4" s="395"/>
      <c r="F4" s="395"/>
      <c r="G4" s="395"/>
      <c r="H4" s="395"/>
    </row>
    <row r="5" spans="1:8" ht="15">
      <c r="A5" s="33"/>
      <c r="B5" s="441" t="str">
        <f>'Assumptions Summary'!E10</f>
        <v>1) Removal of explicit Victoria net zero emissions target 
2) Removal of explicit Australian Capital Territory Emission Reduction Targets </v>
      </c>
      <c r="C5" s="441"/>
      <c r="D5" s="441"/>
      <c r="E5" s="395"/>
      <c r="F5" s="395"/>
      <c r="G5" s="395"/>
      <c r="H5" s="395"/>
    </row>
    <row r="6" spans="1:8" ht="15">
      <c r="A6" s="33"/>
      <c r="B6" s="397"/>
      <c r="C6" s="397"/>
      <c r="D6" s="397"/>
      <c r="E6" s="395"/>
      <c r="F6" s="395"/>
      <c r="G6" s="395"/>
      <c r="H6" s="395"/>
    </row>
    <row r="7" spans="1:8">
      <c r="A7" s="33"/>
      <c r="B7" s="10" t="s">
        <v>245</v>
      </c>
      <c r="C7" s="33"/>
      <c r="D7" s="33"/>
      <c r="E7" s="33"/>
      <c r="F7" s="33"/>
      <c r="G7" s="33"/>
      <c r="H7" s="33"/>
    </row>
    <row r="8" spans="1:8" ht="15.75" thickBot="1">
      <c r="A8" s="33"/>
      <c r="B8" s="35"/>
      <c r="C8" s="33"/>
      <c r="D8" s="33"/>
      <c r="E8" s="33"/>
      <c r="F8" s="33"/>
      <c r="G8" s="33"/>
      <c r="H8" s="33"/>
    </row>
    <row r="9" spans="1:8" ht="36.6" customHeight="1" thickBot="1">
      <c r="A9" s="33"/>
      <c r="B9" s="3" t="s">
        <v>246</v>
      </c>
      <c r="C9" s="3" t="s">
        <v>61</v>
      </c>
      <c r="D9" s="3" t="s">
        <v>62</v>
      </c>
      <c r="E9" s="3" t="s">
        <v>285</v>
      </c>
      <c r="F9" s="3" t="s">
        <v>64</v>
      </c>
      <c r="G9" s="3" t="s">
        <v>65</v>
      </c>
      <c r="H9" s="33"/>
    </row>
    <row r="10" spans="1:8" ht="33.950000000000003" customHeight="1" thickBot="1">
      <c r="A10" s="33"/>
      <c r="B10" s="46" t="s">
        <v>247</v>
      </c>
      <c r="C10" s="47" t="s">
        <v>248</v>
      </c>
      <c r="D10" s="47" t="s">
        <v>248</v>
      </c>
      <c r="E10" s="48" t="s">
        <v>248</v>
      </c>
      <c r="F10" s="47" t="s">
        <v>248</v>
      </c>
      <c r="G10" s="47" t="s">
        <v>248</v>
      </c>
      <c r="H10" s="33"/>
    </row>
    <row r="11" spans="1:8" ht="33.950000000000003" customHeight="1" thickBot="1">
      <c r="A11" s="33"/>
      <c r="B11" s="46" t="s">
        <v>249</v>
      </c>
      <c r="C11" s="49" t="s">
        <v>248</v>
      </c>
      <c r="D11" s="49" t="s">
        <v>248</v>
      </c>
      <c r="E11" s="50" t="s">
        <v>248</v>
      </c>
      <c r="F11" s="49" t="s">
        <v>248</v>
      </c>
      <c r="G11" s="49" t="s">
        <v>248</v>
      </c>
      <c r="H11" s="33"/>
    </row>
    <row r="12" spans="1:8" ht="33.950000000000003" customHeight="1" thickBot="1">
      <c r="A12" s="33"/>
      <c r="B12" s="46" t="s">
        <v>250</v>
      </c>
      <c r="C12" s="47" t="s">
        <v>248</v>
      </c>
      <c r="D12" s="47" t="s">
        <v>248</v>
      </c>
      <c r="E12" s="48" t="s">
        <v>248</v>
      </c>
      <c r="F12" s="47" t="s">
        <v>248</v>
      </c>
      <c r="G12" s="47" t="s">
        <v>248</v>
      </c>
      <c r="H12" s="33"/>
    </row>
    <row r="13" spans="1:8" ht="33.950000000000003" customHeight="1" thickBot="1">
      <c r="A13" s="33"/>
      <c r="B13" s="46" t="s">
        <v>251</v>
      </c>
      <c r="C13" s="49" t="s">
        <v>248</v>
      </c>
      <c r="D13" s="49" t="s">
        <v>248</v>
      </c>
      <c r="E13" s="50" t="s">
        <v>248</v>
      </c>
      <c r="F13" s="49" t="s">
        <v>248</v>
      </c>
      <c r="G13" s="49" t="s">
        <v>248</v>
      </c>
      <c r="H13" s="33"/>
    </row>
    <row r="14" spans="1:8" ht="33.950000000000003" customHeight="1" thickBot="1">
      <c r="A14" s="33"/>
      <c r="B14" s="51" t="s">
        <v>252</v>
      </c>
      <c r="C14" s="47" t="s">
        <v>248</v>
      </c>
      <c r="D14" s="47" t="s">
        <v>248</v>
      </c>
      <c r="E14" s="48" t="s">
        <v>248</v>
      </c>
      <c r="F14" s="47" t="s">
        <v>248</v>
      </c>
      <c r="G14" s="47" t="s">
        <v>248</v>
      </c>
      <c r="H14" s="33"/>
    </row>
    <row r="15" spans="1:8" ht="33.950000000000003" customHeight="1" thickBot="1">
      <c r="A15" s="33"/>
      <c r="B15" s="51" t="s">
        <v>253</v>
      </c>
      <c r="C15" s="49" t="s">
        <v>248</v>
      </c>
      <c r="D15" s="49" t="s">
        <v>248</v>
      </c>
      <c r="E15" s="50" t="s">
        <v>248</v>
      </c>
      <c r="F15" s="49" t="s">
        <v>248</v>
      </c>
      <c r="G15" s="49" t="s">
        <v>248</v>
      </c>
      <c r="H15" s="33"/>
    </row>
    <row r="16" spans="1:8" ht="33.950000000000003" customHeight="1" thickBot="1">
      <c r="A16" s="33"/>
      <c r="B16" s="51" t="s">
        <v>254</v>
      </c>
      <c r="C16" s="47" t="s">
        <v>248</v>
      </c>
      <c r="D16" s="47" t="s">
        <v>248</v>
      </c>
      <c r="E16" s="48" t="s">
        <v>248</v>
      </c>
      <c r="F16" s="47" t="s">
        <v>248</v>
      </c>
      <c r="G16" s="47" t="s">
        <v>248</v>
      </c>
      <c r="H16" s="33"/>
    </row>
    <row r="17" spans="1:8" ht="33.950000000000003" customHeight="1" thickBot="1">
      <c r="A17" s="33"/>
      <c r="B17" s="52" t="s">
        <v>255</v>
      </c>
      <c r="C17" s="425" t="s">
        <v>256</v>
      </c>
      <c r="D17" s="425" t="s">
        <v>256</v>
      </c>
      <c r="E17" s="426" t="s">
        <v>248</v>
      </c>
      <c r="F17" s="425" t="s">
        <v>256</v>
      </c>
      <c r="G17" s="426" t="s">
        <v>248</v>
      </c>
      <c r="H17" s="33"/>
    </row>
    <row r="18" spans="1:8">
      <c r="A18" s="33"/>
      <c r="B18" s="33"/>
      <c r="C18" s="33"/>
      <c r="D18" s="33"/>
      <c r="E18" s="33"/>
      <c r="F18" s="33"/>
      <c r="G18" s="33"/>
      <c r="H18" s="33"/>
    </row>
    <row r="19" spans="1:8">
      <c r="A19" s="33"/>
      <c r="B19" s="10" t="s">
        <v>218</v>
      </c>
      <c r="C19" s="33"/>
      <c r="D19" s="33"/>
      <c r="E19" s="33"/>
      <c r="F19" s="33"/>
      <c r="G19" s="33"/>
      <c r="H19" s="33"/>
    </row>
    <row r="20" spans="1:8">
      <c r="A20" s="33"/>
      <c r="B20" s="53" t="s">
        <v>257</v>
      </c>
      <c r="C20" s="33"/>
      <c r="D20" s="33"/>
      <c r="E20" s="33"/>
      <c r="F20" s="33"/>
      <c r="G20" s="33"/>
      <c r="H20" s="33"/>
    </row>
    <row r="21" spans="1:8">
      <c r="A21" s="33"/>
      <c r="B21" s="54" t="s">
        <v>258</v>
      </c>
      <c r="C21" s="33"/>
      <c r="D21" s="33"/>
      <c r="E21" s="33"/>
      <c r="F21" s="33"/>
      <c r="G21" s="33"/>
      <c r="H21" s="33"/>
    </row>
    <row r="22" spans="1:8">
      <c r="A22" s="33"/>
      <c r="B22" s="45"/>
      <c r="C22" s="33"/>
      <c r="D22" s="33"/>
      <c r="E22" s="33"/>
      <c r="F22" s="33"/>
      <c r="G22" s="33"/>
      <c r="H22" s="33"/>
    </row>
    <row r="23" spans="1:8">
      <c r="A23" s="33"/>
      <c r="B23" s="45"/>
      <c r="C23" s="33"/>
      <c r="D23" s="33"/>
      <c r="E23" s="33"/>
      <c r="F23" s="33"/>
      <c r="G23" s="33"/>
      <c r="H23" s="33"/>
    </row>
  </sheetData>
  <mergeCells count="1">
    <mergeCell ref="B5:D5"/>
  </mergeCells>
  <hyperlinks>
    <hyperlink ref="B1" location="'Assumptions Summary'!A1" display="Go to Assumptions Summary"/>
  </hyperlinks>
  <pageMargins left="0.7" right="0.7" top="0.75" bottom="0.75" header="0.3" footer="0.3"/>
  <pageSetup paperSize="9" scale="85" orientation="portrait" verticalDpi="90" r:id="rId1"/>
  <colBreaks count="1" manualBreakCount="1">
    <brk id="7"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AF13"/>
  <sheetViews>
    <sheetView zoomScale="85" zoomScaleNormal="85" workbookViewId="0"/>
  </sheetViews>
  <sheetFormatPr defaultColWidth="10.28515625" defaultRowHeight="12.75"/>
  <cols>
    <col min="1" max="1" width="4.140625" style="27" customWidth="1"/>
    <col min="2" max="2" width="21.7109375" style="27" customWidth="1"/>
    <col min="3" max="3" width="12.85546875" style="27" customWidth="1"/>
    <col min="4" max="22" width="10.42578125" style="27" customWidth="1"/>
    <col min="23" max="16384" width="10.28515625" style="27"/>
  </cols>
  <sheetData>
    <row r="1" spans="1:32" ht="15">
      <c r="A1" s="55"/>
      <c r="B1" s="17" t="s">
        <v>59</v>
      </c>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row>
    <row r="2" spans="1:32" ht="20.25" thickBot="1">
      <c r="A2" s="26"/>
      <c r="B2" s="401" t="s">
        <v>1437</v>
      </c>
      <c r="C2" s="401"/>
      <c r="D2" s="26"/>
      <c r="E2" s="26"/>
      <c r="F2" s="26"/>
      <c r="G2" s="26"/>
      <c r="H2" s="26"/>
      <c r="I2" s="26"/>
      <c r="J2" s="26"/>
      <c r="K2" s="26"/>
      <c r="L2" s="26"/>
      <c r="M2" s="26"/>
      <c r="N2" s="56"/>
      <c r="O2" s="57"/>
      <c r="P2" s="26"/>
      <c r="Q2" s="26"/>
      <c r="R2" s="26"/>
      <c r="S2" s="26"/>
      <c r="T2" s="26"/>
      <c r="U2" s="26"/>
      <c r="V2" s="26"/>
      <c r="W2" s="26"/>
      <c r="X2" s="26"/>
      <c r="Y2" s="26"/>
      <c r="Z2" s="26"/>
      <c r="AA2" s="26"/>
      <c r="AB2" s="26"/>
      <c r="AC2" s="26"/>
      <c r="AD2" s="26"/>
      <c r="AE2" s="26"/>
      <c r="AF2" s="26"/>
    </row>
    <row r="3" spans="1:32" ht="16.5" thickTop="1">
      <c r="A3" s="26"/>
      <c r="B3" s="26"/>
      <c r="C3" s="26"/>
      <c r="D3" s="26"/>
      <c r="E3" s="26"/>
      <c r="F3" s="26"/>
      <c r="G3" s="26"/>
      <c r="H3" s="26"/>
      <c r="I3" s="26"/>
      <c r="J3" s="26"/>
      <c r="K3" s="26"/>
      <c r="L3" s="26"/>
      <c r="M3" s="26"/>
      <c r="N3" s="56"/>
      <c r="O3" s="57"/>
      <c r="P3" s="26"/>
      <c r="Q3" s="26"/>
      <c r="R3" s="26"/>
      <c r="S3" s="26"/>
      <c r="T3" s="26"/>
      <c r="U3" s="26"/>
      <c r="V3" s="26"/>
      <c r="W3" s="26"/>
      <c r="X3" s="26"/>
      <c r="Y3" s="26"/>
      <c r="Z3" s="26"/>
      <c r="AA3" s="26"/>
      <c r="AB3" s="26"/>
      <c r="AC3" s="26"/>
      <c r="AD3" s="26"/>
      <c r="AE3" s="26"/>
      <c r="AF3" s="26"/>
    </row>
    <row r="4" spans="1:32" ht="15.75">
      <c r="A4" s="26"/>
      <c r="B4" s="398" t="str">
        <f>'Assumptions Summary'!$E$5&amp;": "&amp;'Assumptions Summary'!$D$11</f>
        <v>Key deviations from Primary Source: AEMO Final 2020 ISP Input and Assumptions Workbook</v>
      </c>
      <c r="C4" s="1"/>
      <c r="D4" s="1"/>
      <c r="E4" s="26"/>
      <c r="F4" s="26"/>
      <c r="G4" s="26"/>
      <c r="H4" s="26"/>
      <c r="I4" s="26"/>
      <c r="J4" s="26"/>
      <c r="K4" s="26"/>
      <c r="L4" s="26"/>
      <c r="M4" s="26"/>
      <c r="N4" s="56"/>
      <c r="O4" s="57"/>
      <c r="P4" s="26"/>
      <c r="Q4" s="26"/>
      <c r="R4" s="26"/>
      <c r="S4" s="26"/>
      <c r="T4" s="26"/>
      <c r="U4" s="26"/>
      <c r="V4" s="26"/>
      <c r="W4" s="26"/>
      <c r="X4" s="26"/>
      <c r="Y4" s="26"/>
      <c r="Z4" s="26"/>
      <c r="AA4" s="26"/>
      <c r="AB4" s="26"/>
      <c r="AC4" s="26"/>
      <c r="AD4" s="26"/>
      <c r="AE4" s="26"/>
      <c r="AF4" s="26"/>
    </row>
    <row r="5" spans="1:32" ht="15.75">
      <c r="A5" s="26"/>
      <c r="B5" s="399" t="str">
        <f>'Assumptions Summary'!E11</f>
        <v>1) Reference cycle not specified in AEMO 2021 Assumptions</v>
      </c>
      <c r="C5" s="399"/>
      <c r="D5" s="399"/>
      <c r="E5" s="26"/>
      <c r="F5" s="402"/>
      <c r="G5" s="402"/>
      <c r="H5" s="402"/>
      <c r="I5" s="26"/>
      <c r="J5" s="26"/>
      <c r="K5" s="26"/>
      <c r="L5" s="26"/>
      <c r="M5" s="26"/>
      <c r="N5" s="56"/>
      <c r="O5" s="57"/>
      <c r="P5" s="26"/>
      <c r="Q5" s="26"/>
      <c r="R5" s="26"/>
      <c r="S5" s="26"/>
      <c r="T5" s="26"/>
      <c r="U5" s="26"/>
      <c r="V5" s="26"/>
      <c r="W5" s="26"/>
      <c r="X5" s="26"/>
      <c r="Y5" s="26"/>
      <c r="Z5" s="26"/>
      <c r="AA5" s="26"/>
      <c r="AB5" s="26"/>
      <c r="AC5" s="26"/>
      <c r="AD5" s="26"/>
      <c r="AE5" s="26"/>
      <c r="AF5" s="26"/>
    </row>
    <row r="6" spans="1:32" ht="15.75">
      <c r="A6" s="26"/>
      <c r="B6" s="26"/>
      <c r="C6" s="26"/>
      <c r="D6" s="26"/>
      <c r="E6" s="26"/>
      <c r="F6" s="402"/>
      <c r="G6" s="402"/>
      <c r="H6" s="402"/>
      <c r="I6" s="26"/>
      <c r="J6" s="26"/>
      <c r="K6" s="26"/>
      <c r="L6" s="26"/>
      <c r="M6" s="26"/>
      <c r="N6" s="56"/>
      <c r="O6" s="57"/>
      <c r="P6" s="26"/>
      <c r="Q6" s="26"/>
      <c r="R6" s="26"/>
      <c r="S6" s="26"/>
      <c r="T6" s="26"/>
      <c r="U6" s="26"/>
      <c r="V6" s="26"/>
      <c r="W6" s="26"/>
      <c r="X6" s="26"/>
      <c r="Y6" s="26"/>
      <c r="Z6" s="26"/>
      <c r="AA6" s="26"/>
      <c r="AB6" s="26"/>
      <c r="AC6" s="26"/>
      <c r="AD6" s="26"/>
      <c r="AE6" s="26"/>
      <c r="AF6" s="26"/>
    </row>
    <row r="7" spans="1:32" ht="15.75">
      <c r="A7" s="26"/>
      <c r="B7" s="10" t="s">
        <v>1449</v>
      </c>
      <c r="C7" s="26"/>
      <c r="D7" s="26"/>
      <c r="E7" s="26"/>
      <c r="F7" s="26"/>
      <c r="G7" s="26"/>
      <c r="H7" s="26"/>
      <c r="I7" s="26"/>
      <c r="J7" s="26"/>
      <c r="K7" s="26"/>
      <c r="L7" s="26"/>
      <c r="M7" s="26"/>
      <c r="N7" s="26"/>
      <c r="O7" s="58"/>
      <c r="P7" s="26"/>
      <c r="Q7" s="26"/>
      <c r="R7" s="26"/>
      <c r="S7" s="26"/>
      <c r="T7" s="26"/>
      <c r="U7" s="26"/>
      <c r="V7" s="26"/>
      <c r="W7" s="26"/>
      <c r="X7" s="26"/>
      <c r="Y7" s="26"/>
      <c r="Z7" s="26"/>
      <c r="AA7" s="26"/>
      <c r="AB7" s="26"/>
      <c r="AC7" s="26"/>
      <c r="AD7" s="26"/>
      <c r="AE7" s="26"/>
      <c r="AF7" s="26"/>
    </row>
    <row r="8" spans="1:32" ht="13.5" thickBot="1">
      <c r="A8" s="26"/>
      <c r="B8" s="10"/>
      <c r="C8" s="26"/>
      <c r="D8" s="26"/>
      <c r="E8" s="26"/>
      <c r="F8" s="26"/>
      <c r="G8" s="26"/>
      <c r="H8" s="26"/>
      <c r="I8" s="26"/>
      <c r="J8" s="26"/>
      <c r="K8" s="26"/>
      <c r="L8" s="26"/>
      <c r="M8" s="26"/>
      <c r="N8" s="26"/>
      <c r="O8" s="26"/>
      <c r="P8" s="26"/>
      <c r="Q8" s="26"/>
      <c r="R8" s="26"/>
      <c r="S8" s="26"/>
      <c r="T8" s="26"/>
      <c r="U8" s="26"/>
      <c r="V8" s="26"/>
      <c r="W8" s="26"/>
      <c r="X8" s="26"/>
      <c r="Y8" s="26"/>
      <c r="Z8" s="26"/>
      <c r="AA8" s="26"/>
      <c r="AB8" s="26"/>
      <c r="AC8" s="26"/>
      <c r="AD8" s="26"/>
      <c r="AE8" s="26"/>
      <c r="AF8" s="26"/>
    </row>
    <row r="9" spans="1:32" ht="33" customHeight="1" thickBot="1">
      <c r="A9" s="26"/>
      <c r="B9" s="363" t="s">
        <v>1440</v>
      </c>
      <c r="C9" s="363" t="s">
        <v>221</v>
      </c>
      <c r="D9" s="363" t="s">
        <v>222</v>
      </c>
      <c r="E9" s="363" t="s">
        <v>223</v>
      </c>
      <c r="F9" s="363" t="s">
        <v>224</v>
      </c>
      <c r="G9" s="363" t="s">
        <v>225</v>
      </c>
      <c r="H9" s="363" t="s">
        <v>226</v>
      </c>
      <c r="I9" s="363" t="s">
        <v>227</v>
      </c>
      <c r="J9" s="363" t="s">
        <v>228</v>
      </c>
      <c r="K9" s="363" t="s">
        <v>229</v>
      </c>
      <c r="L9" s="363" t="s">
        <v>262</v>
      </c>
      <c r="M9" s="363" t="s">
        <v>263</v>
      </c>
      <c r="N9" s="363" t="s">
        <v>264</v>
      </c>
      <c r="O9" s="363" t="s">
        <v>265</v>
      </c>
      <c r="P9" s="363" t="s">
        <v>266</v>
      </c>
      <c r="Q9" s="363" t="s">
        <v>267</v>
      </c>
      <c r="R9" s="363" t="s">
        <v>268</v>
      </c>
      <c r="S9" s="363" t="s">
        <v>269</v>
      </c>
      <c r="T9" s="363" t="s">
        <v>270</v>
      </c>
      <c r="U9" s="363" t="s">
        <v>271</v>
      </c>
      <c r="V9" s="363" t="s">
        <v>272</v>
      </c>
      <c r="W9" s="363" t="s">
        <v>273</v>
      </c>
      <c r="X9" s="363" t="s">
        <v>274</v>
      </c>
      <c r="Y9" s="363" t="s">
        <v>275</v>
      </c>
      <c r="Z9" s="363" t="s">
        <v>276</v>
      </c>
      <c r="AA9" s="363" t="s">
        <v>277</v>
      </c>
      <c r="AB9" s="363" t="s">
        <v>278</v>
      </c>
      <c r="AC9" s="363" t="s">
        <v>279</v>
      </c>
      <c r="AD9" s="363" t="s">
        <v>280</v>
      </c>
      <c r="AE9" s="363" t="s">
        <v>281</v>
      </c>
      <c r="AF9" s="26"/>
    </row>
    <row r="10" spans="1:32" ht="15.75" thickBot="1">
      <c r="A10" s="26"/>
      <c r="B10" s="22" t="s">
        <v>1441</v>
      </c>
      <c r="C10" s="60" t="s">
        <v>1259</v>
      </c>
      <c r="D10" s="60" t="s">
        <v>1442</v>
      </c>
      <c r="E10" s="60" t="s">
        <v>1443</v>
      </c>
      <c r="F10" s="60" t="s">
        <v>1444</v>
      </c>
      <c r="G10" s="60" t="s">
        <v>1445</v>
      </c>
      <c r="H10" s="60" t="s">
        <v>1446</v>
      </c>
      <c r="I10" s="60" t="s">
        <v>1260</v>
      </c>
      <c r="J10" s="60" t="s">
        <v>1447</v>
      </c>
      <c r="K10" s="60" t="s">
        <v>1448</v>
      </c>
      <c r="L10" s="60" t="s">
        <v>1259</v>
      </c>
      <c r="M10" s="60" t="s">
        <v>1442</v>
      </c>
      <c r="N10" s="60" t="s">
        <v>1443</v>
      </c>
      <c r="O10" s="60" t="s">
        <v>1444</v>
      </c>
      <c r="P10" s="60" t="s">
        <v>1445</v>
      </c>
      <c r="Q10" s="60" t="s">
        <v>1446</v>
      </c>
      <c r="R10" s="60" t="s">
        <v>1260</v>
      </c>
      <c r="S10" s="60" t="s">
        <v>1447</v>
      </c>
      <c r="T10" s="60" t="s">
        <v>1448</v>
      </c>
      <c r="U10" s="60" t="s">
        <v>1259</v>
      </c>
      <c r="V10" s="60" t="s">
        <v>1442</v>
      </c>
      <c r="W10" s="60" t="s">
        <v>1443</v>
      </c>
      <c r="X10" s="60" t="s">
        <v>1444</v>
      </c>
      <c r="Y10" s="60" t="s">
        <v>1445</v>
      </c>
      <c r="Z10" s="60" t="s">
        <v>1446</v>
      </c>
      <c r="AA10" s="60" t="s">
        <v>1260</v>
      </c>
      <c r="AB10" s="60" t="s">
        <v>1447</v>
      </c>
      <c r="AC10" s="60" t="s">
        <v>1448</v>
      </c>
      <c r="AD10" s="60" t="s">
        <v>1259</v>
      </c>
      <c r="AE10" s="60" t="s">
        <v>1442</v>
      </c>
      <c r="AF10" s="26"/>
    </row>
    <row r="11" spans="1:32">
      <c r="A11" s="26"/>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row>
    <row r="12" spans="1:32">
      <c r="A12" s="26"/>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row>
    <row r="13" spans="1:32">
      <c r="A13" s="26"/>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row>
  </sheetData>
  <hyperlinks>
    <hyperlink ref="B1" location="'Assumptions Summary'!A1" display="Go to Assumptions Summary"/>
  </hyperlinks>
  <pageMargins left="0.7" right="0.7" top="0.75" bottom="0.75" header="0.3" footer="0.3"/>
  <pageSetup paperSize="9" scale="37" orientation="landscape"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50</vt:i4>
      </vt:variant>
    </vt:vector>
  </HeadingPairs>
  <TitlesOfParts>
    <vt:vector size="50" baseType="lpstr">
      <vt:lpstr>Cover</vt:lpstr>
      <vt:lpstr>Change Log</vt:lpstr>
      <vt:lpstr>Assumptions Summary</vt:lpstr>
      <vt:lpstr>Scenarios</vt:lpstr>
      <vt:lpstr>Renewable Energy Zones</vt:lpstr>
      <vt:lpstr>Renewable Policy Targets</vt:lpstr>
      <vt:lpstr>Carbon Budgets</vt:lpstr>
      <vt:lpstr>Scenario Policy Settings</vt:lpstr>
      <vt:lpstr>Reference Year Cycle</vt:lpstr>
      <vt:lpstr>Energy Consumption</vt:lpstr>
      <vt:lpstr>Rooftop PV</vt:lpstr>
      <vt:lpstr>PVNSG</vt:lpstr>
      <vt:lpstr>Small Non-Scheduled Hydros</vt:lpstr>
      <vt:lpstr>Electric Vehicles</vt:lpstr>
      <vt:lpstr>DSP</vt:lpstr>
      <vt:lpstr>Embedded Energy Storages</vt:lpstr>
      <vt:lpstr>Aggregated Energy Storages</vt:lpstr>
      <vt:lpstr>Interconnectors</vt:lpstr>
      <vt:lpstr>Nameplate Capacity</vt:lpstr>
      <vt:lpstr>Reserves</vt:lpstr>
      <vt:lpstr>Generation Limits</vt:lpstr>
      <vt:lpstr>Seasonal Ratings</vt:lpstr>
      <vt:lpstr>Maintenance</vt:lpstr>
      <vt:lpstr>Generator Reliability Settings</vt:lpstr>
      <vt:lpstr>Build Costs</vt:lpstr>
      <vt:lpstr>Regional Cost Factors</vt:lpstr>
      <vt:lpstr>Connection Cost</vt:lpstr>
      <vt:lpstr>Build Limits</vt:lpstr>
      <vt:lpstr>Capacity Factors</vt:lpstr>
      <vt:lpstr>Lead Time and Project Life</vt:lpstr>
      <vt:lpstr>Financial Parameters</vt:lpstr>
      <vt:lpstr>Storage Properties</vt:lpstr>
      <vt:lpstr>Coal Fuel Price</vt:lpstr>
      <vt:lpstr>Gas and Liquid Fuel Price</vt:lpstr>
      <vt:lpstr>Refurbishment</vt:lpstr>
      <vt:lpstr>Retirement Cost</vt:lpstr>
      <vt:lpstr>Heat Rates</vt:lpstr>
      <vt:lpstr>Auxiliary</vt:lpstr>
      <vt:lpstr>Fixed OPEX</vt:lpstr>
      <vt:lpstr>Variable OPEX</vt:lpstr>
      <vt:lpstr>Emissions</vt:lpstr>
      <vt:lpstr>Maximum Ramp Rates</vt:lpstr>
      <vt:lpstr>Mainland Inertia</vt:lpstr>
      <vt:lpstr>Tasmanian Inertia</vt:lpstr>
      <vt:lpstr>Hydro Climate Factor</vt:lpstr>
      <vt:lpstr>Mainland Hydro Inflows</vt:lpstr>
      <vt:lpstr>Tasmanian Hydro Model</vt:lpstr>
      <vt:lpstr>Tasmanian Hydro Inflows</vt:lpstr>
      <vt:lpstr>Prudent Storage Level</vt:lpstr>
      <vt:lpstr>Summary Mapping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Inputs, assumptions and scenario for Project Marinus PACR</dc:title>
  <dc:creator>Prateek.Beri@tasnetworks.com.au</dc:creator>
  <cp:lastModifiedBy>Prateek Beri</cp:lastModifiedBy>
  <dcterms:created xsi:type="dcterms:W3CDTF">2021-02-22T00:56:48Z</dcterms:created>
  <dcterms:modified xsi:type="dcterms:W3CDTF">2021-06-27T23:46:39Z</dcterms:modified>
</cp:coreProperties>
</file>