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TasNetworks\7. Marinus PACR 2021\Annual outcome workbooks\Final workbooks\"/>
    </mc:Choice>
  </mc:AlternateContent>
  <bookViews>
    <workbookView xWindow="0" yWindow="0" windowWidth="28800" windowHeight="11400"/>
  </bookViews>
  <sheets>
    <sheet name="Cover" sheetId="1" r:id="rId1"/>
    <sheet name="Release notice" sheetId="2" r:id="rId2"/>
    <sheet name="Version notes" sheetId="3" r:id="rId3"/>
    <sheet name="Abbreviations and notes" sheetId="4" r:id="rId4"/>
    <sheet name="---Compare options---" sheetId="7" r:id="rId5"/>
    <sheet name="BaseCase_CF" sheetId="8" r:id="rId6"/>
    <sheet name="BaseCase_Generation" sheetId="9" r:id="rId7"/>
    <sheet name="BaseCase_Capacity" sheetId="10" r:id="rId8"/>
    <sheet name="BaseCase_VOM Cost" sheetId="11" r:id="rId9"/>
    <sheet name="BaseCase_FOM Cost" sheetId="12" r:id="rId10"/>
    <sheet name="BaseCase_Fuel Cost" sheetId="13" r:id="rId11"/>
    <sheet name="BaseCase_Build Cost" sheetId="14" r:id="rId12"/>
    <sheet name="BaseCase_REHAB Cost" sheetId="15" r:id="rId13"/>
    <sheet name="BaseCase_REZ Tx Cost" sheetId="16" r:id="rId14"/>
    <sheet name="BaseCase_USE+DSP Cost" sheetId="17" r:id="rId15"/>
    <sheet name="BaseCase_SyncCon Cost" sheetId="18" r:id="rId16"/>
    <sheet name="BaseCase_System Strength Cost" sheetId="19" r:id="rId17"/>
    <sheet name="Marinus_CF" sheetId="20" r:id="rId18"/>
    <sheet name="Marinus_Generation" sheetId="21" r:id="rId19"/>
    <sheet name="Marinus_Capacity" sheetId="22" r:id="rId20"/>
    <sheet name="Marinus_VOM Cost" sheetId="23" r:id="rId21"/>
    <sheet name="Marinus_FOM Cost" sheetId="24" r:id="rId22"/>
    <sheet name="Marinus_Fuel Cost" sheetId="25" r:id="rId23"/>
    <sheet name="Marinus_Build Cost" sheetId="26" r:id="rId24"/>
    <sheet name="Marinus_REHAB Cost" sheetId="27" r:id="rId25"/>
    <sheet name="Marinus_REZ Tx Cost" sheetId="28" r:id="rId26"/>
    <sheet name="Marinus_USE+DSP Cost" sheetId="29" r:id="rId27"/>
    <sheet name="Marinus_SyncCon Cost" sheetId="30" r:id="rId28"/>
    <sheet name="Marinus_System Strength Cost" sheetId="31" r:id="rId29"/>
  </sheets>
  <externalReferences>
    <externalReference r:id="rId30"/>
    <externalReference r:id="rId31"/>
    <externalReference r:id="rId32"/>
    <externalReference r:id="rId33"/>
  </externalReferences>
  <definedNames>
    <definedName name="_xlnm._FilterDatabase" localSheetId="3" hidden="1">'Abbreviations and notes'!$A$2:$B$22</definedName>
    <definedName name="_xlnm._FilterDatabase" localSheetId="11" hidden="1">'BaseCase_Build Cost'!$A$5:$AE$5</definedName>
    <definedName name="_xlnm._FilterDatabase" localSheetId="7" hidden="1">BaseCase_Capacity!$A$5:$AE$17</definedName>
    <definedName name="_xlnm._FilterDatabase" localSheetId="5" hidden="1">BaseCase_CF!$A$5:$AE$17</definedName>
    <definedName name="_xlnm._FilterDatabase" localSheetId="9" hidden="1">'BaseCase_FOM Cost'!$A$1:$AE$5</definedName>
    <definedName name="_xlnm._FilterDatabase" localSheetId="10" hidden="1">'BaseCase_Fuel Cost'!$A$5:$AE$5</definedName>
    <definedName name="_xlnm._FilterDatabase" localSheetId="6" hidden="1">BaseCase_Generation!$A$5:$AE$17</definedName>
    <definedName name="_xlnm._FilterDatabase" localSheetId="12" hidden="1">'BaseCase_REHAB Cost'!$A$5:$AE$5</definedName>
    <definedName name="_xlnm._FilterDatabase" localSheetId="13" hidden="1">'BaseCase_REZ Tx Cost'!$A$5:$AE$5</definedName>
    <definedName name="_xlnm._FilterDatabase" localSheetId="14" hidden="1">'BaseCase_USE+DSP Cost'!$A$5:$AE$5</definedName>
    <definedName name="_xlnm._FilterDatabase" localSheetId="8" hidden="1">'BaseCase_VOM Cost'!$A$5:$AE$5</definedName>
    <definedName name="_xlnm._FilterDatabase" localSheetId="23" hidden="1">'Marinus_Build Cost'!$A$5:$AE$5</definedName>
    <definedName name="_xlnm._FilterDatabase" localSheetId="19" hidden="1">Marinus_Capacity!$A$5:$AE$17</definedName>
    <definedName name="_xlnm._FilterDatabase" localSheetId="17" hidden="1">Marinus_CF!$A$5:$AE$17</definedName>
    <definedName name="_xlnm._FilterDatabase" localSheetId="21" hidden="1">'Marinus_FOM Cost'!$A$1:$AE$5</definedName>
    <definedName name="_xlnm._FilterDatabase" localSheetId="22" hidden="1">'Marinus_Fuel Cost'!$A$5:$AE$5</definedName>
    <definedName name="_xlnm._FilterDatabase" localSheetId="18" hidden="1">Marinus_Generation!$A$5:$AE$17</definedName>
    <definedName name="_xlnm._FilterDatabase" localSheetId="24" hidden="1">'Marinus_REHAB Cost'!$A$5:$AE$5</definedName>
    <definedName name="_xlnm._FilterDatabase" localSheetId="25" hidden="1">'Marinus_REZ Tx Cost'!$A$5:$AE$5</definedName>
    <definedName name="_xlnm._FilterDatabase" localSheetId="26" hidden="1">'Marinus_USE+DSP Cost'!$A$5:$AE$5</definedName>
    <definedName name="_xlnm._FilterDatabase" localSheetId="20" hidden="1">'Marinus_VOM Cost'!$A$5:$AE$5</definedName>
    <definedName name="asd">'[2]M27_30_REZ Tx Cost'!$C$9:$W$9</definedName>
    <definedName name="asdf">'[2]M27_30_SyncCon Cost'!$C$5:$W$5</definedName>
    <definedName name="AsGen">[3]Macro!$U$6</definedName>
    <definedName name="BaseCase_NEM_Build" localSheetId="7">#REF!</definedName>
    <definedName name="BaseCase_NEM_Build" localSheetId="6">#REF!</definedName>
    <definedName name="BaseCase_NEM_Build" localSheetId="19">#REF!</definedName>
    <definedName name="BaseCase_NEM_Build" localSheetId="18">#REF!</definedName>
    <definedName name="BaseCase_NEM_Build">#REF!</definedName>
    <definedName name="BaseCase_NEM_DSP" localSheetId="7">#REF!</definedName>
    <definedName name="BaseCase_NEM_DSP" localSheetId="6">#REF!</definedName>
    <definedName name="BaseCase_NEM_DSP" localSheetId="19">#REF!</definedName>
    <definedName name="BaseCase_NEM_DSP" localSheetId="18">#REF!</definedName>
    <definedName name="BaseCase_NEM_DSP">#REF!</definedName>
    <definedName name="BaseCase_NEM_DSP1">'[2]BaseCase_USE+DSP Cost'!$C$9:$W$9</definedName>
    <definedName name="BaseCase_NEM_FOM" localSheetId="7">#REF!</definedName>
    <definedName name="BaseCase_NEM_FOM" localSheetId="6">#REF!</definedName>
    <definedName name="BaseCase_NEM_FOM" localSheetId="19">#REF!</definedName>
    <definedName name="BaseCase_NEM_FOM" localSheetId="18">#REF!</definedName>
    <definedName name="BaseCase_NEM_FOM">#REF!</definedName>
    <definedName name="BaseCase_NEM_Fuel" localSheetId="7">#REF!</definedName>
    <definedName name="BaseCase_NEM_Fuel" localSheetId="6">#REF!</definedName>
    <definedName name="BaseCase_NEM_Fuel" localSheetId="19">#REF!</definedName>
    <definedName name="BaseCase_NEM_Fuel" localSheetId="18">#REF!</definedName>
    <definedName name="BaseCase_NEM_Fuel">#REF!</definedName>
    <definedName name="BaseCase_NEM_REHAB" localSheetId="7">#REF!</definedName>
    <definedName name="BaseCase_NEM_REHAB" localSheetId="6">#REF!</definedName>
    <definedName name="BaseCase_NEM_REHAB" localSheetId="19">#REF!</definedName>
    <definedName name="BaseCase_NEM_REHAB" localSheetId="18">#REF!</definedName>
    <definedName name="BaseCase_NEM_REHAB">#REF!</definedName>
    <definedName name="BaseCase_NEM_REZ" localSheetId="7">#REF!</definedName>
    <definedName name="BaseCase_NEM_REZ" localSheetId="6">#REF!</definedName>
    <definedName name="BaseCase_NEM_REZ" localSheetId="19">#REF!</definedName>
    <definedName name="BaseCase_NEM_REZ" localSheetId="18">#REF!</definedName>
    <definedName name="BaseCase_NEM_REZ">#REF!</definedName>
    <definedName name="BaseCase_NEM_SyncCon" localSheetId="7">#REF!</definedName>
    <definedName name="BaseCase_NEM_SyncCon" localSheetId="6">#REF!</definedName>
    <definedName name="BaseCase_NEM_SyncCon" localSheetId="19">#REF!</definedName>
    <definedName name="BaseCase_NEM_SyncCon" localSheetId="18">#REF!</definedName>
    <definedName name="BaseCase_NEM_SyncCon">#REF!</definedName>
    <definedName name="BaseCase_NEM_VOM" localSheetId="7">#REF!</definedName>
    <definedName name="BaseCase_NEM_VOM" localSheetId="6">#REF!</definedName>
    <definedName name="BaseCase_NEM_VOM" localSheetId="19">#REF!</definedName>
    <definedName name="BaseCase_NEM_VOM" localSheetId="18">#REF!</definedName>
    <definedName name="BaseCase_NEM_VOM">#REF!</definedName>
    <definedName name="CaseNames">[3]Macro!$D$3:$D$16</definedName>
    <definedName name="CIQWBGuid" hidden="1">"32a91085-3057-4656-87d2-f3c7894ddc12"</definedName>
    <definedName name="CompareCases1">[3]Macro!$B$18:$B$25</definedName>
    <definedName name="d">'[2]BaseCase_REZ Tx Cost'!$C$9:$W$9</definedName>
    <definedName name="DurationSkip">[3]Macro!$B$34</definedName>
    <definedName name="e">'[4]BaseCase_USE+DSP Cost'!$C$9:$W$9</definedName>
    <definedName name="EndYear">[3]Macro!$B$28</definedName>
    <definedName name="Existing">[3]Macro!$Z$9</definedName>
    <definedName name="f">'[2]BaseCase_SyncCon Cost'!$C$5:$W$5</definedName>
    <definedName name="fg">#REF!</definedName>
    <definedName name="FilesToCopy">[3]Macro!$B$47:$B$67</definedName>
    <definedName name="Folders">[3]Macro!$B$3:$B$16</definedName>
    <definedName name="Inflation">[3]Macro!$B$29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AMES_REVISION_DATE__1" hidden="1">42118.6535879629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M27_30_NEM_Build" localSheetId="7">#REF!</definedName>
    <definedName name="M27_30_NEM_Build" localSheetId="6">#REF!</definedName>
    <definedName name="M27_30_NEM_Build" localSheetId="19">#REF!</definedName>
    <definedName name="M27_30_NEM_Build" localSheetId="18">#REF!</definedName>
    <definedName name="M27_30_NEM_Build">#REF!</definedName>
    <definedName name="M27_30_NEM_DSP" localSheetId="7">#REF!</definedName>
    <definedName name="M27_30_NEM_DSP" localSheetId="6">#REF!</definedName>
    <definedName name="M27_30_NEM_DSP" localSheetId="19">#REF!</definedName>
    <definedName name="M27_30_NEM_DSP" localSheetId="18">#REF!</definedName>
    <definedName name="M27_30_NEM_DSP">#REF!</definedName>
    <definedName name="M27_30_NEM_FOM" localSheetId="7">#REF!</definedName>
    <definedName name="M27_30_NEM_FOM" localSheetId="6">#REF!</definedName>
    <definedName name="M27_30_NEM_FOM" localSheetId="19">#REF!</definedName>
    <definedName name="M27_30_NEM_FOM" localSheetId="18">#REF!</definedName>
    <definedName name="M27_30_NEM_FOM">#REF!</definedName>
    <definedName name="M27_30_NEM_Fuel" localSheetId="7">#REF!</definedName>
    <definedName name="M27_30_NEM_Fuel" localSheetId="6">#REF!</definedName>
    <definedName name="M27_30_NEM_Fuel" localSheetId="19">#REF!</definedName>
    <definedName name="M27_30_NEM_Fuel" localSheetId="18">#REF!</definedName>
    <definedName name="M27_30_NEM_Fuel">#REF!</definedName>
    <definedName name="M27_30_NEM_REHAB" localSheetId="7">#REF!</definedName>
    <definedName name="M27_30_NEM_REHAB" localSheetId="6">#REF!</definedName>
    <definedName name="M27_30_NEM_REHAB" localSheetId="19">#REF!</definedName>
    <definedName name="M27_30_NEM_REHAB" localSheetId="18">#REF!</definedName>
    <definedName name="M27_30_NEM_REHAB">#REF!</definedName>
    <definedName name="M27_30_NEM_REZ" localSheetId="7">#REF!</definedName>
    <definedName name="M27_30_NEM_REZ" localSheetId="5">#REF!</definedName>
    <definedName name="M27_30_NEM_REZ" localSheetId="6">#REF!</definedName>
    <definedName name="M27_30_NEM_REZ" localSheetId="19">#REF!</definedName>
    <definedName name="M27_30_NEM_REZ" localSheetId="17">#REF!</definedName>
    <definedName name="M27_30_NEM_REZ" localSheetId="18">#REF!</definedName>
    <definedName name="M27_30_NEM_REZ">#REF!</definedName>
    <definedName name="M27_30_NEM_SyncCon" localSheetId="7">#REF!</definedName>
    <definedName name="M27_30_NEM_SyncCon" localSheetId="6">#REF!</definedName>
    <definedName name="M27_30_NEM_SyncCon" localSheetId="19">#REF!</definedName>
    <definedName name="M27_30_NEM_SyncCon" localSheetId="18">#REF!</definedName>
    <definedName name="M27_30_NEM_SyncCon">#REF!</definedName>
    <definedName name="M27_30_NEM_VOM" localSheetId="7">#REF!</definedName>
    <definedName name="M27_30_NEM_VOM" localSheetId="6">#REF!</definedName>
    <definedName name="M27_30_NEM_VOM" localSheetId="19">#REF!</definedName>
    <definedName name="M27_30_NEM_VOM" localSheetId="18">#REF!</definedName>
    <definedName name="M27_30_NEM_VOM">#REF!</definedName>
    <definedName name="NE">[3]Macro!$AA$9</definedName>
    <definedName name="NEM_Links">[3]Macro!$G$5:$G$14</definedName>
    <definedName name="NEMNodes">[3]Macro!$K$5:$K$10</definedName>
    <definedName name="NEMorSWIS">[3]Macro!$B$31</definedName>
    <definedName name="NEMRegions">[3]Macro!$J$5:$J$10</definedName>
    <definedName name="NEMREZs">[3]Macro!$L$5:$L$39</definedName>
    <definedName name="NodeDisplay">[3]Macro!$K$3</definedName>
    <definedName name="NPVasof">[3]Macro!$B$33</definedName>
    <definedName name="REZDisplay">[3]Macro!$L$3</definedName>
    <definedName name="RooftopPV">[3]Macro!$W$4</definedName>
    <definedName name="SentOut">[3]Macro!$U$7</definedName>
    <definedName name="sfdg">'[2]M27_30_USE+DSP Cost'!$C$9:$W$9</definedName>
    <definedName name="StartYear">#REF!</definedName>
    <definedName name="StartYear1">'[2]!!DELETE ME!! - Data checks'!$A$5</definedName>
    <definedName name="TimePerYear">[3]Macro!$B$36</definedName>
    <definedName name="Timestep">[3]Macro!$B$30</definedName>
    <definedName name="Tol">[3]Macro!$B$32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46" i="7" l="1"/>
  <c r="AJ46" i="7"/>
  <c r="AI46" i="7"/>
  <c r="AH46" i="7"/>
  <c r="AG46" i="7"/>
  <c r="AF46" i="7"/>
  <c r="AE46" i="7"/>
  <c r="AD46" i="7"/>
  <c r="AC46" i="7"/>
  <c r="AB46" i="7"/>
  <c r="AA46" i="7"/>
  <c r="Z46" i="7"/>
  <c r="Y46" i="7"/>
  <c r="X46" i="7"/>
  <c r="W46" i="7"/>
  <c r="V46" i="7"/>
  <c r="U46" i="7"/>
  <c r="T46" i="7"/>
  <c r="S46" i="7"/>
  <c r="R46" i="7"/>
  <c r="Q46" i="7"/>
  <c r="P46" i="7"/>
  <c r="O46" i="7"/>
  <c r="N46" i="7"/>
  <c r="M46" i="7"/>
  <c r="L46" i="7"/>
  <c r="K46" i="7"/>
  <c r="J46" i="7"/>
  <c r="I46" i="7"/>
  <c r="A43" i="7"/>
  <c r="AK25" i="7"/>
  <c r="AJ25" i="7"/>
  <c r="AI25" i="7"/>
  <c r="AH25" i="7"/>
  <c r="AG25" i="7"/>
  <c r="AF25" i="7"/>
  <c r="AE25" i="7"/>
  <c r="AD25" i="7"/>
  <c r="AC25" i="7"/>
  <c r="AB25" i="7"/>
  <c r="AA25" i="7"/>
  <c r="Z25" i="7"/>
  <c r="Y25" i="7"/>
  <c r="X25" i="7"/>
  <c r="W25" i="7"/>
  <c r="V25" i="7"/>
  <c r="U25" i="7"/>
  <c r="T25" i="7"/>
  <c r="S25" i="7"/>
  <c r="R25" i="7"/>
  <c r="Q25" i="7"/>
  <c r="P25" i="7"/>
  <c r="O25" i="7"/>
  <c r="N25" i="7"/>
  <c r="M25" i="7"/>
  <c r="L25" i="7"/>
  <c r="K25" i="7"/>
  <c r="J25" i="7"/>
  <c r="I25" i="7"/>
  <c r="A22" i="7"/>
  <c r="E15" i="7"/>
  <c r="E14" i="7"/>
  <c r="E13" i="7"/>
  <c r="E11" i="7"/>
  <c r="E10" i="7"/>
  <c r="E9" i="7"/>
  <c r="E8" i="7"/>
  <c r="A3" i="7"/>
  <c r="K1" i="7"/>
  <c r="J1" i="7"/>
  <c r="I55" i="7"/>
  <c r="I39" i="7"/>
  <c r="I38" i="7"/>
  <c r="I35" i="7"/>
  <c r="I30" i="7"/>
  <c r="I54" i="7"/>
  <c r="J39" i="7"/>
  <c r="I33" i="7"/>
  <c r="J28" i="7"/>
  <c r="J47" i="7"/>
  <c r="J59" i="7"/>
  <c r="J53" i="7"/>
  <c r="I40" i="7"/>
  <c r="K35" i="7"/>
  <c r="K30" i="7"/>
  <c r="J27" i="7"/>
  <c r="I61" i="7"/>
  <c r="J40" i="7"/>
  <c r="I34" i="7"/>
  <c r="I26" i="7"/>
  <c r="K38" i="7"/>
  <c r="I29" i="7"/>
  <c r="J36" i="7"/>
  <c r="I31" i="7"/>
  <c r="J29" i="7"/>
  <c r="J26" i="7"/>
  <c r="K55" i="7"/>
  <c r="J51" i="7"/>
  <c r="J38" i="7"/>
  <c r="J35" i="7"/>
  <c r="J30" i="7"/>
  <c r="K48" i="7"/>
  <c r="K51" i="7"/>
  <c r="I59" i="7"/>
  <c r="J56" i="7"/>
  <c r="I53" i="7"/>
  <c r="I36" i="7"/>
  <c r="J32" i="7"/>
  <c r="I60" i="7"/>
  <c r="J61" i="7"/>
  <c r="I52" i="7"/>
  <c r="K50" i="7"/>
  <c r="J55" i="7"/>
  <c r="K53" i="7"/>
  <c r="L1" i="7" l="1"/>
  <c r="K47" i="7"/>
  <c r="K13" i="7"/>
  <c r="K29" i="7"/>
  <c r="K39" i="7"/>
  <c r="I49" i="7"/>
  <c r="I50" i="7"/>
  <c r="I28" i="7"/>
  <c r="K33" i="7"/>
  <c r="K60" i="7"/>
  <c r="J52" i="7"/>
  <c r="K59" i="7"/>
  <c r="K56" i="7"/>
  <c r="I32" i="7"/>
  <c r="K57" i="7"/>
  <c r="I56" i="7"/>
  <c r="K36" i="7"/>
  <c r="I51" i="7"/>
  <c r="K26" i="7"/>
  <c r="K61" i="7"/>
  <c r="I27" i="7"/>
  <c r="J31" i="7"/>
  <c r="K31" i="7"/>
  <c r="J50" i="7"/>
  <c r="K49" i="7"/>
  <c r="J33" i="7"/>
  <c r="J49" i="7"/>
  <c r="L15" i="7"/>
  <c r="J34" i="7"/>
  <c r="J60" i="7"/>
  <c r="J48" i="7"/>
  <c r="J57" i="7"/>
  <c r="K27" i="7"/>
  <c r="K28" i="7"/>
  <c r="J54" i="7"/>
  <c r="K32" i="7"/>
  <c r="I57" i="7"/>
  <c r="K54" i="7"/>
  <c r="K34" i="7"/>
  <c r="I48" i="7"/>
  <c r="K52" i="7"/>
  <c r="K40" i="7"/>
  <c r="I47" i="7"/>
  <c r="M1" i="7" l="1"/>
  <c r="L51" i="7"/>
  <c r="K12" i="7"/>
  <c r="I14" i="7"/>
  <c r="J11" i="7"/>
  <c r="L31" i="7"/>
  <c r="L49" i="7"/>
  <c r="K11" i="7"/>
  <c r="L28" i="7"/>
  <c r="L36" i="7"/>
  <c r="L30" i="7"/>
  <c r="L60" i="7"/>
  <c r="L26" i="7"/>
  <c r="L14" i="7"/>
  <c r="L57" i="7"/>
  <c r="L39" i="7"/>
  <c r="L38" i="7"/>
  <c r="J13" i="7"/>
  <c r="J15" i="7"/>
  <c r="L33" i="7"/>
  <c r="L35" i="7"/>
  <c r="L11" i="7"/>
  <c r="I13" i="7"/>
  <c r="L52" i="7"/>
  <c r="L48" i="7"/>
  <c r="L13" i="7"/>
  <c r="L47" i="7"/>
  <c r="L59" i="7"/>
  <c r="L61" i="7"/>
  <c r="L34" i="7"/>
  <c r="L55" i="7"/>
  <c r="L54" i="7"/>
  <c r="L50" i="7"/>
  <c r="L12" i="7"/>
  <c r="K15" i="7"/>
  <c r="J14" i="7"/>
  <c r="I15" i="7"/>
  <c r="K14" i="7"/>
  <c r="L32" i="7"/>
  <c r="L53" i="7"/>
  <c r="I12" i="7"/>
  <c r="J12" i="7"/>
  <c r="I11" i="7"/>
  <c r="L56" i="7"/>
  <c r="L27" i="7"/>
  <c r="L40" i="7"/>
  <c r="L29" i="7"/>
  <c r="N1" i="7" l="1"/>
  <c r="K10" i="7"/>
  <c r="J8" i="7"/>
  <c r="K7" i="7"/>
  <c r="M38" i="7"/>
  <c r="M11" i="7"/>
  <c r="M9" i="7"/>
  <c r="M40" i="7"/>
  <c r="M51" i="7"/>
  <c r="M32" i="7"/>
  <c r="M35" i="7"/>
  <c r="M34" i="7"/>
  <c r="M7" i="7"/>
  <c r="M12" i="7"/>
  <c r="M54" i="7"/>
  <c r="I7" i="7"/>
  <c r="M59" i="7"/>
  <c r="M28" i="7"/>
  <c r="M10" i="7"/>
  <c r="J9" i="7"/>
  <c r="M60" i="7"/>
  <c r="M48" i="7"/>
  <c r="M15" i="7"/>
  <c r="L9" i="7"/>
  <c r="M52" i="7"/>
  <c r="M55" i="7"/>
  <c r="M14" i="7"/>
  <c r="M47" i="7"/>
  <c r="M53" i="7"/>
  <c r="M13" i="7"/>
  <c r="M49" i="7"/>
  <c r="M29" i="7"/>
  <c r="I9" i="7"/>
  <c r="L10" i="7"/>
  <c r="M39" i="7"/>
  <c r="M50" i="7"/>
  <c r="K9" i="7"/>
  <c r="L8" i="7"/>
  <c r="M33" i="7"/>
  <c r="M56" i="7"/>
  <c r="M57" i="7"/>
  <c r="M61" i="7"/>
  <c r="I10" i="7"/>
  <c r="J10" i="7"/>
  <c r="M26" i="7"/>
  <c r="M8" i="7"/>
  <c r="L7" i="7"/>
  <c r="I8" i="7"/>
  <c r="M36" i="7"/>
  <c r="M30" i="7"/>
  <c r="K8" i="7"/>
  <c r="M31" i="7"/>
  <c r="M27" i="7"/>
  <c r="J7" i="7"/>
  <c r="I16" i="7" l="1"/>
  <c r="J16" i="7" s="1"/>
  <c r="K16" i="7" s="1"/>
  <c r="L16" i="7" s="1"/>
  <c r="M16" i="7" s="1"/>
  <c r="O1" i="7"/>
  <c r="N56" i="7"/>
  <c r="N60" i="7"/>
  <c r="N51" i="7"/>
  <c r="N9" i="7"/>
  <c r="N40" i="7"/>
  <c r="N38" i="7"/>
  <c r="N35" i="7"/>
  <c r="N12" i="7"/>
  <c r="N29" i="7"/>
  <c r="N34" i="7"/>
  <c r="N7" i="7"/>
  <c r="N59" i="7"/>
  <c r="N32" i="7"/>
  <c r="N54" i="7"/>
  <c r="N13" i="7"/>
  <c r="N48" i="7"/>
  <c r="N30" i="7"/>
  <c r="N14" i="7"/>
  <c r="N39" i="7"/>
  <c r="N27" i="7"/>
  <c r="N8" i="7"/>
  <c r="N50" i="7"/>
  <c r="N28" i="7"/>
  <c r="N15" i="7"/>
  <c r="N57" i="7"/>
  <c r="N33" i="7"/>
  <c r="N10" i="7"/>
  <c r="N36" i="7"/>
  <c r="N47" i="7"/>
  <c r="N31" i="7"/>
  <c r="N11" i="7"/>
  <c r="N26" i="7"/>
  <c r="N53" i="7"/>
  <c r="N49" i="7"/>
  <c r="N61" i="7"/>
  <c r="N55" i="7"/>
  <c r="N52" i="7"/>
  <c r="P1" i="7" l="1"/>
  <c r="N16" i="7"/>
  <c r="O57" i="7"/>
  <c r="O7" i="7"/>
  <c r="O13" i="7"/>
  <c r="O12" i="7"/>
  <c r="O35" i="7"/>
  <c r="O32" i="7"/>
  <c r="O9" i="7"/>
  <c r="O28" i="7"/>
  <c r="O36" i="7"/>
  <c r="O29" i="7"/>
  <c r="O14" i="7"/>
  <c r="O52" i="7"/>
  <c r="O38" i="7"/>
  <c r="O26" i="7"/>
  <c r="O27" i="7"/>
  <c r="O15" i="7"/>
  <c r="O47" i="7"/>
  <c r="O31" i="7"/>
  <c r="O39" i="7"/>
  <c r="O11" i="7"/>
  <c r="O8" i="7"/>
  <c r="O49" i="7"/>
  <c r="O10" i="7"/>
  <c r="O51" i="7"/>
  <c r="O55" i="7"/>
  <c r="O59" i="7"/>
  <c r="O61" i="7"/>
  <c r="O50" i="7"/>
  <c r="O56" i="7"/>
  <c r="O60" i="7"/>
  <c r="O53" i="7"/>
  <c r="O54" i="7"/>
  <c r="O33" i="7"/>
  <c r="O48" i="7"/>
  <c r="O40" i="7"/>
  <c r="O34" i="7"/>
  <c r="O30" i="7"/>
  <c r="O16" i="7" l="1"/>
  <c r="Q1" i="7"/>
  <c r="P28" i="7"/>
  <c r="P8" i="7"/>
  <c r="P59" i="7"/>
  <c r="P11" i="7"/>
  <c r="P53" i="7"/>
  <c r="P32" i="7"/>
  <c r="P9" i="7"/>
  <c r="P29" i="7"/>
  <c r="P57" i="7"/>
  <c r="P27" i="7"/>
  <c r="P39" i="7"/>
  <c r="P56" i="7"/>
  <c r="P7" i="7"/>
  <c r="P52" i="7"/>
  <c r="P40" i="7"/>
  <c r="P61" i="7"/>
  <c r="P60" i="7"/>
  <c r="P50" i="7"/>
  <c r="P12" i="7"/>
  <c r="P35" i="7"/>
  <c r="P38" i="7"/>
  <c r="P13" i="7"/>
  <c r="P14" i="7"/>
  <c r="P15" i="7"/>
  <c r="P51" i="7"/>
  <c r="P48" i="7"/>
  <c r="P55" i="7"/>
  <c r="P34" i="7"/>
  <c r="P36" i="7"/>
  <c r="P30" i="7"/>
  <c r="P10" i="7"/>
  <c r="P47" i="7"/>
  <c r="P31" i="7"/>
  <c r="P54" i="7"/>
  <c r="P49" i="7"/>
  <c r="P26" i="7"/>
  <c r="P33" i="7"/>
  <c r="R1" i="7" l="1"/>
  <c r="P16" i="7"/>
  <c r="Q47" i="7"/>
  <c r="Q39" i="7"/>
  <c r="Q14" i="7"/>
  <c r="Q10" i="7"/>
  <c r="Q11" i="7"/>
  <c r="Q55" i="7"/>
  <c r="Q49" i="7"/>
  <c r="Q9" i="7"/>
  <c r="Q33" i="7"/>
  <c r="Q30" i="7"/>
  <c r="Q36" i="7"/>
  <c r="Q13" i="7"/>
  <c r="Q26" i="7"/>
  <c r="Q15" i="7"/>
  <c r="Q34" i="7"/>
  <c r="Q54" i="7"/>
  <c r="Q7" i="7"/>
  <c r="Q32" i="7"/>
  <c r="Q31" i="7"/>
  <c r="Q38" i="7"/>
  <c r="Q61" i="7"/>
  <c r="Q57" i="7"/>
  <c r="Q50" i="7"/>
  <c r="Q28" i="7"/>
  <c r="Q52" i="7"/>
  <c r="Q35" i="7"/>
  <c r="Q56" i="7"/>
  <c r="Q59" i="7"/>
  <c r="Q29" i="7"/>
  <c r="Q48" i="7"/>
  <c r="Q12" i="7"/>
  <c r="Q8" i="7"/>
  <c r="Q40" i="7"/>
  <c r="Q53" i="7"/>
  <c r="Q27" i="7"/>
  <c r="Q51" i="7"/>
  <c r="Q60" i="7"/>
  <c r="S1" i="7" l="1"/>
  <c r="Q16" i="7"/>
  <c r="R59" i="7"/>
  <c r="R54" i="7"/>
  <c r="R9" i="7"/>
  <c r="R8" i="7"/>
  <c r="R52" i="7"/>
  <c r="R47" i="7"/>
  <c r="R15" i="7"/>
  <c r="R49" i="7"/>
  <c r="R12" i="7"/>
  <c r="R60" i="7"/>
  <c r="R39" i="7"/>
  <c r="R10" i="7"/>
  <c r="R55" i="7"/>
  <c r="R36" i="7"/>
  <c r="R13" i="7"/>
  <c r="R27" i="7"/>
  <c r="R53" i="7"/>
  <c r="R35" i="7"/>
  <c r="R11" i="7"/>
  <c r="R48" i="7"/>
  <c r="R31" i="7"/>
  <c r="R14" i="7"/>
  <c r="R34" i="7"/>
  <c r="R26" i="7"/>
  <c r="R7" i="7"/>
  <c r="R56" i="7"/>
  <c r="R61" i="7"/>
  <c r="R29" i="7"/>
  <c r="R51" i="7"/>
  <c r="R40" i="7"/>
  <c r="R38" i="7"/>
  <c r="R57" i="7"/>
  <c r="R32" i="7"/>
  <c r="R50" i="7"/>
  <c r="R28" i="7"/>
  <c r="R33" i="7"/>
  <c r="R30" i="7"/>
  <c r="R16" i="7" l="1"/>
  <c r="T1" i="7"/>
  <c r="S52" i="7"/>
  <c r="S39" i="7"/>
  <c r="S53" i="7"/>
  <c r="S38" i="7"/>
  <c r="S26" i="7"/>
  <c r="S36" i="7"/>
  <c r="S32" i="7"/>
  <c r="S14" i="7"/>
  <c r="S60" i="7"/>
  <c r="S30" i="7"/>
  <c r="S13" i="7"/>
  <c r="S8" i="7"/>
  <c r="S49" i="7"/>
  <c r="S11" i="7"/>
  <c r="S33" i="7"/>
  <c r="S28" i="7"/>
  <c r="S40" i="7"/>
  <c r="S35" i="7"/>
  <c r="S9" i="7"/>
  <c r="S29" i="7"/>
  <c r="S31" i="7"/>
  <c r="S15" i="7"/>
  <c r="S7" i="7"/>
  <c r="S57" i="7"/>
  <c r="S59" i="7"/>
  <c r="S61" i="7"/>
  <c r="S50" i="7"/>
  <c r="S48" i="7"/>
  <c r="S54" i="7"/>
  <c r="S34" i="7"/>
  <c r="S47" i="7"/>
  <c r="S55" i="7"/>
  <c r="S27" i="7"/>
  <c r="S12" i="7"/>
  <c r="S56" i="7"/>
  <c r="S10" i="7"/>
  <c r="S51" i="7"/>
  <c r="U1" i="7" l="1"/>
  <c r="S16" i="7"/>
  <c r="T48" i="7"/>
  <c r="T55" i="7"/>
  <c r="T56" i="7"/>
  <c r="T31" i="7"/>
  <c r="T10" i="7"/>
  <c r="T49" i="7"/>
  <c r="T34" i="7"/>
  <c r="T9" i="7"/>
  <c r="T11" i="7"/>
  <c r="T30" i="7"/>
  <c r="T29" i="7"/>
  <c r="T35" i="7"/>
  <c r="T15" i="7"/>
  <c r="T40" i="7"/>
  <c r="T33" i="7"/>
  <c r="T14" i="7"/>
  <c r="T7" i="7"/>
  <c r="T28" i="7"/>
  <c r="T13" i="7"/>
  <c r="T53" i="7"/>
  <c r="T26" i="7"/>
  <c r="T8" i="7"/>
  <c r="T61" i="7"/>
  <c r="T54" i="7"/>
  <c r="T39" i="7"/>
  <c r="T27" i="7"/>
  <c r="T51" i="7"/>
  <c r="T59" i="7"/>
  <c r="T57" i="7"/>
  <c r="T47" i="7"/>
  <c r="T38" i="7"/>
  <c r="T52" i="7"/>
  <c r="T60" i="7"/>
  <c r="T32" i="7"/>
  <c r="T50" i="7"/>
  <c r="T12" i="7"/>
  <c r="T36" i="7"/>
  <c r="T16" i="7" l="1"/>
  <c r="V1" i="7"/>
  <c r="U57" i="7"/>
  <c r="U34" i="7"/>
  <c r="U33" i="7"/>
  <c r="U60" i="7"/>
  <c r="U52" i="7"/>
  <c r="U50" i="7"/>
  <c r="U9" i="7"/>
  <c r="U51" i="7"/>
  <c r="U56" i="7"/>
  <c r="U28" i="7"/>
  <c r="U47" i="7"/>
  <c r="U36" i="7"/>
  <c r="U54" i="7"/>
  <c r="U15" i="7"/>
  <c r="U26" i="7"/>
  <c r="U49" i="7"/>
  <c r="U11" i="7"/>
  <c r="U53" i="7"/>
  <c r="U39" i="7"/>
  <c r="U13" i="7"/>
  <c r="U32" i="7"/>
  <c r="U48" i="7"/>
  <c r="U31" i="7"/>
  <c r="U14" i="7"/>
  <c r="U35" i="7"/>
  <c r="U40" i="7"/>
  <c r="U29" i="7"/>
  <c r="U7" i="7"/>
  <c r="U12" i="7"/>
  <c r="U61" i="7"/>
  <c r="U8" i="7"/>
  <c r="U30" i="7"/>
  <c r="U27" i="7"/>
  <c r="U55" i="7"/>
  <c r="U59" i="7"/>
  <c r="U10" i="7"/>
  <c r="U38" i="7"/>
  <c r="W1" i="7" l="1"/>
  <c r="U16" i="7"/>
  <c r="V54" i="7"/>
  <c r="V39" i="7"/>
  <c r="V52" i="7"/>
  <c r="V13" i="7"/>
  <c r="V51" i="7"/>
  <c r="V9" i="7"/>
  <c r="V38" i="7"/>
  <c r="V50" i="7"/>
  <c r="V28" i="7"/>
  <c r="V57" i="7"/>
  <c r="V34" i="7"/>
  <c r="V32" i="7"/>
  <c r="V35" i="7"/>
  <c r="V33" i="7"/>
  <c r="V47" i="7"/>
  <c r="V40" i="7"/>
  <c r="V48" i="7"/>
  <c r="V10" i="7"/>
  <c r="V26" i="7"/>
  <c r="V61" i="7"/>
  <c r="V36" i="7"/>
  <c r="V15" i="7"/>
  <c r="V14" i="7"/>
  <c r="V29" i="7"/>
  <c r="V30" i="7"/>
  <c r="V27" i="7"/>
  <c r="V12" i="7"/>
  <c r="V55" i="7"/>
  <c r="V8" i="7"/>
  <c r="V11" i="7"/>
  <c r="V60" i="7"/>
  <c r="V59" i="7"/>
  <c r="V53" i="7"/>
  <c r="V49" i="7"/>
  <c r="V7" i="7"/>
  <c r="V56" i="7"/>
  <c r="V31" i="7"/>
  <c r="V16" i="7" l="1"/>
  <c r="X1" i="7"/>
  <c r="W34" i="7"/>
  <c r="W49" i="7"/>
  <c r="W27" i="7"/>
  <c r="W35" i="7"/>
  <c r="W28" i="7"/>
  <c r="W32" i="7"/>
  <c r="W60" i="7"/>
  <c r="W33" i="7"/>
  <c r="W53" i="7"/>
  <c r="W57" i="7"/>
  <c r="W13" i="7"/>
  <c r="W12" i="7"/>
  <c r="W55" i="7"/>
  <c r="W10" i="7"/>
  <c r="W61" i="7"/>
  <c r="W52" i="7"/>
  <c r="W14" i="7"/>
  <c r="W59" i="7"/>
  <c r="W11" i="7"/>
  <c r="W15" i="7"/>
  <c r="W31" i="7"/>
  <c r="W38" i="7"/>
  <c r="W40" i="7"/>
  <c r="W26" i="7"/>
  <c r="W8" i="7"/>
  <c r="W48" i="7"/>
  <c r="W51" i="7"/>
  <c r="W47" i="7"/>
  <c r="W7" i="7"/>
  <c r="W56" i="7"/>
  <c r="W9" i="7"/>
  <c r="W30" i="7"/>
  <c r="W36" i="7"/>
  <c r="W39" i="7"/>
  <c r="W54" i="7"/>
  <c r="W29" i="7"/>
  <c r="W50" i="7"/>
  <c r="Y1" i="7" l="1"/>
  <c r="W16" i="7"/>
  <c r="X61" i="7"/>
  <c r="X57" i="7"/>
  <c r="X47" i="7"/>
  <c r="X49" i="7"/>
  <c r="X15" i="7"/>
  <c r="X14" i="7"/>
  <c r="X8" i="7"/>
  <c r="X27" i="7"/>
  <c r="X54" i="7"/>
  <c r="X53" i="7"/>
  <c r="X55" i="7"/>
  <c r="X50" i="7"/>
  <c r="X52" i="7"/>
  <c r="X13" i="7"/>
  <c r="X48" i="7"/>
  <c r="X30" i="7"/>
  <c r="X9" i="7"/>
  <c r="X10" i="7"/>
  <c r="X51" i="7"/>
  <c r="X60" i="7"/>
  <c r="X31" i="7"/>
  <c r="X38" i="7"/>
  <c r="X59" i="7"/>
  <c r="X36" i="7"/>
  <c r="X32" i="7"/>
  <c r="X11" i="7"/>
  <c r="X29" i="7"/>
  <c r="X35" i="7"/>
  <c r="X40" i="7"/>
  <c r="X33" i="7"/>
  <c r="X56" i="7"/>
  <c r="X7" i="7"/>
  <c r="X39" i="7"/>
  <c r="X12" i="7"/>
  <c r="X34" i="7"/>
  <c r="X26" i="7"/>
  <c r="X28" i="7"/>
  <c r="Z1" i="7" l="1"/>
  <c r="X16" i="7"/>
  <c r="Y55" i="7"/>
  <c r="Y57" i="7"/>
  <c r="Y26" i="7"/>
  <c r="Y14" i="7"/>
  <c r="Y10" i="7"/>
  <c r="Y9" i="7"/>
  <c r="Y47" i="7"/>
  <c r="Y34" i="7"/>
  <c r="Y39" i="7"/>
  <c r="Y52" i="7"/>
  <c r="Y40" i="7"/>
  <c r="Y7" i="7"/>
  <c r="Y49" i="7"/>
  <c r="Y32" i="7"/>
  <c r="Y61" i="7"/>
  <c r="Y59" i="7"/>
  <c r="Y15" i="7"/>
  <c r="Y27" i="7"/>
  <c r="Y29" i="7"/>
  <c r="Y50" i="7"/>
  <c r="Y13" i="7"/>
  <c r="Y48" i="7"/>
  <c r="Y8" i="7"/>
  <c r="Y30" i="7"/>
  <c r="Y36" i="7"/>
  <c r="Y11" i="7"/>
  <c r="Y56" i="7"/>
  <c r="Y54" i="7"/>
  <c r="Y60" i="7"/>
  <c r="Y12" i="7"/>
  <c r="Y38" i="7"/>
  <c r="Y35" i="7"/>
  <c r="Y28" i="7"/>
  <c r="Y33" i="7"/>
  <c r="Y51" i="7"/>
  <c r="Y53" i="7"/>
  <c r="Y31" i="7"/>
  <c r="AA1" i="7" l="1"/>
  <c r="Y16" i="7"/>
  <c r="Z50" i="7"/>
  <c r="Z60" i="7"/>
  <c r="Z10" i="7"/>
  <c r="Z33" i="7"/>
  <c r="Z59" i="7"/>
  <c r="Z7" i="7"/>
  <c r="Z57" i="7"/>
  <c r="Z56" i="7"/>
  <c r="Z14" i="7"/>
  <c r="Z47" i="7"/>
  <c r="Z11" i="7"/>
  <c r="Z9" i="7"/>
  <c r="Z38" i="7"/>
  <c r="Z48" i="7"/>
  <c r="Z15" i="7"/>
  <c r="Z27" i="7"/>
  <c r="Z55" i="7"/>
  <c r="Z13" i="7"/>
  <c r="Z12" i="7"/>
  <c r="Z53" i="7"/>
  <c r="Z35" i="7"/>
  <c r="Z51" i="7"/>
  <c r="Z30" i="7"/>
  <c r="Z8" i="7"/>
  <c r="Z54" i="7"/>
  <c r="Z61" i="7"/>
  <c r="Z49" i="7"/>
  <c r="Z28" i="7"/>
  <c r="Z31" i="7"/>
  <c r="Z52" i="7"/>
  <c r="Z26" i="7"/>
  <c r="Z39" i="7"/>
  <c r="Z32" i="7"/>
  <c r="Z36" i="7"/>
  <c r="Z34" i="7"/>
  <c r="Z40" i="7"/>
  <c r="Z29" i="7"/>
  <c r="AB1" i="7" l="1"/>
  <c r="Z16" i="7"/>
  <c r="AA28" i="7"/>
  <c r="AA50" i="7"/>
  <c r="AA51" i="7"/>
  <c r="AA34" i="7"/>
  <c r="AA59" i="7"/>
  <c r="AA35" i="7"/>
  <c r="AA56" i="7"/>
  <c r="AA9" i="7"/>
  <c r="AA30" i="7"/>
  <c r="AA8" i="7"/>
  <c r="AA15" i="7"/>
  <c r="AA54" i="7"/>
  <c r="AA31" i="7"/>
  <c r="AA11" i="7"/>
  <c r="AA49" i="7"/>
  <c r="AA26" i="7"/>
  <c r="AA13" i="7"/>
  <c r="AA60" i="7"/>
  <c r="AA57" i="7"/>
  <c r="AA39" i="7"/>
  <c r="AA48" i="7"/>
  <c r="AA36" i="7"/>
  <c r="AA40" i="7"/>
  <c r="AA33" i="7"/>
  <c r="AA7" i="7"/>
  <c r="AA29" i="7"/>
  <c r="AA12" i="7"/>
  <c r="AA32" i="7"/>
  <c r="AA38" i="7"/>
  <c r="AA10" i="7"/>
  <c r="AA27" i="7"/>
  <c r="AA61" i="7"/>
  <c r="AA52" i="7"/>
  <c r="AA55" i="7"/>
  <c r="AA14" i="7"/>
  <c r="AA47" i="7"/>
  <c r="AA53" i="7"/>
  <c r="AA16" i="7" l="1"/>
  <c r="AC1" i="7"/>
  <c r="AB55" i="7"/>
  <c r="AB59" i="7"/>
  <c r="AB56" i="7"/>
  <c r="AB51" i="7"/>
  <c r="AB10" i="7"/>
  <c r="AB40" i="7"/>
  <c r="AB50" i="7"/>
  <c r="AB15" i="7"/>
  <c r="AB47" i="7"/>
  <c r="AB54" i="7"/>
  <c r="AB48" i="7"/>
  <c r="AB14" i="7"/>
  <c r="AB29" i="7"/>
  <c r="AB57" i="7"/>
  <c r="AB7" i="7"/>
  <c r="AB60" i="7"/>
  <c r="AB11" i="7"/>
  <c r="AB49" i="7"/>
  <c r="AB12" i="7"/>
  <c r="AB13" i="7"/>
  <c r="AB39" i="7"/>
  <c r="AB61" i="7"/>
  <c r="AB9" i="7"/>
  <c r="AB36" i="7"/>
  <c r="AB28" i="7"/>
  <c r="AB8" i="7"/>
  <c r="AB52" i="7"/>
  <c r="AB33" i="7"/>
  <c r="AB34" i="7"/>
  <c r="AB53" i="7"/>
  <c r="AB31" i="7"/>
  <c r="AB32" i="7"/>
  <c r="AB38" i="7"/>
  <c r="AB30" i="7"/>
  <c r="AB26" i="7"/>
  <c r="AB27" i="7"/>
  <c r="AB35" i="7"/>
  <c r="AD1" i="7" l="1"/>
  <c r="AB16" i="7"/>
  <c r="AC51" i="7"/>
  <c r="AC53" i="7"/>
  <c r="AC47" i="7"/>
  <c r="AC57" i="7"/>
  <c r="AC49" i="7"/>
  <c r="AC61" i="7"/>
  <c r="AC34" i="7"/>
  <c r="AC11" i="7"/>
  <c r="AC15" i="7"/>
  <c r="AC13" i="7"/>
  <c r="AC30" i="7"/>
  <c r="AC56" i="7"/>
  <c r="AC8" i="7"/>
  <c r="AC31" i="7"/>
  <c r="AC29" i="7"/>
  <c r="AC10" i="7"/>
  <c r="AC33" i="7"/>
  <c r="AC50" i="7"/>
  <c r="AC54" i="7"/>
  <c r="AC26" i="7"/>
  <c r="AC14" i="7"/>
  <c r="AC38" i="7"/>
  <c r="AC36" i="7"/>
  <c r="AC48" i="7"/>
  <c r="AC28" i="7"/>
  <c r="AC32" i="7"/>
  <c r="AC9" i="7"/>
  <c r="AC60" i="7"/>
  <c r="AC12" i="7"/>
  <c r="AC39" i="7"/>
  <c r="AC27" i="7"/>
  <c r="AC59" i="7"/>
  <c r="AC52" i="7"/>
  <c r="AC55" i="7"/>
  <c r="AC35" i="7"/>
  <c r="AC7" i="7"/>
  <c r="AC40" i="7"/>
  <c r="AC16" i="7" l="1"/>
  <c r="AE1" i="7"/>
  <c r="AD27" i="7"/>
  <c r="AD36" i="7"/>
  <c r="AD15" i="7"/>
  <c r="AD9" i="7"/>
  <c r="AD52" i="7"/>
  <c r="AD26" i="7"/>
  <c r="AD31" i="7"/>
  <c r="AD48" i="7"/>
  <c r="AD29" i="7"/>
  <c r="AD61" i="7"/>
  <c r="AD14" i="7"/>
  <c r="AD7" i="7"/>
  <c r="AD34" i="7"/>
  <c r="AD51" i="7"/>
  <c r="AD56" i="7"/>
  <c r="AD11" i="7"/>
  <c r="AD50" i="7"/>
  <c r="AD59" i="7"/>
  <c r="AD49" i="7"/>
  <c r="AD10" i="7"/>
  <c r="AD35" i="7"/>
  <c r="AD28" i="7"/>
  <c r="AD12" i="7"/>
  <c r="AD13" i="7"/>
  <c r="AD8" i="7"/>
  <c r="AD40" i="7"/>
  <c r="AD57" i="7"/>
  <c r="AD55" i="7"/>
  <c r="AD39" i="7"/>
  <c r="AD54" i="7"/>
  <c r="AD47" i="7"/>
  <c r="AD30" i="7"/>
  <c r="AD33" i="7"/>
  <c r="AD38" i="7"/>
  <c r="AD53" i="7"/>
  <c r="AD60" i="7"/>
  <c r="AD32" i="7"/>
  <c r="AF1" i="7" l="1"/>
  <c r="AD16" i="7"/>
  <c r="AE57" i="7"/>
  <c r="AE12" i="7"/>
  <c r="AE55" i="7"/>
  <c r="AE9" i="7"/>
  <c r="AE60" i="7"/>
  <c r="AE7" i="7"/>
  <c r="AE53" i="7"/>
  <c r="AE59" i="7"/>
  <c r="AE11" i="7"/>
  <c r="AE50" i="7"/>
  <c r="AE10" i="7"/>
  <c r="AE40" i="7"/>
  <c r="AE38" i="7"/>
  <c r="AE48" i="7"/>
  <c r="AE32" i="7"/>
  <c r="AE30" i="7"/>
  <c r="AE14" i="7"/>
  <c r="AE29" i="7"/>
  <c r="AE26" i="7"/>
  <c r="AE61" i="7"/>
  <c r="AE39" i="7"/>
  <c r="AE27" i="7"/>
  <c r="AE13" i="7"/>
  <c r="AE28" i="7"/>
  <c r="AE54" i="7"/>
  <c r="AE35" i="7"/>
  <c r="AE15" i="7"/>
  <c r="AE52" i="7"/>
  <c r="AE8" i="7"/>
  <c r="AE31" i="7"/>
  <c r="AE47" i="7"/>
  <c r="AE51" i="7"/>
  <c r="AE49" i="7"/>
  <c r="AE33" i="7"/>
  <c r="AE34" i="7"/>
  <c r="AE36" i="7"/>
  <c r="AE56" i="7"/>
  <c r="AE16" i="7" l="1"/>
  <c r="AG1" i="7"/>
  <c r="AF8" i="7"/>
  <c r="AF30" i="7"/>
  <c r="AF61" i="7"/>
  <c r="AF47" i="7"/>
  <c r="AF29" i="7"/>
  <c r="AF34" i="7"/>
  <c r="AF52" i="7"/>
  <c r="AF54" i="7"/>
  <c r="AF27" i="7"/>
  <c r="AF13" i="7"/>
  <c r="AF56" i="7"/>
  <c r="AF35" i="7"/>
  <c r="AF38" i="7"/>
  <c r="AF14" i="7"/>
  <c r="AF55" i="7"/>
  <c r="AF51" i="7"/>
  <c r="AF60" i="7"/>
  <c r="AF59" i="7"/>
  <c r="AF50" i="7"/>
  <c r="AF12" i="7"/>
  <c r="AF39" i="7"/>
  <c r="AF9" i="7"/>
  <c r="AF57" i="7"/>
  <c r="AF15" i="7"/>
  <c r="AF10" i="7"/>
  <c r="AF40" i="7"/>
  <c r="AF48" i="7"/>
  <c r="AF26" i="7"/>
  <c r="AF33" i="7"/>
  <c r="AF11" i="7"/>
  <c r="AF49" i="7"/>
  <c r="AF53" i="7"/>
  <c r="AF36" i="7"/>
  <c r="AF28" i="7"/>
  <c r="AF32" i="7"/>
  <c r="AF31" i="7"/>
  <c r="AF7" i="7"/>
  <c r="AH1" i="7" l="1"/>
  <c r="AF16" i="7"/>
  <c r="AG47" i="7"/>
  <c r="AG9" i="7"/>
  <c r="AG8" i="7"/>
  <c r="AG32" i="7"/>
  <c r="AG27" i="7"/>
  <c r="AG33" i="7"/>
  <c r="AG40" i="7"/>
  <c r="AG12" i="7"/>
  <c r="AG30" i="7"/>
  <c r="AG60" i="7"/>
  <c r="AG13" i="7"/>
  <c r="AG38" i="7"/>
  <c r="AG15" i="7"/>
  <c r="AG28" i="7"/>
  <c r="AG49" i="7"/>
  <c r="AG34" i="7"/>
  <c r="AG55" i="7"/>
  <c r="AG14" i="7"/>
  <c r="AG31" i="7"/>
  <c r="AG56" i="7"/>
  <c r="AG61" i="7"/>
  <c r="AG35" i="7"/>
  <c r="AG11" i="7"/>
  <c r="AG57" i="7"/>
  <c r="AG29" i="7"/>
  <c r="AG10" i="7"/>
  <c r="AG39" i="7"/>
  <c r="AG50" i="7"/>
  <c r="AG53" i="7"/>
  <c r="AG54" i="7"/>
  <c r="AG52" i="7"/>
  <c r="AG26" i="7"/>
  <c r="AG36" i="7"/>
  <c r="AG7" i="7"/>
  <c r="AG59" i="7"/>
  <c r="AG48" i="7"/>
  <c r="AG51" i="7"/>
  <c r="AI1" i="7" l="1"/>
  <c r="AG16" i="7"/>
  <c r="AH59" i="7"/>
  <c r="AH27" i="7"/>
  <c r="AH47" i="7"/>
  <c r="AH14" i="7"/>
  <c r="AH8" i="7"/>
  <c r="AH7" i="7"/>
  <c r="AH32" i="7"/>
  <c r="AH40" i="7"/>
  <c r="AH13" i="7"/>
  <c r="AH15" i="7"/>
  <c r="AH57" i="7"/>
  <c r="AH9" i="7"/>
  <c r="AH36" i="7"/>
  <c r="AH38" i="7"/>
  <c r="AH11" i="7"/>
  <c r="AH48" i="7"/>
  <c r="AH60" i="7"/>
  <c r="AH26" i="7"/>
  <c r="AH31" i="7"/>
  <c r="AH34" i="7"/>
  <c r="AH10" i="7"/>
  <c r="AH35" i="7"/>
  <c r="AH53" i="7"/>
  <c r="AH28" i="7"/>
  <c r="AH33" i="7"/>
  <c r="AH50" i="7"/>
  <c r="AH61" i="7"/>
  <c r="AH12" i="7"/>
  <c r="AH55" i="7"/>
  <c r="AH51" i="7"/>
  <c r="AH29" i="7"/>
  <c r="AH39" i="7"/>
  <c r="AH56" i="7"/>
  <c r="AH52" i="7"/>
  <c r="AH49" i="7"/>
  <c r="AH30" i="7"/>
  <c r="AH54" i="7"/>
  <c r="AH16" i="7" l="1"/>
  <c r="AJ1" i="7"/>
  <c r="AI9" i="7"/>
  <c r="AI57" i="7"/>
  <c r="AI32" i="7"/>
  <c r="AI55" i="7"/>
  <c r="AI40" i="7"/>
  <c r="AI56" i="7"/>
  <c r="AI54" i="7"/>
  <c r="AI59" i="7"/>
  <c r="AI53" i="7"/>
  <c r="AI8" i="7"/>
  <c r="AI10" i="7"/>
  <c r="AI14" i="7"/>
  <c r="AI15" i="7"/>
  <c r="AI31" i="7"/>
  <c r="AI35" i="7"/>
  <c r="AI36" i="7"/>
  <c r="AI38" i="7"/>
  <c r="AI39" i="7"/>
  <c r="AI60" i="7"/>
  <c r="AI50" i="7"/>
  <c r="AI33" i="7"/>
  <c r="AI28" i="7"/>
  <c r="AI29" i="7"/>
  <c r="AI27" i="7"/>
  <c r="AI47" i="7"/>
  <c r="AI52" i="7"/>
  <c r="AI11" i="7"/>
  <c r="AI48" i="7"/>
  <c r="AI34" i="7"/>
  <c r="AI61" i="7"/>
  <c r="AI30" i="7"/>
  <c r="AI49" i="7"/>
  <c r="AI13" i="7"/>
  <c r="AI51" i="7"/>
  <c r="AI12" i="7"/>
  <c r="AI26" i="7"/>
  <c r="AI7" i="7"/>
  <c r="AK1" i="7" l="1"/>
  <c r="AI16" i="7"/>
  <c r="AJ48" i="7"/>
  <c r="AJ30" i="7"/>
  <c r="AJ8" i="7"/>
  <c r="AJ56" i="7"/>
  <c r="AJ12" i="7"/>
  <c r="AJ31" i="7"/>
  <c r="AJ28" i="7"/>
  <c r="AJ11" i="7"/>
  <c r="AJ15" i="7"/>
  <c r="AJ27" i="7"/>
  <c r="AJ57" i="7"/>
  <c r="AJ60" i="7"/>
  <c r="AJ26" i="7"/>
  <c r="AJ13" i="7"/>
  <c r="AJ38" i="7"/>
  <c r="AJ49" i="7"/>
  <c r="AJ39" i="7"/>
  <c r="AJ9" i="7"/>
  <c r="AJ34" i="7"/>
  <c r="AJ33" i="7"/>
  <c r="AJ40" i="7"/>
  <c r="AJ35" i="7"/>
  <c r="AJ54" i="7"/>
  <c r="AJ36" i="7"/>
  <c r="AJ29" i="7"/>
  <c r="AJ10" i="7"/>
  <c r="AJ47" i="7"/>
  <c r="AJ55" i="7"/>
  <c r="AJ51" i="7"/>
  <c r="AJ53" i="7"/>
  <c r="AJ52" i="7"/>
  <c r="AJ7" i="7"/>
  <c r="AJ14" i="7"/>
  <c r="AJ61" i="7"/>
  <c r="AJ32" i="7"/>
  <c r="AJ59" i="7"/>
  <c r="AJ50" i="7"/>
  <c r="AJ16" i="7" l="1"/>
  <c r="AK60" i="7"/>
  <c r="AK38" i="7"/>
  <c r="AK10" i="7"/>
  <c r="AK15" i="7"/>
  <c r="AK35" i="7"/>
  <c r="AK54" i="7"/>
  <c r="AK59" i="7"/>
  <c r="AK12" i="7"/>
  <c r="AK28" i="7"/>
  <c r="AK26" i="7"/>
  <c r="AK32" i="7"/>
  <c r="AK11" i="7"/>
  <c r="AK36" i="7"/>
  <c r="AK47" i="7"/>
  <c r="AK33" i="7"/>
  <c r="AK34" i="7"/>
  <c r="AK30" i="7"/>
  <c r="AK9" i="7"/>
  <c r="AK14" i="7"/>
  <c r="AK48" i="7"/>
  <c r="AK57" i="7"/>
  <c r="AK8" i="7"/>
  <c r="AK29" i="7"/>
  <c r="AK39" i="7"/>
  <c r="AK31" i="7"/>
  <c r="AK61" i="7"/>
  <c r="AK7" i="7"/>
  <c r="AK56" i="7"/>
  <c r="AK40" i="7"/>
  <c r="AK51" i="7"/>
  <c r="AK13" i="7"/>
  <c r="AK27" i="7"/>
  <c r="AK52" i="7"/>
  <c r="AK53" i="7"/>
  <c r="AK49" i="7"/>
  <c r="AK50" i="7"/>
  <c r="AK55" i="7"/>
  <c r="AK16" i="7" l="1"/>
</calcChain>
</file>

<file path=xl/sharedStrings.xml><?xml version="1.0" encoding="utf-8"?>
<sst xmlns="http://schemas.openxmlformats.org/spreadsheetml/2006/main" count="10287" uniqueCount="170">
  <si>
    <t xml:space="preserve"> </t>
  </si>
  <si>
    <t>Notice</t>
  </si>
  <si>
    <t xml:space="preserve">Ernst &amp; Young ("EY") was engaged on the instructions of Tasmanian Networks Pty Ltd (“TasNetworks” or “Client”) to provide market modelling in relation to the proposed Marinus Link interconnector (“Project”), in accordance with the contract dated 14 June 2018.
</t>
  </si>
  <si>
    <r>
      <t>The results of Ernst &amp; Young’s work, including the assumptions and qualifications made in preparing the workbook dated</t>
    </r>
    <r>
      <rPr>
        <sz val="11"/>
        <rFont val="Calibri"/>
        <family val="2"/>
        <scheme val="minor"/>
      </rPr>
      <t xml:space="preserve"> 22 June 2021</t>
    </r>
    <r>
      <rPr>
        <sz val="11"/>
        <color theme="1"/>
        <rFont val="Calibri"/>
        <family val="2"/>
        <scheme val="minor"/>
      </rPr>
      <t xml:space="preserve"> (“Workbook”), are set out in Ernst &amp; Young's report dated 22</t>
    </r>
    <r>
      <rPr>
        <sz val="11"/>
        <rFont val="Calibri"/>
        <family val="2"/>
        <scheme val="minor"/>
      </rPr>
      <t xml:space="preserve"> June 2021</t>
    </r>
    <r>
      <rPr>
        <sz val="11"/>
        <color theme="1"/>
        <rFont val="Calibri"/>
        <family val="2"/>
        <scheme val="minor"/>
      </rPr>
      <t xml:space="preserve"> ("Report"). The Workbook and Report should be read in their entirety including this notice, the applicable scope of the work and any limitations. A reference to the Workbook includes any part of the Workbook. No further work has been undertaken by Ernst &amp; Young since the date of the Workbook to update it.
</t>
    </r>
  </si>
  <si>
    <t xml:space="preserve">EY has prepared the Workbook under the directions of the Client. EY has not been engaged to act, and has not acted, as advisor to any other party. Accordingly, EY makes no representations as to the appropriateness, accuracy or completeness of the Workbook for any other party's purposes.
</t>
  </si>
  <si>
    <t xml:space="preserve">No reliance may be placed upon the Workbook or any of its contents by any party other than the Client (“Third Parties”). Any Third Party receiving a copy of the Workbook must make and rely on their own enquiries in relation to the issues to which the Workbook relates, the contents of the Workbook and all matters arising from or relating to or in any way connected with the Workbook or its contents.
</t>
  </si>
  <si>
    <t xml:space="preserve">EY disclaims all responsibility to any Third Parties for any loss or liability that the Third Parties may suffer or incur arising from or relating to or in any way connected with the contents of the Workbook, the provision of the Workbook to the Third Parties or the reliance upon the Workbook by the Third Parties.
</t>
  </si>
  <si>
    <t xml:space="preserve">No claim or demand or any actions or proceedings may be brought against EY arising from or connected with the contents of the Workbook or the provision of the Workbook to the Third Parties. EY will be released and forever discharged from any such claims, demands, actions or proceedings.
</t>
  </si>
  <si>
    <t xml:space="preserve">Our work commenced on 12 January 2021 and was completed on 19 May 2021. Therefore, our Workbook does not take account of events or circumstances arising after 19 May 2021 and we have no responsibility to update the Workbook for such events or circumstances.
</t>
  </si>
  <si>
    <t xml:space="preserve">In preparing this Workbook we have considered and relied upon information from a range of sources believed to be reliable and accurate. We do not imply, and it should not be construed, that we have verified any of the information provided to us, or that our enquiries could have identified any matter that a more extensive examination might disclose.
</t>
  </si>
  <si>
    <t xml:space="preserve">The work performed as part of our scope considers information provided to us and a number of combinations of input assumptions relating to future conditions, which may not necessarily represent actual or most likely future conditions. Additionally, modelling work performed as part of our scope inherently requires assumptions about future behaviours and market interactions, which may result in forecasts that deviate from future conditions. There will usually be differences between estimated and actual results, because events and circumstances frequently do not occur as expected, and those differences may be material. We take no responsibility that the projected outcomes will be achieved, if any.
</t>
  </si>
  <si>
    <t xml:space="preserve">We highlight that our analysis and Workbook do not constitute investment advice or a recommendation to you on a future course of action. We provide no assurance that the scenarios we have modelled will be accepted by any relevant authority or third party.
</t>
  </si>
  <si>
    <t xml:space="preserve">Our conclusions are based, in part, on the assumptions stated and on information provided by the Client and other information sources used during the course of the engagement. The modelled outcomes are contingent on the collection of assumptions as agreed with the Client and no consideration of other market events, announcements or other changing circumstances are reflected in this Workbook. Neither EY nor any member or employee thereof undertakes responsibility in any way whatsoever to any person in respect of errors in this Workbook arising from incorrect information provided by the Client or other information sources used.
</t>
  </si>
  <si>
    <t xml:space="preserve">EY has consented to the Workbook being published electronically on the Client’s website alongside the Report and Addendum for informational purposes only. EY has not consented to distribution or disclosure beyond this. The material contained in the Workbook, including the EY logo, is copyright. The copyright in the material contained in the Workbook itself, excluding EY logo, vests in the Client. The Workbook, including the EY logo, cannot be altered without prior written permission from EY.
</t>
  </si>
  <si>
    <t>EY’s liability is limited by a scheme approved under Professional Standards Legislation.</t>
  </si>
  <si>
    <t>Change log</t>
  </si>
  <si>
    <t>Project Marinus Economic Modelling Result Workbooks supporting the Addendum to the PACR, Step Change Scenario. Marinus Link from 1 July 2027.</t>
  </si>
  <si>
    <t>Acronyms</t>
  </si>
  <si>
    <t>AEMO</t>
  </si>
  <si>
    <t>Australian Energy Market Operator</t>
  </si>
  <si>
    <t>CCGT</t>
  </si>
  <si>
    <t>Closed cycle gas turbine</t>
  </si>
  <si>
    <t>Diesel</t>
  </si>
  <si>
    <t>Diesel generator</t>
  </si>
  <si>
    <t>Distributed PV</t>
  </si>
  <si>
    <t>PV non-scheduled generators (PVNSG) and Rooftop PV</t>
  </si>
  <si>
    <t>DSP</t>
  </si>
  <si>
    <t>Demand-side participation</t>
  </si>
  <si>
    <t>ESOO</t>
  </si>
  <si>
    <t>Electricity Statement Of Opportunities</t>
  </si>
  <si>
    <t>FOM</t>
  </si>
  <si>
    <t>Fixed operations and maintenance</t>
  </si>
  <si>
    <t>Gas - Steam</t>
  </si>
  <si>
    <t>Gas-powered steam turbine</t>
  </si>
  <si>
    <t>GWh</t>
  </si>
  <si>
    <t>Gigawatt-hours</t>
  </si>
  <si>
    <t>Grid Battery</t>
  </si>
  <si>
    <t>Explicitly modelled existing and new entrant (8 hour or less) battery storage</t>
  </si>
  <si>
    <t>MW</t>
  </si>
  <si>
    <t>Megawatts</t>
  </si>
  <si>
    <t>NEM</t>
  </si>
  <si>
    <t>National Electricity Market</t>
  </si>
  <si>
    <t>OCGT</t>
  </si>
  <si>
    <t>Open cycle gas turbine</t>
  </si>
  <si>
    <t>PACR</t>
  </si>
  <si>
    <t>Project Assessment Conclusions Report</t>
  </si>
  <si>
    <t>PV</t>
  </si>
  <si>
    <t>Photovoltaic</t>
  </si>
  <si>
    <t>PVNSG</t>
  </si>
  <si>
    <t>PV non-scheduled generators</t>
  </si>
  <si>
    <t>Rehab</t>
  </si>
  <si>
    <t>Rehabilitation (after closing an existing generator)</t>
  </si>
  <si>
    <t>USE</t>
  </si>
  <si>
    <t>Unserved energy</t>
  </si>
  <si>
    <t>VOM</t>
  </si>
  <si>
    <t>Variable operations and maintenance</t>
  </si>
  <si>
    <t>VPP</t>
  </si>
  <si>
    <t>Virtual power plants</t>
  </si>
  <si>
    <t>Notes</t>
  </si>
  <si>
    <t>1. BaseCase simulations do not include Marinus Link. Marinus simulations include Marinus Link from 1 July 2027.</t>
  </si>
  <si>
    <t>2. Tumut 3 generation is included in Hydro, whereas Tumut 3 pump is included in Pumped Hydro Pump.</t>
  </si>
  <si>
    <t>3. REZ expansion costs only capture intra-regional network augmentations. These costs do not include the cost of interconnectors.</t>
  </si>
  <si>
    <t>4. New entrant capacity and retiring capacity for allowable generators are made at the beginning of each financial year, on 1 July.</t>
  </si>
  <si>
    <t>5. Other non-scheduled generation is handled on the demand side as per AEMO's 2020 ESOO.</t>
  </si>
  <si>
    <t>Black Coal</t>
  </si>
  <si>
    <t>Hydro</t>
  </si>
  <si>
    <t>OCGT / Diesel</t>
  </si>
  <si>
    <t>USE / DSP</t>
  </si>
  <si>
    <t>Solar PV</t>
  </si>
  <si>
    <t>Wind</t>
  </si>
  <si>
    <t>Grid Battery pump</t>
  </si>
  <si>
    <t>Brown Coal</t>
  </si>
  <si>
    <t>Pumped Hydro Pump</t>
  </si>
  <si>
    <t>Pumped Hydro</t>
  </si>
  <si>
    <t>Transmission</t>
  </si>
  <si>
    <t>SyncCon</t>
  </si>
  <si>
    <t>VPP pump</t>
  </si>
  <si>
    <t>Behind the meter battery</t>
  </si>
  <si>
    <t>Behind the meter battery pump</t>
  </si>
  <si>
    <t>System Strength</t>
  </si>
  <si>
    <t>2021-22</t>
  </si>
  <si>
    <t>Fuel</t>
  </si>
  <si>
    <t>REHAB</t>
  </si>
  <si>
    <t>Compare</t>
  </si>
  <si>
    <t>Marinus</t>
  </si>
  <si>
    <t>to</t>
  </si>
  <si>
    <t>BaseCase</t>
  </si>
  <si>
    <t>Select region</t>
  </si>
  <si>
    <t>Real June 2020 dollars ($m) discounted to 1 July 2020</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</si>
  <si>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</si>
  <si>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</si>
  <si>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</si>
  <si>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</si>
  <si>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</si>
  <si>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</si>
  <si>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</si>
  <si>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</si>
  <si>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</si>
  <si>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</si>
  <si>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</si>
  <si>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</si>
  <si>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</si>
  <si>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</si>
  <si>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</si>
  <si>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</si>
  <si>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</si>
  <si>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</si>
  <si>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</si>
  <si>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</si>
  <si>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</si>
  <si>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</si>
  <si>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</si>
  <si>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</si>
  <si>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</si>
  <si>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</si>
  <si>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</si>
  <si>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</si>
  <si>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Build</t>
  </si>
  <si>
    <t>CAPEX</t>
  </si>
  <si>
    <t>REZ Tx</t>
  </si>
  <si>
    <t>REZ</t>
  </si>
  <si>
    <t>USE+DSP</t>
  </si>
  <si>
    <t>Total cumulative market benefits</t>
  </si>
  <si>
    <t>Capacity difference (MW)</t>
  </si>
  <si>
    <t>Sent-out generation difference (GWh)*</t>
  </si>
  <si>
    <t>*Generation shown is sent-out, as is demand. The difference in sent-out generation with the Marinus Link option and the Base Case is due to the difference in losses from interconnectors and storage.</t>
  </si>
  <si>
    <t>Annual capacity factor by technology - BaseCase,  Step Change Scenario</t>
  </si>
  <si>
    <t>Explicitly modelled generation</t>
  </si>
  <si>
    <t>Region</t>
  </si>
  <si>
    <t>Technology</t>
  </si>
  <si>
    <t>NSW1</t>
  </si>
  <si>
    <t>QLD1</t>
  </si>
  <si>
    <t>VIC1</t>
  </si>
  <si>
    <t>SA1</t>
  </si>
  <si>
    <t>TAS1</t>
  </si>
  <si>
    <t>Explicitly modelled pumping</t>
  </si>
  <si>
    <t>Non-controllable capacity</t>
  </si>
  <si>
    <t>Annual sent-out generation by technology (GWh) - BaseCase, Step Change Scenario</t>
  </si>
  <si>
    <t>Total excluding storage</t>
  </si>
  <si>
    <t>Installed capacity by technology (MW) - BaseCase, Step Change Scenario</t>
  </si>
  <si>
    <t>Capacity calculated on 1 July. In early study years some wind and solar projects enter later in the financial year and are therefore reflected in the following financial year's capacity.</t>
  </si>
  <si>
    <t>VOM cost by technology ($000s) - Base Case, Step Change Scenario</t>
  </si>
  <si>
    <t>Real June 2020 dollars discounted to 1 July 2020</t>
  </si>
  <si>
    <t>FOM cost by technology ($000s) - Base Case, Step Change Scenario</t>
  </si>
  <si>
    <t>Real June 2020 dollars discounted to 1 July 2020. For new entrant capacity, the FOM is incurred annually in modelling. For existing capacity, FOM is considered to be a sunk cost, since the fixed retirement dates are assumed to be the same in the Base Case and the case with Marinus Link. As such, early retirements are presented as an annual FOM saving, or negative cost, that continues until the assumed fixed date retirement.</t>
  </si>
  <si>
    <t>Fuel cost by technology ($000s) - Base Case, Step Change Scenario</t>
  </si>
  <si>
    <t>New generation build cost (CAPEX) by technology ($000s) - Base Case, Step Change Scenario</t>
  </si>
  <si>
    <t>CAPEX (Install)</t>
  </si>
  <si>
    <t>Real June 2020 dollars discounted to 1 July 2020. The total capital costs are annualised for modelling purposes.</t>
  </si>
  <si>
    <t>Rehabilition cost by technology ($000s) - Base Case, Step Change Scenario</t>
  </si>
  <si>
    <t>REZ transmission expansion cost by region ($000s) - Base Case, Step Change Scenario</t>
  </si>
  <si>
    <t>REZ Expansion</t>
  </si>
  <si>
    <t>Real June 2020 dollars discounted to 1 July 2020. As with the total capital costs, the REZ transmission expansion costs are annualised for modelling purposes.</t>
  </si>
  <si>
    <t>Total</t>
  </si>
  <si>
    <t>USE and USE / DSP cost by region ($000s) - Base Case, Step Change Scenario</t>
  </si>
  <si>
    <t>Synchronous Condenser cost by region ($000s) - Base Case, Step Change Scenario</t>
  </si>
  <si>
    <t>System Strength cost by region ($000s) - Base Case, Step Change Scenario</t>
  </si>
  <si>
    <t>Annual capacity factor by technology - Marinus Link,  Step Change Scenario</t>
  </si>
  <si>
    <t>Annual sent-out generation by technology (GWh) - Marinus Link, Step Change Scenario</t>
  </si>
  <si>
    <t>Installed capacity by technology (MW) - Marinus Link, Step Change Scenario</t>
  </si>
  <si>
    <t>VOM cost by technology ($000s) - Marinus Link, Step Change Scenario</t>
  </si>
  <si>
    <t>FOM cost by technology ($000s) - Marinus Link, Step Change Scenario</t>
  </si>
  <si>
    <t>Fuel cost by technology ($000s) - Marinus Link, Step Change Scenario</t>
  </si>
  <si>
    <t>New generation build cost (CAPEX) by technology ($000s) - Marinus Link, Step Change Scenario</t>
  </si>
  <si>
    <t>Rehabilition cost by technology ($000s) - Marinus Link, Step Change Scenario</t>
  </si>
  <si>
    <t>REZ transmission expansion cost by region ($000s) - Marinus Link, Step Change Scenario</t>
  </si>
  <si>
    <t>USE and USE / DSP cost by region ($000s) - Marinus Link, Step Change Scenario</t>
  </si>
  <si>
    <t>Synchronous Condenser cost by region ($000s) - Marinus Link, Step Change Scenario</t>
  </si>
  <si>
    <t>System Strength cost by region ($000s) - Marinus Link, Step Change Scenario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</si>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</sst>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6" formatCode="&quot;$&quot;#,##0"/>
  </numFmts>
  <fonts count="18">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sz val="11"/>
      <name val="Calibri"/>
      <family val="2"/>
      <scheme val="minor"/>
    </font>
    <font>
      <sz val="18"/>
      <color rgb="FFFFE600"/>
      <name val="Arial"/>
      <family val="2"/>
    </font>
    <font>
      <sz val="18"/>
      <color rgb="FFFFD200"/>
      <name val="Arial"/>
      <family val="2"/>
    </font>
    <font>
      <b/>
      <sz val="18"/>
      <color rgb="FF3F3F3F"/>
      <name val="Arial"/>
      <family val="2"/>
    </font>
    <font>
      <sz val="18"/>
      <color rgb="FFFFE600"/>
      <name val="EYInterstate"/>
    </font>
    <font>
      <sz val="18"/>
      <color rgb="FFFFD200"/>
      <name val="EYInterstate"/>
    </font>
    <font>
      <i/>
      <sz val="11"/>
      <color theme="1"/>
      <name val="Calibri"/>
      <family val="2"/>
      <scheme val="minor"/>
    </font>
    <font>
      <b/>
      <sz val="11"/>
      <name val="Calibri"/>
      <family val="2"/>
      <scheme val="minor"/>
    </font>
    <font>
      <b/>
      <sz val="12"/>
      <color rgb="FFFFE600"/>
      <name val="Arial"/>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tint="-0.499984740745262"/>
        <bgColor indexed="64"/>
      </patternFill>
    </fill>
    <fill>
      <patternFill patternType="solid">
        <fgColor theme="0"/>
        <bgColor indexed="64"/>
      </patternFill>
    </fill>
    <fill>
      <patternFill patternType="solid">
        <fgColor rgb="FFFFFFFF"/>
        <bgColor indexed="64"/>
      </patternFill>
    </fill>
    <fill>
      <patternFill patternType="solid">
        <fgColor rgb="FF747480"/>
        <bgColor indexed="64"/>
      </patternFill>
    </fill>
    <fill>
      <patternFill patternType="solid">
        <fgColor rgb="FFC4C4CD"/>
        <bgColor indexed="64"/>
      </patternFill>
    </fill>
    <fill>
      <patternFill patternType="solid">
        <fgColor rgb="FFFFE6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
    <xf numFmtId="0" fontId="0" fillId="0" borderId="0"/>
    <xf numFmtId="9" fontId="1" fillId="0" borderId="0" applyFont="0" applyFill="0" applyBorder="0" applyAlignment="0" applyProtection="0"/>
    <xf numFmtId="0" fontId="2" fillId="2" borderId="1" applyNumberFormat="0" applyAlignment="0" applyProtection="0"/>
    <xf numFmtId="0" fontId="3" fillId="3" borderId="2" applyNumberFormat="0" applyAlignment="0" applyProtection="0"/>
    <xf numFmtId="0" fontId="7" fillId="0" borderId="0"/>
  </cellStyleXfs>
  <cellXfs count="39">
    <xf numFmtId="0" fontId="0" fillId="0" borderId="0" xfId="0"/>
    <xf numFmtId="0" fontId="7" fillId="0" borderId="0" xfId="4"/>
    <xf numFmtId="0" fontId="8" fillId="0" borderId="0" xfId="0" applyFont="1"/>
    <xf numFmtId="14" fontId="0" fillId="0" borderId="0" xfId="0" applyNumberFormat="1"/>
    <xf numFmtId="164" fontId="0" fillId="0" borderId="0" xfId="0" applyNumberFormat="1" applyAlignment="1">
      <alignment wrapText="1"/>
    </xf>
    <xf numFmtId="0" fontId="0" fillId="0" borderId="0" xfId="0" applyFill="1"/>
    <xf numFmtId="164" fontId="0" fillId="0" borderId="0" xfId="0" applyNumberFormat="1"/>
    <xf numFmtId="14" fontId="9" fillId="0" borderId="0" xfId="0" applyNumberFormat="1" applyFont="1"/>
    <xf numFmtId="0" fontId="0" fillId="0" borderId="0" xfId="0" applyAlignment="1">
      <alignment horizontal="left"/>
    </xf>
    <xf numFmtId="0" fontId="2" fillId="2" borderId="1" xfId="2"/>
    <xf numFmtId="0" fontId="10" fillId="4" borderId="0" xfId="0" applyFont="1" applyFill="1"/>
    <xf numFmtId="0" fontId="11" fillId="4" borderId="0" xfId="0" applyFont="1" applyFill="1"/>
    <xf numFmtId="0" fontId="12" fillId="3" borderId="2" xfId="3" applyFont="1"/>
    <xf numFmtId="0" fontId="0" fillId="5" borderId="0" xfId="0" applyFill="1"/>
    <xf numFmtId="0" fontId="6" fillId="5" borderId="0" xfId="0" applyFont="1" applyFill="1"/>
    <xf numFmtId="0" fontId="13" fillId="4" borderId="0" xfId="0" applyFont="1" applyFill="1"/>
    <xf numFmtId="0" fontId="14" fillId="4" borderId="0" xfId="0" applyFont="1" applyFill="1"/>
    <xf numFmtId="0" fontId="5" fillId="5" borderId="0" xfId="0" applyFont="1" applyFill="1"/>
    <xf numFmtId="0" fontId="15" fillId="6" borderId="0" xfId="0" applyFont="1" applyFill="1"/>
    <xf numFmtId="0" fontId="4" fillId="7" borderId="0" xfId="0" applyFont="1" applyFill="1"/>
    <xf numFmtId="166" fontId="0" fillId="5" borderId="0" xfId="0" applyNumberFormat="1" applyFill="1"/>
    <xf numFmtId="166" fontId="5" fillId="8" borderId="0" xfId="0" applyNumberFormat="1" applyFont="1" applyFill="1"/>
    <xf numFmtId="166" fontId="0" fillId="8" borderId="0" xfId="0" applyNumberFormat="1" applyFill="1"/>
    <xf numFmtId="0" fontId="16" fillId="9" borderId="0" xfId="0" applyFont="1" applyFill="1" applyAlignment="1"/>
    <xf numFmtId="166" fontId="16" fillId="9" borderId="0" xfId="0" applyNumberFormat="1" applyFont="1" applyFill="1" applyAlignment="1"/>
    <xf numFmtId="3" fontId="0" fillId="8" borderId="0" xfId="0" applyNumberFormat="1" applyFont="1" applyFill="1"/>
    <xf numFmtId="0" fontId="15" fillId="5" borderId="0" xfId="0" applyFont="1" applyFill="1"/>
    <xf numFmtId="0" fontId="17" fillId="7" borderId="0" xfId="0" applyFont="1" applyFill="1" applyAlignment="1">
      <alignment vertical="center"/>
    </xf>
    <xf numFmtId="0" fontId="0" fillId="6" borderId="0" xfId="0" applyFill="1"/>
    <xf numFmtId="0" fontId="0" fillId="8" borderId="0" xfId="0" applyFill="1"/>
    <xf numFmtId="9" fontId="0" fillId="8" borderId="0" xfId="0" applyNumberFormat="1" applyFill="1"/>
    <xf numFmtId="9" fontId="0" fillId="8" borderId="0" xfId="1" applyFont="1" applyFill="1"/>
    <xf numFmtId="0" fontId="0" fillId="5" borderId="0" xfId="0" applyNumberFormat="1" applyFill="1"/>
    <xf numFmtId="3" fontId="0" fillId="8" borderId="0" xfId="0" applyNumberFormat="1" applyFill="1"/>
    <xf numFmtId="0" fontId="16" fillId="9" borderId="0" xfId="0" applyFont="1" applyFill="1" applyAlignment="1">
      <alignment horizontal="center"/>
    </xf>
    <xf numFmtId="3" fontId="0" fillId="9" borderId="0" xfId="0" applyNumberFormat="1" applyFill="1"/>
    <xf numFmtId="0" fontId="0" fillId="8" borderId="0" xfId="0" applyFont="1" applyFill="1"/>
    <xf numFmtId="4" fontId="0" fillId="8" borderId="0" xfId="0" applyNumberFormat="1" applyFill="1"/>
    <xf numFmtId="0" fontId="15" fillId="6" borderId="0" xfId="0" applyFont="1" applyFill="1" applyAlignment="1">
      <alignment horizontal="left" wrapText="1"/>
    </xf>
  </cellXfs>
  <cellStyles count="5">
    <cellStyle name="Input" xfId="2" builtinId="20"/>
    <cellStyle name="Normal" xfId="0" builtinId="0"/>
    <cellStyle name="Normal 2" xfId="4"/>
    <cellStyle name="Output" xfId="3" builtinId="2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options---'!$H$7</c:f>
              <c:strCache>
                <c:ptCount val="1"/>
                <c:pt idx="0">
                  <c:v>CAPEX</c:v>
                </c:pt>
              </c:strCache>
            </c:strRef>
          </c:tx>
          <c:spPr>
            <a:solidFill>
              <a:srgbClr val="FF6D00"/>
            </a:solidFill>
            <a:ln w="25400">
              <a:noFill/>
              <a:prstDash val="solid"/>
            </a:ln>
            <a:effectLst/>
            <a:extLst>
              <a:ext uri="{91240B29-F687-4F45-9708-019B960494DF}">
                <a14:hiddenLine xmlns:a14="http://schemas.microsoft.com/office/drawing/2010/main" w="25400">
                  <a:solidFill>
                    <a:srgbClr val="FF6D00"/>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options---'!$I$7:$AK$7</c:f>
              <c:numCache>
                <c:formatCode>"$"#,##0</c:formatCode>
                <c:ptCount val="29"/>
                <c:pt idx="0">
                  <c:v>12.615338826547493</c:v>
                </c:pt>
                <c:pt idx="1">
                  <c:v>12.037541692801401</c:v>
                </c:pt>
                <c:pt idx="2">
                  <c:v>30.574369129522587</c:v>
                </c:pt>
                <c:pt idx="3">
                  <c:v>29.478593054741854</c:v>
                </c:pt>
                <c:pt idx="4">
                  <c:v>18.66437445587502</c:v>
                </c:pt>
                <c:pt idx="5">
                  <c:v>7.6341762435582936</c:v>
                </c:pt>
                <c:pt idx="6">
                  <c:v>35.274690090187129</c:v>
                </c:pt>
                <c:pt idx="7">
                  <c:v>22.951719935107977</c:v>
                </c:pt>
                <c:pt idx="8">
                  <c:v>26.286098063812126</c:v>
                </c:pt>
                <c:pt idx="9">
                  <c:v>26.723627739636228</c:v>
                </c:pt>
                <c:pt idx="10">
                  <c:v>51.827085215020695</c:v>
                </c:pt>
                <c:pt idx="11">
                  <c:v>59.409766445384363</c:v>
                </c:pt>
                <c:pt idx="12">
                  <c:v>92.757087147089649</c:v>
                </c:pt>
                <c:pt idx="13">
                  <c:v>99.775212099652265</c:v>
                </c:pt>
                <c:pt idx="14">
                  <c:v>101.04184811430052</c:v>
                </c:pt>
                <c:pt idx="15">
                  <c:v>127.03165863911295</c:v>
                </c:pt>
                <c:pt idx="16">
                  <c:v>111.35999944266351</c:v>
                </c:pt>
                <c:pt idx="17">
                  <c:v>104.33653500289888</c:v>
                </c:pt>
                <c:pt idx="18">
                  <c:v>97.134582578112372</c:v>
                </c:pt>
                <c:pt idx="19">
                  <c:v>104.02933786058007</c:v>
                </c:pt>
                <c:pt idx="20">
                  <c:v>126.73788761421153</c:v>
                </c:pt>
                <c:pt idx="21">
                  <c:v>113.99320412629005</c:v>
                </c:pt>
                <c:pt idx="22">
                  <c:v>114.43690950828045</c:v>
                </c:pt>
                <c:pt idx="23">
                  <c:v>100.44843886496686</c:v>
                </c:pt>
                <c:pt idx="24">
                  <c:v>96.942094109546858</c:v>
                </c:pt>
                <c:pt idx="25">
                  <c:v>93.41801513249986</c:v>
                </c:pt>
                <c:pt idx="26">
                  <c:v>74.197369597137438</c:v>
                </c:pt>
                <c:pt idx="27">
                  <c:v>56.25407369985804</c:v>
                </c:pt>
                <c:pt idx="28">
                  <c:v>42.797951035812495</c:v>
                </c:pt>
              </c:numCache>
            </c:numRef>
          </c:val>
          <c:extLst>
            <c:ext xmlns:c16="http://schemas.microsoft.com/office/drawing/2014/chart" uri="{C3380CC4-5D6E-409C-BE32-E72D297353CC}">
              <c16:uniqueId val="{00000000-1042-4B79-935D-5E9487C60E6B}"/>
            </c:ext>
          </c:extLst>
        </c:ser>
        <c:ser>
          <c:idx val="1"/>
          <c:order val="1"/>
          <c:tx>
            <c:strRef>
              <c:f>'---Compare options---'!$H$8</c:f>
              <c:strCache>
                <c:ptCount val="1"/>
                <c:pt idx="0">
                  <c:v>FOM</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options---'!$I$8:$AK$8</c:f>
              <c:numCache>
                <c:formatCode>"$"#,##0</c:formatCode>
                <c:ptCount val="29"/>
                <c:pt idx="0">
                  <c:v>2.4185712140261604</c:v>
                </c:pt>
                <c:pt idx="1">
                  <c:v>2.307797845761641</c:v>
                </c:pt>
                <c:pt idx="2">
                  <c:v>6.5331462052964486</c:v>
                </c:pt>
                <c:pt idx="3">
                  <c:v>-3.7654953753461595</c:v>
                </c:pt>
                <c:pt idx="4">
                  <c:v>37.34794323877923</c:v>
                </c:pt>
                <c:pt idx="5">
                  <c:v>-5.8229723399588842</c:v>
                </c:pt>
                <c:pt idx="6">
                  <c:v>14.519469996527594</c:v>
                </c:pt>
                <c:pt idx="7">
                  <c:v>11.031748591409182</c:v>
                </c:pt>
                <c:pt idx="8">
                  <c:v>14.914823388591758</c:v>
                </c:pt>
                <c:pt idx="9">
                  <c:v>14.200550619696209</c:v>
                </c:pt>
                <c:pt idx="10">
                  <c:v>15.747800445204193</c:v>
                </c:pt>
                <c:pt idx="11">
                  <c:v>9.2616811896121369</c:v>
                </c:pt>
                <c:pt idx="12">
                  <c:v>15.918726044713578</c:v>
                </c:pt>
                <c:pt idx="13">
                  <c:v>21.22385323666829</c:v>
                </c:pt>
                <c:pt idx="14">
                  <c:v>17.769112207296917</c:v>
                </c:pt>
                <c:pt idx="15">
                  <c:v>22.708121608510584</c:v>
                </c:pt>
                <c:pt idx="16">
                  <c:v>22.643611713261343</c:v>
                </c:pt>
                <c:pt idx="17">
                  <c:v>20.897255279996315</c:v>
                </c:pt>
                <c:pt idx="18">
                  <c:v>18.700022544655599</c:v>
                </c:pt>
                <c:pt idx="19">
                  <c:v>18.652480459462794</c:v>
                </c:pt>
                <c:pt idx="20">
                  <c:v>-12.877249263840611</c:v>
                </c:pt>
                <c:pt idx="21">
                  <c:v>20.814268361270777</c:v>
                </c:pt>
                <c:pt idx="22">
                  <c:v>20.744997188399605</c:v>
                </c:pt>
                <c:pt idx="23">
                  <c:v>20.910736041594703</c:v>
                </c:pt>
                <c:pt idx="24">
                  <c:v>20.814304652350373</c:v>
                </c:pt>
                <c:pt idx="25">
                  <c:v>19.844806802922509</c:v>
                </c:pt>
                <c:pt idx="26">
                  <c:v>18.688453054000043</c:v>
                </c:pt>
                <c:pt idx="27">
                  <c:v>16.763084027662991</c:v>
                </c:pt>
                <c:pt idx="28">
                  <c:v>11.498990699003102</c:v>
                </c:pt>
              </c:numCache>
            </c:numRef>
          </c:val>
          <c:extLst>
            <c:ext xmlns:c16="http://schemas.microsoft.com/office/drawing/2014/chart" uri="{C3380CC4-5D6E-409C-BE32-E72D297353CC}">
              <c16:uniqueId val="{00000001-1042-4B79-935D-5E9487C60E6B}"/>
            </c:ext>
          </c:extLst>
        </c:ser>
        <c:ser>
          <c:idx val="2"/>
          <c:order val="2"/>
          <c:tx>
            <c:strRef>
              <c:f>'---Compare options---'!$H$9</c:f>
              <c:strCache>
                <c:ptCount val="1"/>
                <c:pt idx="0">
                  <c:v>Fuel</c:v>
                </c:pt>
              </c:strCache>
            </c:strRef>
          </c:tx>
          <c:spPr>
            <a:solidFill>
              <a:srgbClr val="2DB757"/>
            </a:solidFill>
            <a:ln w="25400">
              <a:noFill/>
              <a:prstDash val="solid"/>
            </a:ln>
            <a:effectLst/>
            <a:extLst>
              <a:ext uri="{91240B29-F687-4F45-9708-019B960494DF}">
                <a14:hiddenLine xmlns:a14="http://schemas.microsoft.com/office/drawing/2010/main" w="25400">
                  <a:solidFill>
                    <a:srgbClr val="2DB757"/>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options---'!$I$9:$AK$9</c:f>
              <c:numCache>
                <c:formatCode>"$"#,##0</c:formatCode>
                <c:ptCount val="29"/>
                <c:pt idx="0">
                  <c:v>-2.4084121519790496</c:v>
                </c:pt>
                <c:pt idx="1">
                  <c:v>-0.32254048393806445</c:v>
                </c:pt>
                <c:pt idx="2">
                  <c:v>-12.465972653243924</c:v>
                </c:pt>
                <c:pt idx="3">
                  <c:v>-6.734131004556315</c:v>
                </c:pt>
                <c:pt idx="4">
                  <c:v>-19.537663501807256</c:v>
                </c:pt>
                <c:pt idx="5">
                  <c:v>-7.3744054014649008</c:v>
                </c:pt>
                <c:pt idx="6">
                  <c:v>45.047048732549186</c:v>
                </c:pt>
                <c:pt idx="7">
                  <c:v>55.774429310880599</c:v>
                </c:pt>
                <c:pt idx="8">
                  <c:v>32.436233576997068</c:v>
                </c:pt>
                <c:pt idx="9">
                  <c:v>48.739484548379316</c:v>
                </c:pt>
                <c:pt idx="10">
                  <c:v>58.192935192115492</c:v>
                </c:pt>
                <c:pt idx="11">
                  <c:v>56.666912531715816</c:v>
                </c:pt>
                <c:pt idx="12">
                  <c:v>36.610168894516185</c:v>
                </c:pt>
                <c:pt idx="13">
                  <c:v>50.671075336715205</c:v>
                </c:pt>
                <c:pt idx="14">
                  <c:v>43.479107662706575</c:v>
                </c:pt>
                <c:pt idx="15">
                  <c:v>15.209876380993926</c:v>
                </c:pt>
                <c:pt idx="16">
                  <c:v>40.132347684710751</c:v>
                </c:pt>
                <c:pt idx="17">
                  <c:v>42.019208043363875</c:v>
                </c:pt>
                <c:pt idx="18">
                  <c:v>41.770869783949223</c:v>
                </c:pt>
                <c:pt idx="19">
                  <c:v>34.657263202854431</c:v>
                </c:pt>
                <c:pt idx="20">
                  <c:v>27.595268988069265</c:v>
                </c:pt>
                <c:pt idx="21">
                  <c:v>43.518157806138973</c:v>
                </c:pt>
                <c:pt idx="22">
                  <c:v>39.952469200208085</c:v>
                </c:pt>
                <c:pt idx="23">
                  <c:v>29.575587008588133</c:v>
                </c:pt>
                <c:pt idx="24">
                  <c:v>28.396786688643857</c:v>
                </c:pt>
                <c:pt idx="25">
                  <c:v>36.496623687573589</c:v>
                </c:pt>
                <c:pt idx="26">
                  <c:v>33.955279043459214</c:v>
                </c:pt>
                <c:pt idx="27">
                  <c:v>33.294593494609465</c:v>
                </c:pt>
                <c:pt idx="28">
                  <c:v>55.934658546787688</c:v>
                </c:pt>
              </c:numCache>
            </c:numRef>
          </c:val>
          <c:extLst>
            <c:ext xmlns:c16="http://schemas.microsoft.com/office/drawing/2014/chart" uri="{C3380CC4-5D6E-409C-BE32-E72D297353CC}">
              <c16:uniqueId val="{00000002-1042-4B79-935D-5E9487C60E6B}"/>
            </c:ext>
          </c:extLst>
        </c:ser>
        <c:ser>
          <c:idx val="3"/>
          <c:order val="3"/>
          <c:tx>
            <c:strRef>
              <c:f>'---Compare options---'!$H$10</c:f>
              <c:strCache>
                <c:ptCount val="1"/>
                <c:pt idx="0">
                  <c:v>VOM</c:v>
                </c:pt>
              </c:strCache>
            </c:strRef>
          </c:tx>
          <c:spPr>
            <a:solidFill>
              <a:srgbClr val="3D108A"/>
            </a:solidFill>
            <a:ln w="25400">
              <a:noFill/>
              <a:prstDash val="solid"/>
            </a:ln>
            <a:effectLst/>
            <a:extLst>
              <a:ext uri="{91240B29-F687-4F45-9708-019B960494DF}">
                <a14:hiddenLine xmlns:a14="http://schemas.microsoft.com/office/drawing/2010/main" w="25400">
                  <a:solidFill>
                    <a:srgbClr val="3D108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options---'!$I$10:$AK$10</c:f>
              <c:numCache>
                <c:formatCode>"$"#,##0</c:formatCode>
                <c:ptCount val="29"/>
                <c:pt idx="0">
                  <c:v>-1.1027840055219131</c:v>
                </c:pt>
                <c:pt idx="1">
                  <c:v>-1.984831815616344</c:v>
                </c:pt>
                <c:pt idx="2">
                  <c:v>-1.177565239116666</c:v>
                </c:pt>
                <c:pt idx="3">
                  <c:v>-0.68954976699966941</c:v>
                </c:pt>
                <c:pt idx="4">
                  <c:v>1.7273395874511335</c:v>
                </c:pt>
                <c:pt idx="5">
                  <c:v>2.9301533219651321</c:v>
                </c:pt>
                <c:pt idx="6">
                  <c:v>4.4814155380940066E-2</c:v>
                </c:pt>
                <c:pt idx="7">
                  <c:v>2.5360077204880653</c:v>
                </c:pt>
                <c:pt idx="8">
                  <c:v>2.5643753851896034</c:v>
                </c:pt>
                <c:pt idx="9">
                  <c:v>1.0822540651592425</c:v>
                </c:pt>
                <c:pt idx="10">
                  <c:v>-4.5179802892820149</c:v>
                </c:pt>
                <c:pt idx="11">
                  <c:v>-2.0144401510710304</c:v>
                </c:pt>
                <c:pt idx="12">
                  <c:v>-7.2889041019656284</c:v>
                </c:pt>
                <c:pt idx="13">
                  <c:v>-10.595942778930418</c:v>
                </c:pt>
                <c:pt idx="14">
                  <c:v>-8.8661318712868962</c:v>
                </c:pt>
                <c:pt idx="15">
                  <c:v>-12.244662031297077</c:v>
                </c:pt>
                <c:pt idx="16">
                  <c:v>-9.1715841391330173</c:v>
                </c:pt>
                <c:pt idx="17">
                  <c:v>-9.0533481613964533</c:v>
                </c:pt>
                <c:pt idx="18">
                  <c:v>-7.684046292325962</c:v>
                </c:pt>
                <c:pt idx="19">
                  <c:v>-8.0667236960346482</c:v>
                </c:pt>
                <c:pt idx="20">
                  <c:v>-9.7208317841378893</c:v>
                </c:pt>
                <c:pt idx="21">
                  <c:v>-8.5292301240234369</c:v>
                </c:pt>
                <c:pt idx="22">
                  <c:v>-8.3489966393092772</c:v>
                </c:pt>
                <c:pt idx="23">
                  <c:v>-7.0499596289907496</c:v>
                </c:pt>
                <c:pt idx="24">
                  <c:v>-7.2248431803621065</c:v>
                </c:pt>
                <c:pt idx="25">
                  <c:v>-6.9594480832294066</c:v>
                </c:pt>
                <c:pt idx="26">
                  <c:v>-4.9187250296767377</c:v>
                </c:pt>
                <c:pt idx="27">
                  <c:v>-4.2783245808140711</c:v>
                </c:pt>
                <c:pt idx="28">
                  <c:v>-3.4419898360050136</c:v>
                </c:pt>
              </c:numCache>
            </c:numRef>
          </c:val>
          <c:extLst>
            <c:ext xmlns:c16="http://schemas.microsoft.com/office/drawing/2014/chart" uri="{C3380CC4-5D6E-409C-BE32-E72D297353CC}">
              <c16:uniqueId val="{00000003-1042-4B79-935D-5E9487C60E6B}"/>
            </c:ext>
          </c:extLst>
        </c:ser>
        <c:ser>
          <c:idx val="4"/>
          <c:order val="4"/>
          <c:tx>
            <c:strRef>
              <c:f>'---Compare options---'!$H$11</c:f>
              <c:strCache>
                <c:ptCount val="1"/>
                <c:pt idx="0">
                  <c:v>REHAB</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options---'!$I$11:$AK$11</c:f>
              <c:numCache>
                <c:formatCode>"$"#,##0</c:formatCode>
                <c:ptCount val="29"/>
                <c:pt idx="0">
                  <c:v>0</c:v>
                </c:pt>
                <c:pt idx="1">
                  <c:v>0</c:v>
                </c:pt>
                <c:pt idx="2">
                  <c:v>0</c:v>
                </c:pt>
                <c:pt idx="3">
                  <c:v>6.7990251289632289</c:v>
                </c:pt>
                <c:pt idx="4">
                  <c:v>-3.2723698565641972</c:v>
                </c:pt>
                <c:pt idx="5">
                  <c:v>0.75528775464475983</c:v>
                </c:pt>
                <c:pt idx="6">
                  <c:v>-9.6181727844264966</c:v>
                </c:pt>
                <c:pt idx="7">
                  <c:v>3.8594571369474761E-5</c:v>
                </c:pt>
                <c:pt idx="8">
                  <c:v>-1.448178098590517</c:v>
                </c:pt>
                <c:pt idx="9">
                  <c:v>2.6139743288633792E-7</c:v>
                </c:pt>
                <c:pt idx="10">
                  <c:v>0.5137563997541974</c:v>
                </c:pt>
                <c:pt idx="11">
                  <c:v>8.1381720791875403E-9</c:v>
                </c:pt>
                <c:pt idx="12">
                  <c:v>-0.16448817598379173</c:v>
                </c:pt>
                <c:pt idx="13">
                  <c:v>0</c:v>
                </c:pt>
                <c:pt idx="14">
                  <c:v>0</c:v>
                </c:pt>
                <c:pt idx="15">
                  <c:v>0.17034499850636781</c:v>
                </c:pt>
                <c:pt idx="16">
                  <c:v>7.41166002259744E-6</c:v>
                </c:pt>
                <c:pt idx="17">
                  <c:v>6.0714982435390262E-7</c:v>
                </c:pt>
                <c:pt idx="18">
                  <c:v>0</c:v>
                </c:pt>
                <c:pt idx="19">
                  <c:v>1.5424062584432807</c:v>
                </c:pt>
                <c:pt idx="20">
                  <c:v>4.2438402917416882</c:v>
                </c:pt>
                <c:pt idx="21">
                  <c:v>0</c:v>
                </c:pt>
                <c:pt idx="22">
                  <c:v>2.6016139636559729E-2</c:v>
                </c:pt>
                <c:pt idx="23">
                  <c:v>1.6536645481852746E-7</c:v>
                </c:pt>
                <c:pt idx="24">
                  <c:v>1.5295151457835475E-6</c:v>
                </c:pt>
                <c:pt idx="25">
                  <c:v>2.8037418988580098E-10</c:v>
                </c:pt>
                <c:pt idx="26">
                  <c:v>-1.9351230674143425</c:v>
                </c:pt>
                <c:pt idx="27">
                  <c:v>0</c:v>
                </c:pt>
                <c:pt idx="28">
                  <c:v>0</c:v>
                </c:pt>
              </c:numCache>
            </c:numRef>
          </c:val>
          <c:extLst>
            <c:ext xmlns:c16="http://schemas.microsoft.com/office/drawing/2014/chart" uri="{C3380CC4-5D6E-409C-BE32-E72D297353CC}">
              <c16:uniqueId val="{00000004-1042-4B79-935D-5E9487C60E6B}"/>
            </c:ext>
          </c:extLst>
        </c:ser>
        <c:ser>
          <c:idx val="5"/>
          <c:order val="5"/>
          <c:tx>
            <c:strRef>
              <c:f>'---Compare options---'!$H$12</c:f>
              <c:strCache>
                <c:ptCount val="1"/>
                <c:pt idx="0">
                  <c:v>REZ</c:v>
                </c:pt>
              </c:strCache>
            </c:strRef>
          </c:tx>
          <c:spPr>
            <a:solidFill>
              <a:srgbClr val="FF4136"/>
            </a:solidFill>
            <a:ln w="25400">
              <a:noFill/>
              <a:prstDash val="solid"/>
            </a:ln>
            <a:effectLst/>
            <a:extLst>
              <a:ext uri="{91240B29-F687-4F45-9708-019B960494DF}">
                <a14:hiddenLine xmlns:a14="http://schemas.microsoft.com/office/drawing/2010/main" w="25400">
                  <a:solidFill>
                    <a:srgbClr val="FF4136"/>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options---'!$I$12:$AK$12</c:f>
              <c:numCache>
                <c:formatCode>"$"#,##0</c:formatCode>
                <c:ptCount val="29"/>
                <c:pt idx="0">
                  <c:v>1.6197843108396881</c:v>
                </c:pt>
                <c:pt idx="1">
                  <c:v>1.5455961818348842</c:v>
                </c:pt>
                <c:pt idx="2">
                  <c:v>1.0973939574163705</c:v>
                </c:pt>
                <c:pt idx="3">
                  <c:v>0.29145059287561892</c:v>
                </c:pt>
                <c:pt idx="4">
                  <c:v>1.102022796755169</c:v>
                </c:pt>
                <c:pt idx="5">
                  <c:v>0.33830057518380635</c:v>
                </c:pt>
                <c:pt idx="6">
                  <c:v>7.4604679546352566</c:v>
                </c:pt>
                <c:pt idx="7">
                  <c:v>-0.7071125291584176</c:v>
                </c:pt>
                <c:pt idx="8">
                  <c:v>-0.39079292389098552</c:v>
                </c:pt>
                <c:pt idx="9">
                  <c:v>9.6709268463077022E-2</c:v>
                </c:pt>
                <c:pt idx="10">
                  <c:v>0.58902309610872183</c:v>
                </c:pt>
                <c:pt idx="11">
                  <c:v>2.3181492397104448</c:v>
                </c:pt>
                <c:pt idx="12">
                  <c:v>11.256056341919408</c:v>
                </c:pt>
                <c:pt idx="13">
                  <c:v>11.800425642030866</c:v>
                </c:pt>
                <c:pt idx="14">
                  <c:v>11.884548270861705</c:v>
                </c:pt>
                <c:pt idx="15">
                  <c:v>19.648009369744106</c:v>
                </c:pt>
                <c:pt idx="16">
                  <c:v>17.404572016866297</c:v>
                </c:pt>
                <c:pt idx="17">
                  <c:v>16.503774950543068</c:v>
                </c:pt>
                <c:pt idx="18">
                  <c:v>19.224255151587016</c:v>
                </c:pt>
                <c:pt idx="19">
                  <c:v>23.385531016293331</c:v>
                </c:pt>
                <c:pt idx="20">
                  <c:v>23.507989903085399</c:v>
                </c:pt>
                <c:pt idx="21">
                  <c:v>26.676563336758583</c:v>
                </c:pt>
                <c:pt idx="22">
                  <c:v>29.670147329666303</c:v>
                </c:pt>
                <c:pt idx="23">
                  <c:v>26.665338791079296</c:v>
                </c:pt>
                <c:pt idx="24">
                  <c:v>28.370828711342533</c:v>
                </c:pt>
                <c:pt idx="25">
                  <c:v>32.657064310104353</c:v>
                </c:pt>
                <c:pt idx="26">
                  <c:v>25.822568974442198</c:v>
                </c:pt>
                <c:pt idx="27">
                  <c:v>23.511001100715017</c:v>
                </c:pt>
                <c:pt idx="28">
                  <c:v>12.293035554729402</c:v>
                </c:pt>
              </c:numCache>
            </c:numRef>
          </c:val>
          <c:extLst>
            <c:ext xmlns:c16="http://schemas.microsoft.com/office/drawing/2014/chart" uri="{C3380CC4-5D6E-409C-BE32-E72D297353CC}">
              <c16:uniqueId val="{00000005-1042-4B79-935D-5E9487C60E6B}"/>
            </c:ext>
          </c:extLst>
        </c:ser>
        <c:ser>
          <c:idx val="6"/>
          <c:order val="6"/>
          <c:tx>
            <c:strRef>
              <c:f>'---Compare options---'!$H$13</c:f>
              <c:strCache>
                <c:ptCount val="1"/>
                <c:pt idx="0">
                  <c:v>USE+DSP</c:v>
                </c:pt>
              </c:strCache>
            </c:strRef>
          </c:tx>
          <c:spPr>
            <a:solidFill>
              <a:srgbClr val="27ACAA"/>
            </a:solidFill>
            <a:ln>
              <a:noFill/>
              <a:prstDash val="solid"/>
            </a:ln>
            <a:effectLst/>
            <a:extLst>
              <a:ext uri="{91240B29-F687-4F45-9708-019B960494DF}">
                <a14:hiddenLine xmlns:a14="http://schemas.microsoft.com/office/drawing/2010/main">
                  <a:solidFill>
                    <a:srgbClr val="27ACA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options---'!$I$13:$AK$13</c:f>
              <c:numCache>
                <c:formatCode>"$"#,##0</c:formatCode>
                <c:ptCount val="29"/>
                <c:pt idx="0">
                  <c:v>8.3660271199999976E-6</c:v>
                </c:pt>
                <c:pt idx="1">
                  <c:v>8.3097419599999983E-6</c:v>
                </c:pt>
                <c:pt idx="2">
                  <c:v>8.3852397099999983E-6</c:v>
                </c:pt>
                <c:pt idx="3">
                  <c:v>6.5991129151620503E-2</c:v>
                </c:pt>
                <c:pt idx="4">
                  <c:v>0.11026428922654002</c:v>
                </c:pt>
                <c:pt idx="5">
                  <c:v>0.50510537006836997</c:v>
                </c:pt>
                <c:pt idx="6">
                  <c:v>8.5651394800265736E-6</c:v>
                </c:pt>
                <c:pt idx="7">
                  <c:v>-0.29733212783535057</c:v>
                </c:pt>
                <c:pt idx="8">
                  <c:v>-5.0082773957901734E-3</c:v>
                </c:pt>
                <c:pt idx="9">
                  <c:v>1.3925091749770019E-2</c:v>
                </c:pt>
                <c:pt idx="10">
                  <c:v>8.734676811931967E-2</c:v>
                </c:pt>
                <c:pt idx="11">
                  <c:v>-0.79614464791530193</c:v>
                </c:pt>
                <c:pt idx="12">
                  <c:v>-1.6740305863227878</c:v>
                </c:pt>
                <c:pt idx="13">
                  <c:v>0.39922033174962779</c:v>
                </c:pt>
                <c:pt idx="14">
                  <c:v>9.7167937785093308</c:v>
                </c:pt>
                <c:pt idx="15">
                  <c:v>0.68485117506787996</c:v>
                </c:pt>
                <c:pt idx="16">
                  <c:v>-6.2944531452305821</c:v>
                </c:pt>
                <c:pt idx="17">
                  <c:v>-4.0147208418119931E-2</c:v>
                </c:pt>
                <c:pt idx="18">
                  <c:v>-1.9669456349806169</c:v>
                </c:pt>
                <c:pt idx="19">
                  <c:v>0.58660233924193927</c:v>
                </c:pt>
                <c:pt idx="20">
                  <c:v>-5.8936629423287963</c:v>
                </c:pt>
                <c:pt idx="21">
                  <c:v>2.613563228361425</c:v>
                </c:pt>
                <c:pt idx="22">
                  <c:v>2.7431872420488617</c:v>
                </c:pt>
                <c:pt idx="23">
                  <c:v>10.789630104294229</c:v>
                </c:pt>
                <c:pt idx="24">
                  <c:v>-1.9193502210484903</c:v>
                </c:pt>
                <c:pt idx="25">
                  <c:v>-0.74682885299387269</c:v>
                </c:pt>
                <c:pt idx="26">
                  <c:v>-9.9086262979320106E-2</c:v>
                </c:pt>
                <c:pt idx="27">
                  <c:v>7.4691907043379618E-3</c:v>
                </c:pt>
                <c:pt idx="28">
                  <c:v>-3.3833327556038131</c:v>
                </c:pt>
              </c:numCache>
            </c:numRef>
          </c:val>
          <c:extLst>
            <c:ext xmlns:c16="http://schemas.microsoft.com/office/drawing/2014/chart" uri="{C3380CC4-5D6E-409C-BE32-E72D297353CC}">
              <c16:uniqueId val="{00000006-1042-4B79-935D-5E9487C60E6B}"/>
            </c:ext>
          </c:extLst>
        </c:ser>
        <c:ser>
          <c:idx val="7"/>
          <c:order val="7"/>
          <c:tx>
            <c:strRef>
              <c:f>'---Compare options---'!$H$14</c:f>
              <c:strCache>
                <c:ptCount val="1"/>
                <c:pt idx="0">
                  <c:v>SyncCon</c:v>
                </c:pt>
              </c:strCache>
            </c:strRef>
          </c:tx>
          <c:spPr>
            <a:solidFill>
              <a:srgbClr val="9C82D4"/>
            </a:solidFill>
            <a:ln>
              <a:noFill/>
              <a:prstDash val="solid"/>
            </a:ln>
            <a:effectLst/>
            <a:extLst>
              <a:ext uri="{91240B29-F687-4F45-9708-019B960494DF}">
                <a14:hiddenLine xmlns:a14="http://schemas.microsoft.com/office/drawing/2010/main">
                  <a:solidFill>
                    <a:srgbClr val="9C82D4"/>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options---'!$I$14:$AK$14</c:f>
              <c:numCache>
                <c:formatCode>"$"#,##0</c:formatCode>
                <c:ptCount val="29"/>
                <c:pt idx="0">
                  <c:v>-5.3189808999999741E-2</c:v>
                </c:pt>
                <c:pt idx="1">
                  <c:v>8.3232310999999976E-2</c:v>
                </c:pt>
                <c:pt idx="2">
                  <c:v>-5.4836174304666654E-2</c:v>
                </c:pt>
                <c:pt idx="3">
                  <c:v>0.20835960875749879</c:v>
                </c:pt>
                <c:pt idx="4">
                  <c:v>2.96255674139029E-2</c:v>
                </c:pt>
                <c:pt idx="5">
                  <c:v>0.17889175243890348</c:v>
                </c:pt>
                <c:pt idx="6">
                  <c:v>-0.76561338554860048</c:v>
                </c:pt>
                <c:pt idx="7">
                  <c:v>-0.85110052277040449</c:v>
                </c:pt>
                <c:pt idx="8">
                  <c:v>-1.0034999645520002</c:v>
                </c:pt>
                <c:pt idx="9">
                  <c:v>-0.82103905113730069</c:v>
                </c:pt>
                <c:pt idx="10">
                  <c:v>-0.44902910587799849</c:v>
                </c:pt>
                <c:pt idx="11">
                  <c:v>-0.63502329867849949</c:v>
                </c:pt>
                <c:pt idx="12">
                  <c:v>-0.4364134893497994</c:v>
                </c:pt>
                <c:pt idx="13">
                  <c:v>0.13316520268159912</c:v>
                </c:pt>
                <c:pt idx="14">
                  <c:v>3.384219663999829E-3</c:v>
                </c:pt>
                <c:pt idx="15">
                  <c:v>7.972285654359984E-2</c:v>
                </c:pt>
                <c:pt idx="16">
                  <c:v>-2.425199138969765E-2</c:v>
                </c:pt>
                <c:pt idx="17">
                  <c:v>-7.7851925371800468E-2</c:v>
                </c:pt>
                <c:pt idx="18">
                  <c:v>-0.10496608182789896</c:v>
                </c:pt>
                <c:pt idx="19">
                  <c:v>-0.20636101008010155</c:v>
                </c:pt>
                <c:pt idx="20">
                  <c:v>-9.7776010610859887E-2</c:v>
                </c:pt>
                <c:pt idx="21">
                  <c:v>-0.16021360615539926</c:v>
                </c:pt>
                <c:pt idx="22">
                  <c:v>-8.4847322039440773E-2</c:v>
                </c:pt>
                <c:pt idx="23">
                  <c:v>-9.3758831123521305E-2</c:v>
                </c:pt>
                <c:pt idx="24">
                  <c:v>-5.214402038504886E-2</c:v>
                </c:pt>
                <c:pt idx="25">
                  <c:v>-4.7046723802519411E-2</c:v>
                </c:pt>
                <c:pt idx="26">
                  <c:v>-0.13443636579034865</c:v>
                </c:pt>
                <c:pt idx="27">
                  <c:v>-0.13279167214172957</c:v>
                </c:pt>
                <c:pt idx="28">
                  <c:v>-8.4276786929140146E-2</c:v>
                </c:pt>
              </c:numCache>
            </c:numRef>
          </c:val>
          <c:extLst>
            <c:ext xmlns:c16="http://schemas.microsoft.com/office/drawing/2014/chart" uri="{C3380CC4-5D6E-409C-BE32-E72D297353CC}">
              <c16:uniqueId val="{00000007-1042-4B79-935D-5E9487C60E6B}"/>
            </c:ext>
          </c:extLst>
        </c:ser>
        <c:ser>
          <c:idx val="8"/>
          <c:order val="8"/>
          <c:tx>
            <c:strRef>
              <c:f>'---Compare options---'!$H$15</c:f>
              <c:strCache>
                <c:ptCount val="1"/>
                <c:pt idx="0">
                  <c:v>System Strength</c:v>
                </c:pt>
              </c:strCache>
            </c:strRef>
          </c:tx>
          <c:spPr>
            <a:solidFill>
              <a:schemeClr val="accent3">
                <a:lumMod val="60000"/>
              </a:schemeClr>
            </a:solidFill>
            <a:ln>
              <a:noFill/>
            </a:ln>
            <a:effec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options---'!$I$15:$AK$15</c:f>
              <c:numCache>
                <c:formatCode>"$"#,##0</c:formatCode>
                <c:ptCount val="29"/>
                <c:pt idx="0">
                  <c:v>0.40260457265048172</c:v>
                </c:pt>
                <c:pt idx="1">
                  <c:v>0.38416473754393243</c:v>
                </c:pt>
                <c:pt idx="2">
                  <c:v>1.042036082865252E-2</c:v>
                </c:pt>
                <c:pt idx="3">
                  <c:v>0.18293161505701938</c:v>
                </c:pt>
                <c:pt idx="4">
                  <c:v>0.21545251504418411</c:v>
                </c:pt>
                <c:pt idx="5">
                  <c:v>-3.8745181401063748E-3</c:v>
                </c:pt>
                <c:pt idx="6">
                  <c:v>0.58579189288197453</c:v>
                </c:pt>
                <c:pt idx="7">
                  <c:v>0.2916093749245447</c:v>
                </c:pt>
                <c:pt idx="8">
                  <c:v>0.31213582218722513</c:v>
                </c:pt>
                <c:pt idx="9">
                  <c:v>0.1372152628947515</c:v>
                </c:pt>
                <c:pt idx="10">
                  <c:v>0.68714823127746427</c:v>
                </c:pt>
                <c:pt idx="11">
                  <c:v>0.23960455510515022</c:v>
                </c:pt>
                <c:pt idx="12">
                  <c:v>1.1902484726181866</c:v>
                </c:pt>
                <c:pt idx="13">
                  <c:v>1.3267727536908933</c:v>
                </c:pt>
                <c:pt idx="14">
                  <c:v>1.2856947418156632</c:v>
                </c:pt>
                <c:pt idx="15">
                  <c:v>1.6190874088084311</c:v>
                </c:pt>
                <c:pt idx="16">
                  <c:v>2.0028779974764475</c:v>
                </c:pt>
                <c:pt idx="17">
                  <c:v>1.8384830958560341</c:v>
                </c:pt>
                <c:pt idx="18">
                  <c:v>1.723853311425817</c:v>
                </c:pt>
                <c:pt idx="19">
                  <c:v>1.7948814145753131</c:v>
                </c:pt>
                <c:pt idx="20">
                  <c:v>2.4321426728200968</c:v>
                </c:pt>
                <c:pt idx="21">
                  <c:v>2.0354313771355446</c:v>
                </c:pt>
                <c:pt idx="22">
                  <c:v>2.0957318124676458</c:v>
                </c:pt>
                <c:pt idx="23">
                  <c:v>1.9536535029742881</c:v>
                </c:pt>
                <c:pt idx="24">
                  <c:v>1.8783036711254317</c:v>
                </c:pt>
                <c:pt idx="25">
                  <c:v>1.8643419189719861</c:v>
                </c:pt>
                <c:pt idx="26">
                  <c:v>1.4703126458940896</c:v>
                </c:pt>
                <c:pt idx="27">
                  <c:v>1.4011602871463329</c:v>
                </c:pt>
                <c:pt idx="28">
                  <c:v>0.59447565044676598</c:v>
                </c:pt>
              </c:numCache>
            </c:numRef>
          </c:val>
          <c:extLst>
            <c:ext xmlns:c16="http://schemas.microsoft.com/office/drawing/2014/chart" uri="{C3380CC4-5D6E-409C-BE32-E72D297353CC}">
              <c16:uniqueId val="{00000008-1042-4B79-935D-5E9487C60E6B}"/>
            </c:ext>
          </c:extLst>
        </c:ser>
        <c:dLbls>
          <c:showLegendKey val="0"/>
          <c:showVal val="0"/>
          <c:showCatName val="0"/>
          <c:showSerName val="0"/>
          <c:showPercent val="0"/>
          <c:showBubbleSize val="0"/>
        </c:dLbls>
        <c:gapWidth val="150"/>
        <c:overlap val="100"/>
        <c:axId val="1837395552"/>
        <c:axId val="1837396096"/>
      </c:barChart>
      <c:catAx>
        <c:axId val="1837395552"/>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6096"/>
        <c:crosses val="autoZero"/>
        <c:auto val="1"/>
        <c:lblAlgn val="ctr"/>
        <c:lblOffset val="100"/>
        <c:noMultiLvlLbl val="0"/>
      </c:catAx>
      <c:valAx>
        <c:axId val="183739609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Annual market benefits
($m, discounted to 1 July 2020)</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0"/>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5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options---'!$H$47</c:f>
              <c:strCache>
                <c:ptCount val="1"/>
                <c:pt idx="0">
                  <c:v>Black Coal</c:v>
                </c:pt>
              </c:strCache>
            </c:strRef>
          </c:tx>
          <c:spPr>
            <a:solidFill>
              <a:srgbClr val="351C21"/>
            </a:solidFill>
            <a:ln w="25400">
              <a:noFill/>
              <a:prstDash val="solid"/>
            </a:ln>
            <a:effectLst/>
            <a:extLst>
              <a:ext uri="{91240B29-F687-4F45-9708-019B960494DF}">
                <a14:hiddenLine xmlns:a14="http://schemas.microsoft.com/office/drawing/2010/main" w="25400">
                  <a:solidFill>
                    <a:srgbClr val="351C21"/>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options---'!$I$47:$AK$47</c:f>
              <c:numCache>
                <c:formatCode>#,##0</c:formatCode>
                <c:ptCount val="29"/>
                <c:pt idx="0">
                  <c:v>70.551329999987502</c:v>
                </c:pt>
                <c:pt idx="1">
                  <c:v>29.287420000007842</c:v>
                </c:pt>
                <c:pt idx="2">
                  <c:v>566.59769000000961</c:v>
                </c:pt>
                <c:pt idx="3">
                  <c:v>437.8152252078944</c:v>
                </c:pt>
                <c:pt idx="4">
                  <c:v>403.17169711041061</c:v>
                </c:pt>
                <c:pt idx="5">
                  <c:v>191.85662992676225</c:v>
                </c:pt>
                <c:pt idx="6">
                  <c:v>-228.95740795310121</c:v>
                </c:pt>
                <c:pt idx="7">
                  <c:v>-607.18791230214993</c:v>
                </c:pt>
                <c:pt idx="8">
                  <c:v>-338.80140321955696</c:v>
                </c:pt>
                <c:pt idx="9">
                  <c:v>-351.49448341537936</c:v>
                </c:pt>
                <c:pt idx="10">
                  <c:v>31.300528974476038</c:v>
                </c:pt>
                <c:pt idx="11">
                  <c:v>-102.02589071374678</c:v>
                </c:pt>
                <c:pt idx="12">
                  <c:v>257.02510330540827</c:v>
                </c:pt>
                <c:pt idx="13">
                  <c:v>-619.80649638276009</c:v>
                </c:pt>
                <c:pt idx="14">
                  <c:v>-50.047726456356031</c:v>
                </c:pt>
                <c:pt idx="15">
                  <c:v>407.53110540796115</c:v>
                </c:pt>
                <c:pt idx="16">
                  <c:v>181.30764725066547</c:v>
                </c:pt>
                <c:pt idx="17">
                  <c:v>198.42962898853148</c:v>
                </c:pt>
                <c:pt idx="18">
                  <c:v>154.02278844419925</c:v>
                </c:pt>
                <c:pt idx="19">
                  <c:v>501.14683137307293</c:v>
                </c:pt>
                <c:pt idx="20">
                  <c:v>1288.2912348029604</c:v>
                </c:pt>
                <c:pt idx="21">
                  <c:v>1438.7942790100515</c:v>
                </c:pt>
                <c:pt idx="22">
                  <c:v>1435.1519216809593</c:v>
                </c:pt>
                <c:pt idx="23">
                  <c:v>1158.2179506837001</c:v>
                </c:pt>
                <c:pt idx="24">
                  <c:v>1153.6125676650063</c:v>
                </c:pt>
                <c:pt idx="25">
                  <c:v>1192.1669000000002</c:v>
                </c:pt>
                <c:pt idx="26">
                  <c:v>111.64046162880004</c:v>
                </c:pt>
                <c:pt idx="27">
                  <c:v>31.413056994239923</c:v>
                </c:pt>
                <c:pt idx="28">
                  <c:v>42.579872850440552</c:v>
                </c:pt>
              </c:numCache>
            </c:numRef>
          </c:val>
          <c:extLst>
            <c:ext xmlns:c16="http://schemas.microsoft.com/office/drawing/2014/chart" uri="{C3380CC4-5D6E-409C-BE32-E72D297353CC}">
              <c16:uniqueId val="{00000000-BB8C-4EB0-A5B1-AEB77A516A9B}"/>
            </c:ext>
          </c:extLst>
        </c:ser>
        <c:ser>
          <c:idx val="1"/>
          <c:order val="1"/>
          <c:tx>
            <c:strRef>
              <c:f>'---Compare options---'!$H$48</c:f>
              <c:strCache>
                <c:ptCount val="1"/>
                <c:pt idx="0">
                  <c:v>Brown Coal</c:v>
                </c:pt>
              </c:strCache>
            </c:strRef>
          </c:tx>
          <c:spPr>
            <a:solidFill>
              <a:srgbClr val="BC2F00"/>
            </a:solidFill>
            <a:ln w="25400">
              <a:noFill/>
              <a:prstDash val="solid"/>
            </a:ln>
            <a:effectLst/>
            <a:extLst>
              <a:ext uri="{91240B29-F687-4F45-9708-019B960494DF}">
                <a14:hiddenLine xmlns:a14="http://schemas.microsoft.com/office/drawing/2010/main" w="25400">
                  <a:solidFill>
                    <a:srgbClr val="BC2F00"/>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options---'!$I$48:$AK$48</c:f>
              <c:numCache>
                <c:formatCode>#,##0</c:formatCode>
                <c:ptCount val="29"/>
                <c:pt idx="0">
                  <c:v>205.40730000000258</c:v>
                </c:pt>
                <c:pt idx="1">
                  <c:v>40.265100000011444</c:v>
                </c:pt>
                <c:pt idx="2">
                  <c:v>253.91059999999925</c:v>
                </c:pt>
                <c:pt idx="3">
                  <c:v>509.67676087765176</c:v>
                </c:pt>
                <c:pt idx="4">
                  <c:v>875.93162400036636</c:v>
                </c:pt>
                <c:pt idx="5">
                  <c:v>1155.0112815766352</c:v>
                </c:pt>
                <c:pt idx="6">
                  <c:v>-8.6250931359999998E-3</c:v>
                </c:pt>
                <c:pt idx="7">
                  <c:v>-6.1279888549999962E-3</c:v>
                </c:pt>
                <c:pt idx="8">
                  <c:v>-5.6834457930000004E-3</c:v>
                </c:pt>
                <c:pt idx="9">
                  <c:v>-5.7442637299999905E-3</c:v>
                </c:pt>
                <c:pt idx="10">
                  <c:v>-5.3303191429999982E-3</c:v>
                </c:pt>
                <c:pt idx="11">
                  <c:v>-5.3682816019999993E-3</c:v>
                </c:pt>
                <c:pt idx="12">
                  <c:v>-5.6533735160000003E-3</c:v>
                </c:pt>
                <c:pt idx="13">
                  <c:v>-5.2486050290000011E-3</c:v>
                </c:pt>
                <c:pt idx="14">
                  <c:v>-5.1818833880000002E-3</c:v>
                </c:pt>
                <c:pt idx="15">
                  <c:v>-4.172538140000002E-3</c:v>
                </c:pt>
                <c:pt idx="16">
                  <c:v>-2.4494011889999992E-3</c:v>
                </c:pt>
                <c:pt idx="17">
                  <c:v>-2.6612972349999999E-3</c:v>
                </c:pt>
                <c:pt idx="18">
                  <c:v>-2.2527595849999886E-3</c:v>
                </c:pt>
                <c:pt idx="19">
                  <c:v>-1.9754908979999898E-3</c:v>
                </c:pt>
                <c:pt idx="20">
                  <c:v>-2.4530774960000007E-3</c:v>
                </c:pt>
                <c:pt idx="21">
                  <c:v>-2.7216239979999985E-3</c:v>
                </c:pt>
                <c:pt idx="22">
                  <c:v>-2.8483056800000001E-3</c:v>
                </c:pt>
                <c:pt idx="23">
                  <c:v>-2.6179230720000004E-3</c:v>
                </c:pt>
                <c:pt idx="24">
                  <c:v>-1.024476616E-3</c:v>
                </c:pt>
                <c:pt idx="25">
                  <c:v>-1.1516109159999991E-3</c:v>
                </c:pt>
                <c:pt idx="26">
                  <c:v>-2.4858415199999987E-4</c:v>
                </c:pt>
                <c:pt idx="27">
                  <c:v>0</c:v>
                </c:pt>
                <c:pt idx="28">
                  <c:v>0</c:v>
                </c:pt>
              </c:numCache>
            </c:numRef>
          </c:val>
          <c:extLst>
            <c:ext xmlns:c16="http://schemas.microsoft.com/office/drawing/2014/chart" uri="{C3380CC4-5D6E-409C-BE32-E72D297353CC}">
              <c16:uniqueId val="{00000001-BB8C-4EB0-A5B1-AEB77A516A9B}"/>
            </c:ext>
          </c:extLst>
        </c:ser>
        <c:ser>
          <c:idx val="2"/>
          <c:order val="2"/>
          <c:tx>
            <c:strRef>
              <c:f>'---Compare options---'!$H$49</c:f>
              <c:strCache>
                <c:ptCount val="1"/>
                <c:pt idx="0">
                  <c:v>CCGT</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options---'!$I$49:$AK$49</c:f>
              <c:numCache>
                <c:formatCode>#,##0</c:formatCode>
                <c:ptCount val="29"/>
                <c:pt idx="0">
                  <c:v>-6.6844590946857352E-5</c:v>
                </c:pt>
                <c:pt idx="1">
                  <c:v>-6.7251072323415428E-5</c:v>
                </c:pt>
                <c:pt idx="2">
                  <c:v>10.477556075056555</c:v>
                </c:pt>
                <c:pt idx="3">
                  <c:v>9.1465609075385146E-2</c:v>
                </c:pt>
                <c:pt idx="4">
                  <c:v>74.680089757210226</c:v>
                </c:pt>
                <c:pt idx="5">
                  <c:v>-13.284621981738837</c:v>
                </c:pt>
                <c:pt idx="6">
                  <c:v>-586.46128262993352</c:v>
                </c:pt>
                <c:pt idx="7">
                  <c:v>-649.69463687462576</c:v>
                </c:pt>
                <c:pt idx="8">
                  <c:v>-437.46366091220079</c:v>
                </c:pt>
                <c:pt idx="9">
                  <c:v>-513.99141849348598</c:v>
                </c:pt>
                <c:pt idx="10">
                  <c:v>-419.68418040144752</c:v>
                </c:pt>
                <c:pt idx="11">
                  <c:v>-119.19936828034133</c:v>
                </c:pt>
                <c:pt idx="12">
                  <c:v>-15.619172311556213</c:v>
                </c:pt>
                <c:pt idx="13">
                  <c:v>-30.2117298327139</c:v>
                </c:pt>
                <c:pt idx="14">
                  <c:v>-318.00056415561812</c:v>
                </c:pt>
                <c:pt idx="15">
                  <c:v>-43.809478359099558</c:v>
                </c:pt>
                <c:pt idx="16">
                  <c:v>-56.576228514562899</c:v>
                </c:pt>
                <c:pt idx="17">
                  <c:v>-1.3078684168440304</c:v>
                </c:pt>
                <c:pt idx="18">
                  <c:v>17.888062803089724</c:v>
                </c:pt>
                <c:pt idx="19">
                  <c:v>-25.68651611274845</c:v>
                </c:pt>
                <c:pt idx="20">
                  <c:v>-24.961410784192594</c:v>
                </c:pt>
                <c:pt idx="21">
                  <c:v>-99.797490490023847</c:v>
                </c:pt>
                <c:pt idx="22">
                  <c:v>-75.697625194989996</c:v>
                </c:pt>
                <c:pt idx="23">
                  <c:v>-33.271741935681348</c:v>
                </c:pt>
                <c:pt idx="24">
                  <c:v>-5.6906216978973134</c:v>
                </c:pt>
                <c:pt idx="25">
                  <c:v>-4.4873577803627995E-4</c:v>
                </c:pt>
                <c:pt idx="26">
                  <c:v>-4.4471561579939589E-4</c:v>
                </c:pt>
                <c:pt idx="27">
                  <c:v>-4.4692975700399984E-4</c:v>
                </c:pt>
                <c:pt idx="28">
                  <c:v>-6.9641701190903404E-4</c:v>
                </c:pt>
              </c:numCache>
            </c:numRef>
          </c:val>
          <c:extLst>
            <c:ext xmlns:c16="http://schemas.microsoft.com/office/drawing/2014/chart" uri="{C3380CC4-5D6E-409C-BE32-E72D297353CC}">
              <c16:uniqueId val="{00000002-BB8C-4EB0-A5B1-AEB77A516A9B}"/>
            </c:ext>
          </c:extLst>
        </c:ser>
        <c:ser>
          <c:idx val="3"/>
          <c:order val="3"/>
          <c:tx>
            <c:strRef>
              <c:f>'---Compare options---'!$H$50</c:f>
              <c:strCache>
                <c:ptCount val="1"/>
                <c:pt idx="0">
                  <c:v>Gas - Steam</c:v>
                </c:pt>
              </c:strCache>
            </c:strRef>
          </c:tx>
          <c:spPr>
            <a:solidFill>
              <a:srgbClr val="8CE8AD"/>
            </a:solidFill>
            <a:ln w="25400">
              <a:noFill/>
              <a:prstDash val="solid"/>
            </a:ln>
            <a:effectLst/>
            <a:extLst>
              <a:ext uri="{91240B29-F687-4F45-9708-019B960494DF}">
                <a14:hiddenLine xmlns:a14="http://schemas.microsoft.com/office/drawing/2010/main" w="25400">
                  <a:solidFill>
                    <a:srgbClr val="8CE8AD"/>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options---'!$I$50:$AK$50</c:f>
              <c:numCache>
                <c:formatCode>#,##0</c:formatCode>
                <c:ptCount val="29"/>
                <c:pt idx="0">
                  <c:v>1.1663679999990109</c:v>
                </c:pt>
                <c:pt idx="1">
                  <c:v>0.47264120000011189</c:v>
                </c:pt>
                <c:pt idx="2">
                  <c:v>1.2380000000000564</c:v>
                </c:pt>
                <c:pt idx="3">
                  <c:v>-18.601493000001028</c:v>
                </c:pt>
                <c:pt idx="4">
                  <c:v>-4.90364500000004</c:v>
                </c:pt>
                <c:pt idx="5">
                  <c:v>-5.4216350000000375</c:v>
                </c:pt>
                <c:pt idx="6">
                  <c:v>-61.219190999999967</c:v>
                </c:pt>
                <c:pt idx="7">
                  <c:v>-79.170559999999</c:v>
                </c:pt>
                <c:pt idx="8">
                  <c:v>-44.527035500000011</c:v>
                </c:pt>
                <c:pt idx="9">
                  <c:v>-105.82338200000012</c:v>
                </c:pt>
                <c:pt idx="10">
                  <c:v>-379.81907999999896</c:v>
                </c:pt>
                <c:pt idx="11">
                  <c:v>-514.21532999999999</c:v>
                </c:pt>
                <c:pt idx="12">
                  <c:v>-431.26463000000092</c:v>
                </c:pt>
                <c:pt idx="13">
                  <c:v>-373.93913999999995</c:v>
                </c:pt>
                <c:pt idx="14">
                  <c:v>-111.22797000000003</c:v>
                </c:pt>
                <c:pt idx="15">
                  <c:v>-40.841389999999933</c:v>
                </c:pt>
                <c:pt idx="16">
                  <c:v>-128.02491999999995</c:v>
                </c:pt>
                <c:pt idx="17">
                  <c:v>-291.53266999999994</c:v>
                </c:pt>
                <c:pt idx="18">
                  <c:v>2.7144399999999962</c:v>
                </c:pt>
                <c:pt idx="19">
                  <c:v>0.15844999999998777</c:v>
                </c:pt>
                <c:pt idx="20">
                  <c:v>-2.2643700000009801</c:v>
                </c:pt>
                <c:pt idx="21">
                  <c:v>-8.5300799999999981</c:v>
                </c:pt>
                <c:pt idx="22">
                  <c:v>-3.613180000001023</c:v>
                </c:pt>
                <c:pt idx="23">
                  <c:v>-3.0958500000000129</c:v>
                </c:pt>
                <c:pt idx="24">
                  <c:v>-1.2926199999999994</c:v>
                </c:pt>
                <c:pt idx="25">
                  <c:v>0</c:v>
                </c:pt>
                <c:pt idx="26">
                  <c:v>0</c:v>
                </c:pt>
                <c:pt idx="27">
                  <c:v>0</c:v>
                </c:pt>
                <c:pt idx="28">
                  <c:v>0</c:v>
                </c:pt>
              </c:numCache>
            </c:numRef>
          </c:val>
          <c:extLst>
            <c:ext xmlns:c16="http://schemas.microsoft.com/office/drawing/2014/chart" uri="{C3380CC4-5D6E-409C-BE32-E72D297353CC}">
              <c16:uniqueId val="{00000003-BB8C-4EB0-A5B1-AEB77A516A9B}"/>
            </c:ext>
          </c:extLst>
        </c:ser>
        <c:ser>
          <c:idx val="4"/>
          <c:order val="4"/>
          <c:tx>
            <c:strRef>
              <c:f>'---Compare options---'!$H$51</c:f>
              <c:strCache>
                <c:ptCount val="1"/>
                <c:pt idx="0">
                  <c:v>OCGT / Diesel</c:v>
                </c:pt>
              </c:strCache>
            </c:strRef>
          </c:tx>
          <c:spPr>
            <a:solidFill>
              <a:srgbClr val="C981B2"/>
            </a:solidFill>
            <a:ln w="25400">
              <a:noFill/>
              <a:prstDash val="solid"/>
            </a:ln>
            <a:effectLst/>
            <a:extLst>
              <a:ext uri="{91240B29-F687-4F45-9708-019B960494DF}">
                <a14:hiddenLine xmlns:a14="http://schemas.microsoft.com/office/drawing/2010/main" w="25400">
                  <a:solidFill>
                    <a:srgbClr val="C981B2"/>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options---'!$I$51:$AK$51</c:f>
              <c:numCache>
                <c:formatCode>#,##0</c:formatCode>
                <c:ptCount val="29"/>
                <c:pt idx="0">
                  <c:v>1.3132720657738517</c:v>
                </c:pt>
                <c:pt idx="1">
                  <c:v>0.65503641065172857</c:v>
                </c:pt>
                <c:pt idx="2">
                  <c:v>3.0638782240495175</c:v>
                </c:pt>
                <c:pt idx="3">
                  <c:v>-33.057650423135954</c:v>
                </c:pt>
                <c:pt idx="4">
                  <c:v>-4.3839281390864926</c:v>
                </c:pt>
                <c:pt idx="5">
                  <c:v>-3.5679374369776156</c:v>
                </c:pt>
                <c:pt idx="6">
                  <c:v>-53.76053727855944</c:v>
                </c:pt>
                <c:pt idx="7">
                  <c:v>-93.872323039629237</c:v>
                </c:pt>
                <c:pt idx="8">
                  <c:v>-26.038728633897435</c:v>
                </c:pt>
                <c:pt idx="9">
                  <c:v>-141.52266442892619</c:v>
                </c:pt>
                <c:pt idx="10">
                  <c:v>-191.01803052682624</c:v>
                </c:pt>
                <c:pt idx="11">
                  <c:v>-233.10938851133801</c:v>
                </c:pt>
                <c:pt idx="12">
                  <c:v>-144.30438315296055</c:v>
                </c:pt>
                <c:pt idx="13">
                  <c:v>-302.00342102200625</c:v>
                </c:pt>
                <c:pt idx="14">
                  <c:v>-425.66928696226887</c:v>
                </c:pt>
                <c:pt idx="15">
                  <c:v>-274.57100428872445</c:v>
                </c:pt>
                <c:pt idx="16">
                  <c:v>-571.64703086655118</c:v>
                </c:pt>
                <c:pt idx="17">
                  <c:v>-499.75394192825024</c:v>
                </c:pt>
                <c:pt idx="18">
                  <c:v>-787.54998763831099</c:v>
                </c:pt>
                <c:pt idx="19">
                  <c:v>-683.52768552263296</c:v>
                </c:pt>
                <c:pt idx="20">
                  <c:v>-652.08536165490295</c:v>
                </c:pt>
                <c:pt idx="21">
                  <c:v>-1040.4915539774174</c:v>
                </c:pt>
                <c:pt idx="22">
                  <c:v>-989.31872589103295</c:v>
                </c:pt>
                <c:pt idx="23">
                  <c:v>-782.07079739211258</c:v>
                </c:pt>
                <c:pt idx="24">
                  <c:v>-795.14220668461894</c:v>
                </c:pt>
                <c:pt idx="25">
                  <c:v>-1047.1370954816575</c:v>
                </c:pt>
                <c:pt idx="26">
                  <c:v>-787.0890510414265</c:v>
                </c:pt>
                <c:pt idx="27">
                  <c:v>-838.23520612836001</c:v>
                </c:pt>
                <c:pt idx="28">
                  <c:v>-1588.3714944968015</c:v>
                </c:pt>
              </c:numCache>
            </c:numRef>
          </c:val>
          <c:extLst>
            <c:ext xmlns:c16="http://schemas.microsoft.com/office/drawing/2014/chart" uri="{C3380CC4-5D6E-409C-BE32-E72D297353CC}">
              <c16:uniqueId val="{00000004-BB8C-4EB0-A5B1-AEB77A516A9B}"/>
            </c:ext>
          </c:extLst>
        </c:ser>
        <c:ser>
          <c:idx val="5"/>
          <c:order val="5"/>
          <c:tx>
            <c:strRef>
              <c:f>'---Compare options---'!$H$52</c:f>
              <c:strCache>
                <c:ptCount val="1"/>
                <c:pt idx="0">
                  <c:v>Hydro</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options---'!$I$52:$AK$52</c:f>
              <c:numCache>
                <c:formatCode>#,##0</c:formatCode>
                <c:ptCount val="29"/>
                <c:pt idx="0">
                  <c:v>-3.6955119999984163</c:v>
                </c:pt>
                <c:pt idx="1">
                  <c:v>240.27003300000069</c:v>
                </c:pt>
                <c:pt idx="2">
                  <c:v>-276.05883600000016</c:v>
                </c:pt>
                <c:pt idx="3">
                  <c:v>-412.66443399999662</c:v>
                </c:pt>
                <c:pt idx="4">
                  <c:v>-1170.1931550000008</c:v>
                </c:pt>
                <c:pt idx="5">
                  <c:v>-1331.3702540000013</c:v>
                </c:pt>
                <c:pt idx="6">
                  <c:v>1062.3106520000001</c:v>
                </c:pt>
                <c:pt idx="7">
                  <c:v>940.394390999998</c:v>
                </c:pt>
                <c:pt idx="8">
                  <c:v>530.86649000000034</c:v>
                </c:pt>
                <c:pt idx="9">
                  <c:v>948.22301999999399</c:v>
                </c:pt>
                <c:pt idx="10">
                  <c:v>1880.8322619999926</c:v>
                </c:pt>
                <c:pt idx="11">
                  <c:v>1412.785837999998</c:v>
                </c:pt>
                <c:pt idx="12">
                  <c:v>2112.3328469999869</c:v>
                </c:pt>
                <c:pt idx="13">
                  <c:v>3553.7435983699979</c:v>
                </c:pt>
                <c:pt idx="14">
                  <c:v>3243.9927960999994</c:v>
                </c:pt>
                <c:pt idx="15">
                  <c:v>3513.1808723999966</c:v>
                </c:pt>
                <c:pt idx="16">
                  <c:v>2980.5195170000006</c:v>
                </c:pt>
                <c:pt idx="17">
                  <c:v>2926.5437431999999</c:v>
                </c:pt>
                <c:pt idx="18">
                  <c:v>2766.4669868000019</c:v>
                </c:pt>
                <c:pt idx="19">
                  <c:v>2448.999923399997</c:v>
                </c:pt>
                <c:pt idx="20">
                  <c:v>2781.555970999998</c:v>
                </c:pt>
                <c:pt idx="21">
                  <c:v>2840.6200518999995</c:v>
                </c:pt>
                <c:pt idx="22">
                  <c:v>2768.6444169999977</c:v>
                </c:pt>
                <c:pt idx="23">
                  <c:v>2399.6065592000014</c:v>
                </c:pt>
                <c:pt idx="24">
                  <c:v>2653.9323263999995</c:v>
                </c:pt>
                <c:pt idx="25">
                  <c:v>2882.1096340000004</c:v>
                </c:pt>
                <c:pt idx="26">
                  <c:v>2490.6972867000022</c:v>
                </c:pt>
                <c:pt idx="27">
                  <c:v>2336.1298689999985</c:v>
                </c:pt>
                <c:pt idx="28">
                  <c:v>2439.2503980000038</c:v>
                </c:pt>
              </c:numCache>
            </c:numRef>
          </c:val>
          <c:extLst>
            <c:ext xmlns:c16="http://schemas.microsoft.com/office/drawing/2014/chart" uri="{C3380CC4-5D6E-409C-BE32-E72D297353CC}">
              <c16:uniqueId val="{00000005-BB8C-4EB0-A5B1-AEB77A516A9B}"/>
            </c:ext>
          </c:extLst>
        </c:ser>
        <c:ser>
          <c:idx val="6"/>
          <c:order val="6"/>
          <c:tx>
            <c:strRef>
              <c:f>'---Compare options---'!$H$53</c:f>
              <c:strCache>
                <c:ptCount val="1"/>
                <c:pt idx="0">
                  <c:v>Wind</c:v>
                </c:pt>
              </c:strCache>
            </c:strRef>
          </c:tx>
          <c:spPr>
            <a:solidFill>
              <a:srgbClr val="168736"/>
            </a:solidFill>
            <a:ln w="25400">
              <a:noFill/>
              <a:prstDash val="solid"/>
            </a:ln>
            <a:effectLst/>
            <a:extLst>
              <a:ext uri="{91240B29-F687-4F45-9708-019B960494DF}">
                <a14:hiddenLine xmlns:a14="http://schemas.microsoft.com/office/drawing/2010/main" w="25400">
                  <a:solidFill>
                    <a:srgbClr val="168736"/>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options---'!$I$53:$AK$53</c:f>
              <c:numCache>
                <c:formatCode>#,##0</c:formatCode>
                <c:ptCount val="29"/>
                <c:pt idx="0">
                  <c:v>-266.41506664846384</c:v>
                </c:pt>
                <c:pt idx="1">
                  <c:v>-308.88048534888367</c:v>
                </c:pt>
                <c:pt idx="2">
                  <c:v>-554.35824064473854</c:v>
                </c:pt>
                <c:pt idx="3">
                  <c:v>-467.33862234734988</c:v>
                </c:pt>
                <c:pt idx="4">
                  <c:v>-697.49674808354757</c:v>
                </c:pt>
                <c:pt idx="5">
                  <c:v>-517.69964717942639</c:v>
                </c:pt>
                <c:pt idx="6">
                  <c:v>-1341.7099632769823</c:v>
                </c:pt>
                <c:pt idx="7">
                  <c:v>-822.14642785115575</c:v>
                </c:pt>
                <c:pt idx="8">
                  <c:v>-1125.366702284824</c:v>
                </c:pt>
                <c:pt idx="9">
                  <c:v>-1483.7173585986602</c:v>
                </c:pt>
                <c:pt idx="10">
                  <c:v>-2111.1117722325871</c:v>
                </c:pt>
                <c:pt idx="11">
                  <c:v>-1540.6220534744643</c:v>
                </c:pt>
                <c:pt idx="12">
                  <c:v>-864.50592638789385</c:v>
                </c:pt>
                <c:pt idx="13">
                  <c:v>-895.82916693240986</c:v>
                </c:pt>
                <c:pt idx="14">
                  <c:v>-812.97783420520136</c:v>
                </c:pt>
                <c:pt idx="15">
                  <c:v>-2082.511975184083</c:v>
                </c:pt>
                <c:pt idx="16">
                  <c:v>-484.83474474468676</c:v>
                </c:pt>
                <c:pt idx="17">
                  <c:v>-583.96304986343603</c:v>
                </c:pt>
                <c:pt idx="18">
                  <c:v>-843.96953715241398</c:v>
                </c:pt>
                <c:pt idx="19">
                  <c:v>-1304.6018799955782</c:v>
                </c:pt>
                <c:pt idx="20">
                  <c:v>-114.60960242837609</c:v>
                </c:pt>
                <c:pt idx="21">
                  <c:v>-176.42671276148758</c:v>
                </c:pt>
                <c:pt idx="22">
                  <c:v>24.39547584252432</c:v>
                </c:pt>
                <c:pt idx="23">
                  <c:v>376.61508199025411</c:v>
                </c:pt>
                <c:pt idx="24">
                  <c:v>142.05658706798567</c:v>
                </c:pt>
                <c:pt idx="25">
                  <c:v>-836.80561400271836</c:v>
                </c:pt>
                <c:pt idx="26">
                  <c:v>71.325960689573549</c:v>
                </c:pt>
                <c:pt idx="27">
                  <c:v>308.35772525460925</c:v>
                </c:pt>
                <c:pt idx="28">
                  <c:v>32.857513577706413</c:v>
                </c:pt>
              </c:numCache>
            </c:numRef>
          </c:val>
          <c:extLst>
            <c:ext xmlns:c16="http://schemas.microsoft.com/office/drawing/2014/chart" uri="{C3380CC4-5D6E-409C-BE32-E72D297353CC}">
              <c16:uniqueId val="{00000006-BB8C-4EB0-A5B1-AEB77A516A9B}"/>
            </c:ext>
          </c:extLst>
        </c:ser>
        <c:ser>
          <c:idx val="7"/>
          <c:order val="7"/>
          <c:tx>
            <c:strRef>
              <c:f>'---Compare options---'!$H$54</c:f>
              <c:strCache>
                <c:ptCount val="1"/>
                <c:pt idx="0">
                  <c:v>Solar PV</c:v>
                </c:pt>
              </c:strCache>
            </c:strRef>
          </c:tx>
          <c:spPr>
            <a:solidFill>
              <a:srgbClr val="FFB46A"/>
            </a:solidFill>
            <a:ln w="25400">
              <a:noFill/>
              <a:prstDash val="solid"/>
            </a:ln>
            <a:effectLst/>
            <a:extLst>
              <a:ext uri="{91240B29-F687-4F45-9708-019B960494DF}">
                <a14:hiddenLine xmlns:a14="http://schemas.microsoft.com/office/drawing/2010/main" w="25400">
                  <a:solidFill>
                    <a:srgbClr val="FFB46A"/>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options---'!$I$54:$AK$54</c:f>
              <c:numCache>
                <c:formatCode>#,##0</c:formatCode>
                <c:ptCount val="29"/>
                <c:pt idx="0">
                  <c:v>1.2731983842968475E-3</c:v>
                </c:pt>
                <c:pt idx="1">
                  <c:v>-7.4608822615118697E-5</c:v>
                </c:pt>
                <c:pt idx="2">
                  <c:v>-3.6651035131144454</c:v>
                </c:pt>
                <c:pt idx="3">
                  <c:v>3.2576805097050965E-3</c:v>
                </c:pt>
                <c:pt idx="4">
                  <c:v>488.55568379458782</c:v>
                </c:pt>
                <c:pt idx="5">
                  <c:v>524.86987317288003</c:v>
                </c:pt>
                <c:pt idx="6">
                  <c:v>888.8426702398101</c:v>
                </c:pt>
                <c:pt idx="7">
                  <c:v>874.84216064001885</c:v>
                </c:pt>
                <c:pt idx="8">
                  <c:v>783.83904172563052</c:v>
                </c:pt>
                <c:pt idx="9">
                  <c:v>1161.6963387627693</c:v>
                </c:pt>
                <c:pt idx="10">
                  <c:v>887.44448880538403</c:v>
                </c:pt>
                <c:pt idx="11">
                  <c:v>728.40603912450024</c:v>
                </c:pt>
                <c:pt idx="12">
                  <c:v>-1179.3629954546268</c:v>
                </c:pt>
                <c:pt idx="13">
                  <c:v>-1313.5465753226381</c:v>
                </c:pt>
                <c:pt idx="14">
                  <c:v>-1529.8004865249823</c:v>
                </c:pt>
                <c:pt idx="15">
                  <c:v>-1515.2906508770029</c:v>
                </c:pt>
                <c:pt idx="16">
                  <c:v>-1879.4703974659133</c:v>
                </c:pt>
                <c:pt idx="17">
                  <c:v>-1649.0959366408206</c:v>
                </c:pt>
                <c:pt idx="18">
                  <c:v>-1262.6452931760505</c:v>
                </c:pt>
                <c:pt idx="19">
                  <c:v>-911.55616225142148</c:v>
                </c:pt>
                <c:pt idx="20">
                  <c:v>-3399.4676495950189</c:v>
                </c:pt>
                <c:pt idx="21">
                  <c:v>-3096.2537093264982</c:v>
                </c:pt>
                <c:pt idx="22">
                  <c:v>-3159.6111447904404</c:v>
                </c:pt>
                <c:pt idx="23">
                  <c:v>-3179.0330824005941</c:v>
                </c:pt>
                <c:pt idx="24">
                  <c:v>-3136.0021990004898</c:v>
                </c:pt>
                <c:pt idx="25">
                  <c:v>-2119.890188425532</c:v>
                </c:pt>
                <c:pt idx="26">
                  <c:v>-1844.7297539636347</c:v>
                </c:pt>
                <c:pt idx="27">
                  <c:v>-1722.0996765059972</c:v>
                </c:pt>
                <c:pt idx="28">
                  <c:v>-823.93121878133388</c:v>
                </c:pt>
              </c:numCache>
            </c:numRef>
          </c:val>
          <c:extLst>
            <c:ext xmlns:c16="http://schemas.microsoft.com/office/drawing/2014/chart" uri="{C3380CC4-5D6E-409C-BE32-E72D297353CC}">
              <c16:uniqueId val="{00000007-BB8C-4EB0-A5B1-AEB77A516A9B}"/>
            </c:ext>
          </c:extLst>
        </c:ser>
        <c:dLbls>
          <c:showLegendKey val="0"/>
          <c:showVal val="0"/>
          <c:showCatName val="0"/>
          <c:showSerName val="0"/>
          <c:showPercent val="0"/>
          <c:showBubbleSize val="0"/>
        </c:dLbls>
        <c:gapWidth val="150"/>
        <c:overlap val="100"/>
        <c:axId val="1534325776"/>
        <c:axId val="1738317216"/>
      </c:barChart>
      <c:lineChart>
        <c:grouping val="standard"/>
        <c:varyColors val="0"/>
        <c:ser>
          <c:idx val="8"/>
          <c:order val="8"/>
          <c:tx>
            <c:strRef>
              <c:f>'---Compare options---'!$H$55</c:f>
              <c:strCache>
                <c:ptCount val="1"/>
                <c:pt idx="0">
                  <c:v>Grid Battery</c:v>
                </c:pt>
              </c:strCache>
            </c:strRef>
          </c:tx>
          <c:spPr>
            <a:ln w="28575" cap="rnd">
              <a:solidFill>
                <a:srgbClr val="724BC3"/>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options---'!$I$55:$AK$55</c:f>
              <c:numCache>
                <c:formatCode>#,##0</c:formatCode>
                <c:ptCount val="29"/>
                <c:pt idx="0">
                  <c:v>-0.18402157343490444</c:v>
                </c:pt>
                <c:pt idx="1">
                  <c:v>-0.45509024714220914</c:v>
                </c:pt>
                <c:pt idx="2">
                  <c:v>-0.69606248368128831</c:v>
                </c:pt>
                <c:pt idx="3">
                  <c:v>3.2208811548628091</c:v>
                </c:pt>
                <c:pt idx="4">
                  <c:v>-2.4314259875975495</c:v>
                </c:pt>
                <c:pt idx="5">
                  <c:v>-1.4949635279639892</c:v>
                </c:pt>
                <c:pt idx="6">
                  <c:v>4.7890696369647685</c:v>
                </c:pt>
                <c:pt idx="7">
                  <c:v>1.5508168344961177</c:v>
                </c:pt>
                <c:pt idx="8">
                  <c:v>-2.5569219973709778</c:v>
                </c:pt>
                <c:pt idx="9">
                  <c:v>3.2228165017200467</c:v>
                </c:pt>
                <c:pt idx="10">
                  <c:v>5.0615674573290903</c:v>
                </c:pt>
                <c:pt idx="11">
                  <c:v>137.42793436674992</c:v>
                </c:pt>
                <c:pt idx="12">
                  <c:v>130.71393436238202</c:v>
                </c:pt>
                <c:pt idx="13">
                  <c:v>131.79198524576987</c:v>
                </c:pt>
                <c:pt idx="14">
                  <c:v>52.551656171204968</c:v>
                </c:pt>
                <c:pt idx="15">
                  <c:v>50.852903552401358</c:v>
                </c:pt>
                <c:pt idx="16">
                  <c:v>-47.644839394099563</c:v>
                </c:pt>
                <c:pt idx="17">
                  <c:v>-43.02366002889039</c:v>
                </c:pt>
                <c:pt idx="18">
                  <c:v>199.89929036467947</c:v>
                </c:pt>
                <c:pt idx="19">
                  <c:v>205.66462569206942</c:v>
                </c:pt>
                <c:pt idx="20">
                  <c:v>-342.43103304874012</c:v>
                </c:pt>
                <c:pt idx="21">
                  <c:v>-633.95541686018032</c:v>
                </c:pt>
                <c:pt idx="22">
                  <c:v>-595.62444035685076</c:v>
                </c:pt>
                <c:pt idx="23">
                  <c:v>-1027.5035346607392</c:v>
                </c:pt>
                <c:pt idx="24">
                  <c:v>-987.52528318479835</c:v>
                </c:pt>
                <c:pt idx="25">
                  <c:v>-902.54054208929028</c:v>
                </c:pt>
                <c:pt idx="26">
                  <c:v>-875.78627692804821</c:v>
                </c:pt>
                <c:pt idx="27">
                  <c:v>-819.63950334818946</c:v>
                </c:pt>
                <c:pt idx="28">
                  <c:v>-1021.3695615617698</c:v>
                </c:pt>
              </c:numCache>
            </c:numRef>
          </c:val>
          <c:smooth val="0"/>
          <c:extLst>
            <c:ext xmlns:c16="http://schemas.microsoft.com/office/drawing/2014/chart" uri="{C3380CC4-5D6E-409C-BE32-E72D297353CC}">
              <c16:uniqueId val="{00000008-BB8C-4EB0-A5B1-AEB77A516A9B}"/>
            </c:ext>
          </c:extLst>
        </c:ser>
        <c:ser>
          <c:idx val="9"/>
          <c:order val="9"/>
          <c:tx>
            <c:strRef>
              <c:f>'---Compare options---'!$H$56</c:f>
              <c:strCache>
                <c:ptCount val="1"/>
                <c:pt idx="0">
                  <c:v>Pumped Hydro</c:v>
                </c:pt>
              </c:strCache>
            </c:strRef>
          </c:tx>
          <c:spPr>
            <a:ln w="28575" cap="rnd">
              <a:solidFill>
                <a:srgbClr val="87D3F2"/>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options---'!$I$56:$AK$56</c:f>
              <c:numCache>
                <c:formatCode>#,##0</c:formatCode>
                <c:ptCount val="29"/>
                <c:pt idx="0">
                  <c:v>-3.4390950000000089</c:v>
                </c:pt>
                <c:pt idx="1">
                  <c:v>-0.13434300000102439</c:v>
                </c:pt>
                <c:pt idx="2">
                  <c:v>-8.1635726267979862</c:v>
                </c:pt>
                <c:pt idx="3">
                  <c:v>16.471041531142646</c:v>
                </c:pt>
                <c:pt idx="4">
                  <c:v>84.318048457858822</c:v>
                </c:pt>
                <c:pt idx="5">
                  <c:v>326.36155413056622</c:v>
                </c:pt>
                <c:pt idx="6">
                  <c:v>-68.227321062073315</c:v>
                </c:pt>
                <c:pt idx="7">
                  <c:v>-241.0854660482255</c:v>
                </c:pt>
                <c:pt idx="8">
                  <c:v>-603.50214957447861</c:v>
                </c:pt>
                <c:pt idx="9">
                  <c:v>-381.16167331378347</c:v>
                </c:pt>
                <c:pt idx="10">
                  <c:v>-305.50678680109013</c:v>
                </c:pt>
                <c:pt idx="11">
                  <c:v>-907.62475975350389</c:v>
                </c:pt>
                <c:pt idx="12">
                  <c:v>-1181.6945561731845</c:v>
                </c:pt>
                <c:pt idx="13">
                  <c:v>-823.02085045045715</c:v>
                </c:pt>
                <c:pt idx="14">
                  <c:v>-843.40184959106591</c:v>
                </c:pt>
                <c:pt idx="15">
                  <c:v>-926.76929427851428</c:v>
                </c:pt>
                <c:pt idx="16">
                  <c:v>-556.80738862587532</c:v>
                </c:pt>
                <c:pt idx="17">
                  <c:v>-503.75739642472399</c:v>
                </c:pt>
                <c:pt idx="18">
                  <c:v>-652.91917921568893</c:v>
                </c:pt>
                <c:pt idx="19">
                  <c:v>-747.99769535816813</c:v>
                </c:pt>
                <c:pt idx="20">
                  <c:v>-1187.1601737891433</c:v>
                </c:pt>
                <c:pt idx="21">
                  <c:v>-806.07871840610824</c:v>
                </c:pt>
                <c:pt idx="22">
                  <c:v>-581.45419834974382</c:v>
                </c:pt>
                <c:pt idx="23">
                  <c:v>-397.36554963659364</c:v>
                </c:pt>
                <c:pt idx="24">
                  <c:v>-74.508285705938761</c:v>
                </c:pt>
                <c:pt idx="25">
                  <c:v>124.35764733516771</c:v>
                </c:pt>
                <c:pt idx="26">
                  <c:v>151.60342790717914</c:v>
                </c:pt>
                <c:pt idx="27">
                  <c:v>351.15492007131979</c:v>
                </c:pt>
                <c:pt idx="28">
                  <c:v>468.31685881501835</c:v>
                </c:pt>
              </c:numCache>
            </c:numRef>
          </c:val>
          <c:smooth val="0"/>
          <c:extLst>
            <c:ext xmlns:c16="http://schemas.microsoft.com/office/drawing/2014/chart" uri="{C3380CC4-5D6E-409C-BE32-E72D297353CC}">
              <c16:uniqueId val="{00000009-BB8C-4EB0-A5B1-AEB77A516A9B}"/>
            </c:ext>
          </c:extLst>
        </c:ser>
        <c:dLbls>
          <c:showLegendKey val="0"/>
          <c:showVal val="0"/>
          <c:showCatName val="0"/>
          <c:showSerName val="0"/>
          <c:showPercent val="0"/>
          <c:showBubbleSize val="0"/>
        </c:dLbls>
        <c:marker val="1"/>
        <c:smooth val="0"/>
        <c:axId val="1534325776"/>
        <c:axId val="1738317216"/>
      </c:lineChart>
      <c:catAx>
        <c:axId val="1534325776"/>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738317216"/>
        <c:crosses val="autoZero"/>
        <c:auto val="1"/>
        <c:lblAlgn val="ctr"/>
        <c:lblOffset val="100"/>
        <c:noMultiLvlLbl val="0"/>
      </c:catAx>
      <c:valAx>
        <c:axId val="173831721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Sent-out generation difference (GWh)</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5343257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options---'!$H$26</c:f>
              <c:strCache>
                <c:ptCount val="1"/>
                <c:pt idx="0">
                  <c:v>Black Coal</c:v>
                </c:pt>
              </c:strCache>
            </c:strRef>
          </c:tx>
          <c:spPr>
            <a:solidFill>
              <a:srgbClr val="351C21"/>
            </a:solidFill>
            <a:ln>
              <a:noFill/>
              <a:prstDash val="solid"/>
            </a:ln>
            <a:effectLst/>
            <a:extLst>
              <a:ext uri="{91240B29-F687-4F45-9708-019B960494DF}">
                <a14:hiddenLine xmlns:a14="http://schemas.microsoft.com/office/drawing/2010/main">
                  <a:solidFill>
                    <a:srgbClr val="351C21"/>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options---'!$I$26:$AK$26</c:f>
              <c:numCache>
                <c:formatCode>#,##0</c:formatCode>
                <c:ptCount val="29"/>
                <c:pt idx="0">
                  <c:v>0</c:v>
                </c:pt>
                <c:pt idx="1">
                  <c:v>0</c:v>
                </c:pt>
                <c:pt idx="2">
                  <c:v>0</c:v>
                </c:pt>
                <c:pt idx="3">
                  <c:v>12.592607296417555</c:v>
                </c:pt>
                <c:pt idx="4">
                  <c:v>-34.893938816090667</c:v>
                </c:pt>
                <c:pt idx="5">
                  <c:v>-177.91366834570363</c:v>
                </c:pt>
                <c:pt idx="6">
                  <c:v>-210.25933626160077</c:v>
                </c:pt>
                <c:pt idx="7">
                  <c:v>-210.25905407928076</c:v>
                </c:pt>
                <c:pt idx="8">
                  <c:v>-312.37451823678475</c:v>
                </c:pt>
                <c:pt idx="9">
                  <c:v>-312.37454827309375</c:v>
                </c:pt>
                <c:pt idx="10">
                  <c:v>-196.67417123101859</c:v>
                </c:pt>
                <c:pt idx="11">
                  <c:v>-125.6525764179396</c:v>
                </c:pt>
                <c:pt idx="12">
                  <c:v>-126.11232092844966</c:v>
                </c:pt>
                <c:pt idx="13">
                  <c:v>-126.11232105805084</c:v>
                </c:pt>
                <c:pt idx="14">
                  <c:v>16.380415696819909</c:v>
                </c:pt>
                <c:pt idx="15">
                  <c:v>65.018001771320087</c:v>
                </c:pt>
                <c:pt idx="16">
                  <c:v>17.53165548825018</c:v>
                </c:pt>
                <c:pt idx="17">
                  <c:v>17.531655500069974</c:v>
                </c:pt>
                <c:pt idx="18">
                  <c:v>17.531655541579312</c:v>
                </c:pt>
                <c:pt idx="19">
                  <c:v>77.904525531760555</c:v>
                </c:pt>
                <c:pt idx="20">
                  <c:v>265.31169949790001</c:v>
                </c:pt>
                <c:pt idx="21">
                  <c:v>265.31169953236986</c:v>
                </c:pt>
                <c:pt idx="22">
                  <c:v>292.28063400000019</c:v>
                </c:pt>
                <c:pt idx="23">
                  <c:v>247.78007400000001</c:v>
                </c:pt>
                <c:pt idx="24">
                  <c:v>247.78007400000001</c:v>
                </c:pt>
                <c:pt idx="25">
                  <c:v>247.78007400000001</c:v>
                </c:pt>
                <c:pt idx="26">
                  <c:v>4.9000000012711098E-4</c:v>
                </c:pt>
                <c:pt idx="27">
                  <c:v>4.9000000012711098E-4</c:v>
                </c:pt>
                <c:pt idx="28">
                  <c:v>4.9000000012711098E-4</c:v>
                </c:pt>
              </c:numCache>
            </c:numRef>
          </c:val>
          <c:extLst>
            <c:ext xmlns:c16="http://schemas.microsoft.com/office/drawing/2014/chart" uri="{C3380CC4-5D6E-409C-BE32-E72D297353CC}">
              <c16:uniqueId val="{00000000-3BFB-466C-8F91-BAAD930BCE67}"/>
            </c:ext>
          </c:extLst>
        </c:ser>
        <c:ser>
          <c:idx val="1"/>
          <c:order val="1"/>
          <c:tx>
            <c:strRef>
              <c:f>'---Compare options---'!$H$27</c:f>
              <c:strCache>
                <c:ptCount val="1"/>
                <c:pt idx="0">
                  <c:v>Brown Coal</c:v>
                </c:pt>
              </c:strCache>
            </c:strRef>
          </c:tx>
          <c:spPr>
            <a:solidFill>
              <a:srgbClr val="BC2F00"/>
            </a:solidFill>
            <a:ln>
              <a:noFill/>
              <a:prstDash val="solid"/>
            </a:ln>
            <a:effectLst/>
            <a:extLst>
              <a:ext uri="{91240B29-F687-4F45-9708-019B960494DF}">
                <a14:hiddenLine xmlns:a14="http://schemas.microsoft.com/office/drawing/2010/main">
                  <a:solidFill>
                    <a:srgbClr val="BC2F00"/>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options---'!$I$27:$AK$27</c:f>
              <c:numCache>
                <c:formatCode>#,##0</c:formatCode>
                <c:ptCount val="29"/>
                <c:pt idx="0">
                  <c:v>0</c:v>
                </c:pt>
                <c:pt idx="1">
                  <c:v>0</c:v>
                </c:pt>
                <c:pt idx="2">
                  <c:v>0</c:v>
                </c:pt>
                <c:pt idx="3">
                  <c:v>79.659459999998489</c:v>
                </c:pt>
                <c:pt idx="4">
                  <c:v>89.585769999998774</c:v>
                </c:pt>
                <c:pt idx="5">
                  <c:v>128.59616999999889</c:v>
                </c:pt>
                <c:pt idx="6">
                  <c:v>-1.6090431599999999E-3</c:v>
                </c:pt>
                <c:pt idx="7">
                  <c:v>-1.0088525700000001E-3</c:v>
                </c:pt>
                <c:pt idx="8">
                  <c:v>-1.0086972999999999E-3</c:v>
                </c:pt>
                <c:pt idx="9">
                  <c:v>-1.0089369299999991E-3</c:v>
                </c:pt>
                <c:pt idx="10">
                  <c:v>-1.008844909999999E-3</c:v>
                </c:pt>
                <c:pt idx="11">
                  <c:v>-1.008891099999999E-3</c:v>
                </c:pt>
                <c:pt idx="12">
                  <c:v>-1.008944979999999E-3</c:v>
                </c:pt>
                <c:pt idx="13">
                  <c:v>-1.00890969E-3</c:v>
                </c:pt>
                <c:pt idx="14">
                  <c:v>-1.008847139999999E-3</c:v>
                </c:pt>
                <c:pt idx="15">
                  <c:v>-8.3591172E-4</c:v>
                </c:pt>
                <c:pt idx="16">
                  <c:v>-5.6463219999999998E-4</c:v>
                </c:pt>
                <c:pt idx="17">
                  <c:v>-5.6465018999999998E-4</c:v>
                </c:pt>
                <c:pt idx="18">
                  <c:v>-5.6472979999999998E-4</c:v>
                </c:pt>
                <c:pt idx="19">
                  <c:v>-5.6469927E-4</c:v>
                </c:pt>
                <c:pt idx="20">
                  <c:v>-5.6467563999999999E-4</c:v>
                </c:pt>
                <c:pt idx="21">
                  <c:v>-5.6464081999999796E-4</c:v>
                </c:pt>
                <c:pt idx="22">
                  <c:v>-5.6466019999999999E-4</c:v>
                </c:pt>
                <c:pt idx="23">
                  <c:v>-5.6466888E-4</c:v>
                </c:pt>
                <c:pt idx="24">
                  <c:v>-1.5420120000000001E-4</c:v>
                </c:pt>
                <c:pt idx="25">
                  <c:v>-1.5405614E-4</c:v>
                </c:pt>
                <c:pt idx="26">
                  <c:v>0</c:v>
                </c:pt>
                <c:pt idx="27">
                  <c:v>0</c:v>
                </c:pt>
                <c:pt idx="28">
                  <c:v>0</c:v>
                </c:pt>
              </c:numCache>
            </c:numRef>
          </c:val>
          <c:extLst>
            <c:ext xmlns:c16="http://schemas.microsoft.com/office/drawing/2014/chart" uri="{C3380CC4-5D6E-409C-BE32-E72D297353CC}">
              <c16:uniqueId val="{00000001-3BFB-466C-8F91-BAAD930BCE67}"/>
            </c:ext>
          </c:extLst>
        </c:ser>
        <c:ser>
          <c:idx val="2"/>
          <c:order val="2"/>
          <c:tx>
            <c:strRef>
              <c:f>'---Compare options---'!$H$28</c:f>
              <c:strCache>
                <c:ptCount val="1"/>
                <c:pt idx="0">
                  <c:v>CCGT</c:v>
                </c:pt>
              </c:strCache>
            </c:strRef>
          </c:tx>
          <c:spPr>
            <a:solidFill>
              <a:srgbClr val="750E5C"/>
            </a:solidFill>
            <a:ln>
              <a:noFill/>
              <a:prstDash val="solid"/>
            </a:ln>
            <a:effectLst/>
            <a:extLst>
              <a:ext uri="{91240B29-F687-4F45-9708-019B960494DF}">
                <a14:hiddenLine xmlns:a14="http://schemas.microsoft.com/office/drawing/2010/main">
                  <a:solidFill>
                    <a:srgbClr val="750E5C"/>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options---'!$I$28:$AK$28</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2-3BFB-466C-8F91-BAAD930BCE67}"/>
            </c:ext>
          </c:extLst>
        </c:ser>
        <c:ser>
          <c:idx val="3"/>
          <c:order val="3"/>
          <c:tx>
            <c:strRef>
              <c:f>'---Compare options---'!$H$29</c:f>
              <c:strCache>
                <c:ptCount val="1"/>
                <c:pt idx="0">
                  <c:v>Gas - Steam</c:v>
                </c:pt>
              </c:strCache>
            </c:strRef>
          </c:tx>
          <c:spPr>
            <a:solidFill>
              <a:srgbClr val="8CE8AD"/>
            </a:solidFill>
            <a:ln>
              <a:noFill/>
              <a:prstDash val="solid"/>
            </a:ln>
            <a:effectLst/>
            <a:extLst>
              <a:ext uri="{91240B29-F687-4F45-9708-019B960494DF}">
                <a14:hiddenLine xmlns:a14="http://schemas.microsoft.com/office/drawing/2010/main">
                  <a:solidFill>
                    <a:srgbClr val="8CE8AD"/>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options---'!$I$29:$AK$29</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3-3BFB-466C-8F91-BAAD930BCE67}"/>
            </c:ext>
          </c:extLst>
        </c:ser>
        <c:ser>
          <c:idx val="4"/>
          <c:order val="4"/>
          <c:tx>
            <c:strRef>
              <c:f>'---Compare options---'!$H$30</c:f>
              <c:strCache>
                <c:ptCount val="1"/>
                <c:pt idx="0">
                  <c:v>OCGT / Diesel</c:v>
                </c:pt>
              </c:strCache>
            </c:strRef>
          </c:tx>
          <c:spPr>
            <a:solidFill>
              <a:srgbClr val="C981B2"/>
            </a:solidFill>
            <a:ln>
              <a:noFill/>
              <a:prstDash val="solid"/>
            </a:ln>
            <a:effectLst/>
            <a:extLst>
              <a:ext uri="{91240B29-F687-4F45-9708-019B960494DF}">
                <a14:hiddenLine xmlns:a14="http://schemas.microsoft.com/office/drawing/2010/main">
                  <a:solidFill>
                    <a:srgbClr val="C981B2"/>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options---'!$I$30:$AK$30</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-46.18986786701953</c:v>
                </c:pt>
                <c:pt idx="15">
                  <c:v>-46.189867878415498</c:v>
                </c:pt>
                <c:pt idx="16">
                  <c:v>-378.84743126270041</c:v>
                </c:pt>
                <c:pt idx="17">
                  <c:v>-378.84743125717068</c:v>
                </c:pt>
                <c:pt idx="18">
                  <c:v>-321.75693123328074</c:v>
                </c:pt>
                <c:pt idx="19">
                  <c:v>-321.75693120848064</c:v>
                </c:pt>
                <c:pt idx="20">
                  <c:v>-226.59625000000051</c:v>
                </c:pt>
                <c:pt idx="21">
                  <c:v>-396.19054999999935</c:v>
                </c:pt>
                <c:pt idx="22">
                  <c:v>-497.14245982234934</c:v>
                </c:pt>
                <c:pt idx="23">
                  <c:v>-417.5548103300589</c:v>
                </c:pt>
                <c:pt idx="24">
                  <c:v>-417.55481033309843</c:v>
                </c:pt>
                <c:pt idx="25">
                  <c:v>-486.67841034145931</c:v>
                </c:pt>
                <c:pt idx="26">
                  <c:v>-486.67841036322898</c:v>
                </c:pt>
                <c:pt idx="27">
                  <c:v>-296.37741050259137</c:v>
                </c:pt>
                <c:pt idx="28">
                  <c:v>-400.97820391453206</c:v>
                </c:pt>
              </c:numCache>
            </c:numRef>
          </c:val>
          <c:extLst>
            <c:ext xmlns:c16="http://schemas.microsoft.com/office/drawing/2014/chart" uri="{C3380CC4-5D6E-409C-BE32-E72D297353CC}">
              <c16:uniqueId val="{00000004-3BFB-466C-8F91-BAAD930BCE67}"/>
            </c:ext>
          </c:extLst>
        </c:ser>
        <c:ser>
          <c:idx val="5"/>
          <c:order val="5"/>
          <c:tx>
            <c:strRef>
              <c:f>'---Compare options---'!$H$31</c:f>
              <c:strCache>
                <c:ptCount val="1"/>
                <c:pt idx="0">
                  <c:v>Hydro</c:v>
                </c:pt>
              </c:strCache>
            </c:strRef>
          </c:tx>
          <c:spPr>
            <a:solidFill>
              <a:srgbClr val="188CE5"/>
            </a:solidFill>
            <a:ln>
              <a:noFill/>
              <a:prstDash val="solid"/>
            </a:ln>
            <a:effectLst/>
            <a:extLst>
              <a:ext uri="{91240B29-F687-4F45-9708-019B960494DF}">
                <a14:hiddenLine xmlns:a14="http://schemas.microsoft.com/office/drawing/2010/main">
                  <a:solidFill>
                    <a:srgbClr val="188CE5"/>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options---'!$I$31:$AK$31</c:f>
              <c:numCache>
                <c:formatCode>#,##0</c:formatCode>
                <c:ptCount val="29"/>
                <c:pt idx="0">
                  <c:v>0</c:v>
                </c:pt>
                <c:pt idx="1">
                  <c:v>0</c:v>
                </c:pt>
                <c:pt idx="2">
                  <c:v>0</c:v>
                </c:pt>
                <c:pt idx="3">
                  <c:v>0</c:v>
                </c:pt>
                <c:pt idx="4">
                  <c:v>0</c:v>
                </c:pt>
                <c:pt idx="5">
                  <c:v>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numCache>
            </c:numRef>
          </c:val>
          <c:extLst>
            <c:ext xmlns:c16="http://schemas.microsoft.com/office/drawing/2014/chart" uri="{C3380CC4-5D6E-409C-BE32-E72D297353CC}">
              <c16:uniqueId val="{00000005-3BFB-466C-8F91-BAAD930BCE67}"/>
            </c:ext>
          </c:extLst>
        </c:ser>
        <c:ser>
          <c:idx val="6"/>
          <c:order val="6"/>
          <c:tx>
            <c:strRef>
              <c:f>'---Compare options---'!$H$32</c:f>
              <c:strCache>
                <c:ptCount val="1"/>
                <c:pt idx="0">
                  <c:v>Wind</c:v>
                </c:pt>
              </c:strCache>
            </c:strRef>
          </c:tx>
          <c:spPr>
            <a:solidFill>
              <a:srgbClr val="168736"/>
            </a:solidFill>
            <a:ln>
              <a:noFill/>
              <a:prstDash val="solid"/>
            </a:ln>
            <a:effectLst/>
            <a:extLst>
              <a:ext uri="{91240B29-F687-4F45-9708-019B960494DF}">
                <a14:hiddenLine xmlns:a14="http://schemas.microsoft.com/office/drawing/2010/main">
                  <a:solidFill>
                    <a:srgbClr val="168736"/>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options---'!$I$32:$AK$32</c:f>
              <c:numCache>
                <c:formatCode>#,##0</c:formatCode>
                <c:ptCount val="29"/>
                <c:pt idx="0">
                  <c:v>-106.95606599999883</c:v>
                </c:pt>
                <c:pt idx="1">
                  <c:v>-106.95612599999731</c:v>
                </c:pt>
                <c:pt idx="2">
                  <c:v>-254.76619772587946</c:v>
                </c:pt>
                <c:pt idx="3">
                  <c:v>-262.85577621716584</c:v>
                </c:pt>
                <c:pt idx="4">
                  <c:v>-283.26995622046525</c:v>
                </c:pt>
                <c:pt idx="5">
                  <c:v>-173.70364622435955</c:v>
                </c:pt>
                <c:pt idx="6">
                  <c:v>-561.78128622821168</c:v>
                </c:pt>
                <c:pt idx="7">
                  <c:v>-454.8098098119408</c:v>
                </c:pt>
                <c:pt idx="8">
                  <c:v>-488.13400981595987</c:v>
                </c:pt>
                <c:pt idx="9">
                  <c:v>-590.82619339190933</c:v>
                </c:pt>
                <c:pt idx="10">
                  <c:v>-889.00980870048079</c:v>
                </c:pt>
                <c:pt idx="11">
                  <c:v>-454.84663327930321</c:v>
                </c:pt>
                <c:pt idx="12">
                  <c:v>-531.79693625334039</c:v>
                </c:pt>
                <c:pt idx="13">
                  <c:v>-674.90185628650943</c:v>
                </c:pt>
                <c:pt idx="14">
                  <c:v>-655.00980066946067</c:v>
                </c:pt>
                <c:pt idx="15">
                  <c:v>-1179.4296952508957</c:v>
                </c:pt>
                <c:pt idx="16">
                  <c:v>-790.93109732211451</c:v>
                </c:pt>
                <c:pt idx="17">
                  <c:v>-791.08790180542564</c:v>
                </c:pt>
                <c:pt idx="18">
                  <c:v>-986.31841661942599</c:v>
                </c:pt>
                <c:pt idx="19">
                  <c:v>-1306.2629043460038</c:v>
                </c:pt>
                <c:pt idx="20">
                  <c:v>-966.69654328998877</c:v>
                </c:pt>
                <c:pt idx="21">
                  <c:v>-783.97506519399758</c:v>
                </c:pt>
                <c:pt idx="22">
                  <c:v>-781.72517202187009</c:v>
                </c:pt>
                <c:pt idx="23">
                  <c:v>-732.43028074192989</c:v>
                </c:pt>
                <c:pt idx="24">
                  <c:v>-672.25082583641779</c:v>
                </c:pt>
                <c:pt idx="25">
                  <c:v>-984.12907087204076</c:v>
                </c:pt>
                <c:pt idx="26">
                  <c:v>-546.2234709988843</c:v>
                </c:pt>
                <c:pt idx="27">
                  <c:v>-549.32669036462175</c:v>
                </c:pt>
                <c:pt idx="28">
                  <c:v>-361.05481762182171</c:v>
                </c:pt>
              </c:numCache>
            </c:numRef>
          </c:val>
          <c:extLst>
            <c:ext xmlns:c16="http://schemas.microsoft.com/office/drawing/2014/chart" uri="{C3380CC4-5D6E-409C-BE32-E72D297353CC}">
              <c16:uniqueId val="{00000006-3BFB-466C-8F91-BAAD930BCE67}"/>
            </c:ext>
          </c:extLst>
        </c:ser>
        <c:ser>
          <c:idx val="7"/>
          <c:order val="7"/>
          <c:tx>
            <c:strRef>
              <c:f>'---Compare options---'!$H$33</c:f>
              <c:strCache>
                <c:ptCount val="1"/>
                <c:pt idx="0">
                  <c:v>Solar PV</c:v>
                </c:pt>
              </c:strCache>
            </c:strRef>
          </c:tx>
          <c:spPr>
            <a:solidFill>
              <a:srgbClr val="FFB46A"/>
            </a:solidFill>
            <a:ln>
              <a:noFill/>
              <a:prstDash val="solid"/>
            </a:ln>
            <a:effectLst/>
            <a:extLst>
              <a:ext uri="{91240B29-F687-4F45-9708-019B960494DF}">
                <a14:hiddenLine xmlns:a14="http://schemas.microsoft.com/office/drawing/2010/main">
                  <a:solidFill>
                    <a:srgbClr val="FFB46A"/>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options---'!$I$33:$AK$33</c:f>
              <c:numCache>
                <c:formatCode>#,##0</c:formatCode>
                <c:ptCount val="29"/>
                <c:pt idx="0">
                  <c:v>0</c:v>
                </c:pt>
                <c:pt idx="1">
                  <c:v>0</c:v>
                </c:pt>
                <c:pt idx="2">
                  <c:v>0</c:v>
                </c:pt>
                <c:pt idx="3">
                  <c:v>0</c:v>
                </c:pt>
                <c:pt idx="4">
                  <c:v>197.14934999999969</c:v>
                </c:pt>
                <c:pt idx="5">
                  <c:v>197.14934999999969</c:v>
                </c:pt>
                <c:pt idx="6">
                  <c:v>344.44178153303892</c:v>
                </c:pt>
                <c:pt idx="7">
                  <c:v>378.75885812152956</c:v>
                </c:pt>
                <c:pt idx="8">
                  <c:v>337.54152904186958</c:v>
                </c:pt>
                <c:pt idx="9">
                  <c:v>493.2626395399875</c:v>
                </c:pt>
                <c:pt idx="10">
                  <c:v>369.09099926509953</c:v>
                </c:pt>
                <c:pt idx="11">
                  <c:v>368.17490508756055</c:v>
                </c:pt>
                <c:pt idx="12">
                  <c:v>-516.3073324060606</c:v>
                </c:pt>
                <c:pt idx="13">
                  <c:v>-605.50736214851895</c:v>
                </c:pt>
                <c:pt idx="14">
                  <c:v>-646.5888621744798</c:v>
                </c:pt>
                <c:pt idx="15">
                  <c:v>-646.58886222611</c:v>
                </c:pt>
                <c:pt idx="16">
                  <c:v>-1064.8087994016714</c:v>
                </c:pt>
                <c:pt idx="17">
                  <c:v>-981.19009947828454</c:v>
                </c:pt>
                <c:pt idx="18">
                  <c:v>-769.61724772144589</c:v>
                </c:pt>
                <c:pt idx="19">
                  <c:v>-624.97227472646773</c:v>
                </c:pt>
                <c:pt idx="20">
                  <c:v>-1799.0938044701179</c:v>
                </c:pt>
                <c:pt idx="21">
                  <c:v>-1760.8734402189875</c:v>
                </c:pt>
                <c:pt idx="22">
                  <c:v>-1971.9080161874153</c:v>
                </c:pt>
                <c:pt idx="23">
                  <c:v>-1971.9080162073442</c:v>
                </c:pt>
                <c:pt idx="24">
                  <c:v>-2050.1128162823661</c:v>
                </c:pt>
                <c:pt idx="25">
                  <c:v>-1508.213383710121</c:v>
                </c:pt>
                <c:pt idx="26">
                  <c:v>-1508.2133841068717</c:v>
                </c:pt>
                <c:pt idx="27">
                  <c:v>-1508.2133843695046</c:v>
                </c:pt>
                <c:pt idx="28">
                  <c:v>-553.80789001136873</c:v>
                </c:pt>
              </c:numCache>
            </c:numRef>
          </c:val>
          <c:extLst>
            <c:ext xmlns:c16="http://schemas.microsoft.com/office/drawing/2014/chart" uri="{C3380CC4-5D6E-409C-BE32-E72D297353CC}">
              <c16:uniqueId val="{00000007-3BFB-466C-8F91-BAAD930BCE67}"/>
            </c:ext>
          </c:extLst>
        </c:ser>
        <c:dLbls>
          <c:showLegendKey val="0"/>
          <c:showVal val="0"/>
          <c:showCatName val="0"/>
          <c:showSerName val="0"/>
          <c:showPercent val="0"/>
          <c:showBubbleSize val="0"/>
        </c:dLbls>
        <c:gapWidth val="150"/>
        <c:overlap val="100"/>
        <c:axId val="1844338624"/>
        <c:axId val="1844337536"/>
      </c:barChart>
      <c:lineChart>
        <c:grouping val="standard"/>
        <c:varyColors val="0"/>
        <c:ser>
          <c:idx val="8"/>
          <c:order val="8"/>
          <c:tx>
            <c:strRef>
              <c:f>'---Compare options---'!$H$34</c:f>
              <c:strCache>
                <c:ptCount val="1"/>
                <c:pt idx="0">
                  <c:v>Grid Battery</c:v>
                </c:pt>
              </c:strCache>
            </c:strRef>
          </c:tx>
          <c:spPr>
            <a:ln w="28575" cap="rnd">
              <a:solidFill>
                <a:srgbClr val="724BC3"/>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options---'!$I$34:$AK$34</c:f>
              <c:numCache>
                <c:formatCode>#,##0</c:formatCode>
                <c:ptCount val="29"/>
                <c:pt idx="0">
                  <c:v>0</c:v>
                </c:pt>
                <c:pt idx="1">
                  <c:v>0</c:v>
                </c:pt>
                <c:pt idx="2">
                  <c:v>0</c:v>
                </c:pt>
                <c:pt idx="3">
                  <c:v>0</c:v>
                </c:pt>
                <c:pt idx="4">
                  <c:v>0</c:v>
                </c:pt>
                <c:pt idx="5">
                  <c:v>0</c:v>
                </c:pt>
                <c:pt idx="6">
                  <c:v>0</c:v>
                </c:pt>
                <c:pt idx="7">
                  <c:v>-2.5074701989069581E-4</c:v>
                </c:pt>
                <c:pt idx="8">
                  <c:v>-4.4757968998965225E-4</c:v>
                </c:pt>
                <c:pt idx="9">
                  <c:v>-5.4836701997373893E-4</c:v>
                </c:pt>
                <c:pt idx="10">
                  <c:v>-5.5480305991295609E-4</c:v>
                </c:pt>
                <c:pt idx="11">
                  <c:v>103.13528794369006</c:v>
                </c:pt>
                <c:pt idx="12">
                  <c:v>100.94740795886992</c:v>
                </c:pt>
                <c:pt idx="13">
                  <c:v>100.94740785324984</c:v>
                </c:pt>
                <c:pt idx="14">
                  <c:v>35.902013876349884</c:v>
                </c:pt>
                <c:pt idx="15">
                  <c:v>35.902013877660011</c:v>
                </c:pt>
                <c:pt idx="16">
                  <c:v>-40.568777069931002</c:v>
                </c:pt>
                <c:pt idx="17">
                  <c:v>-40.568777080520931</c:v>
                </c:pt>
                <c:pt idx="18">
                  <c:v>152.31488467513964</c:v>
                </c:pt>
                <c:pt idx="19">
                  <c:v>152.31488468642965</c:v>
                </c:pt>
                <c:pt idx="20">
                  <c:v>-73.693570146699585</c:v>
                </c:pt>
                <c:pt idx="21">
                  <c:v>-298.99150743553992</c:v>
                </c:pt>
                <c:pt idx="22">
                  <c:v>-298.99150743724022</c:v>
                </c:pt>
                <c:pt idx="23">
                  <c:v>-560.0084055115999</c:v>
                </c:pt>
                <c:pt idx="24">
                  <c:v>-560.0083891429399</c:v>
                </c:pt>
                <c:pt idx="25">
                  <c:v>-533.40581755359926</c:v>
                </c:pt>
                <c:pt idx="26">
                  <c:v>-533.40578512395496</c:v>
                </c:pt>
                <c:pt idx="27">
                  <c:v>-484.60297761014317</c:v>
                </c:pt>
                <c:pt idx="28">
                  <c:v>-691.48224567015404</c:v>
                </c:pt>
              </c:numCache>
            </c:numRef>
          </c:val>
          <c:smooth val="0"/>
          <c:extLst>
            <c:ext xmlns:c16="http://schemas.microsoft.com/office/drawing/2014/chart" uri="{C3380CC4-5D6E-409C-BE32-E72D297353CC}">
              <c16:uniqueId val="{00000008-3BFB-466C-8F91-BAAD930BCE67}"/>
            </c:ext>
          </c:extLst>
        </c:ser>
        <c:ser>
          <c:idx val="9"/>
          <c:order val="9"/>
          <c:tx>
            <c:strRef>
              <c:f>'---Compare options---'!$H$35</c:f>
              <c:strCache>
                <c:ptCount val="1"/>
                <c:pt idx="0">
                  <c:v>Pumped Hydro</c:v>
                </c:pt>
              </c:strCache>
            </c:strRef>
          </c:tx>
          <c:spPr>
            <a:ln w="28575" cap="rnd">
              <a:solidFill>
                <a:srgbClr val="87D3F2"/>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options---'!$I$35:$AK$35</c:f>
              <c:numCache>
                <c:formatCode>#,##0</c:formatCode>
                <c:ptCount val="29"/>
                <c:pt idx="0">
                  <c:v>0</c:v>
                </c:pt>
                <c:pt idx="1">
                  <c:v>0</c:v>
                </c:pt>
                <c:pt idx="2">
                  <c:v>0</c:v>
                </c:pt>
                <c:pt idx="3">
                  <c:v>0</c:v>
                </c:pt>
                <c:pt idx="4">
                  <c:v>0</c:v>
                </c:pt>
                <c:pt idx="5">
                  <c:v>0</c:v>
                </c:pt>
                <c:pt idx="6">
                  <c:v>0</c:v>
                </c:pt>
                <c:pt idx="7">
                  <c:v>-2.5436090982111637E-4</c:v>
                </c:pt>
                <c:pt idx="8">
                  <c:v>-1.7990304604609264E-4</c:v>
                </c:pt>
                <c:pt idx="9">
                  <c:v>-3.0640301974926842E-4</c:v>
                </c:pt>
                <c:pt idx="10">
                  <c:v>-3.2409941013611387E-4</c:v>
                </c:pt>
                <c:pt idx="11">
                  <c:v>-435.65424064448962</c:v>
                </c:pt>
                <c:pt idx="12">
                  <c:v>-443.0595006568401</c:v>
                </c:pt>
                <c:pt idx="13">
                  <c:v>-443.0595006629901</c:v>
                </c:pt>
                <c:pt idx="14">
                  <c:v>-460.48834332384104</c:v>
                </c:pt>
                <c:pt idx="15">
                  <c:v>-460.48834335322044</c:v>
                </c:pt>
                <c:pt idx="16">
                  <c:v>-297.16774810717015</c:v>
                </c:pt>
                <c:pt idx="17">
                  <c:v>-297.1677481252309</c:v>
                </c:pt>
                <c:pt idx="18">
                  <c:v>-297.16784541272045</c:v>
                </c:pt>
                <c:pt idx="19">
                  <c:v>-297.16784544043094</c:v>
                </c:pt>
                <c:pt idx="20">
                  <c:v>-513.19584562954878</c:v>
                </c:pt>
                <c:pt idx="21">
                  <c:v>-375.56344568892018</c:v>
                </c:pt>
                <c:pt idx="22">
                  <c:v>-375.5634457015185</c:v>
                </c:pt>
                <c:pt idx="23">
                  <c:v>-164.04268245246021</c:v>
                </c:pt>
                <c:pt idx="24">
                  <c:v>-164.04268248279004</c:v>
                </c:pt>
                <c:pt idx="25">
                  <c:v>-169.91058255449934</c:v>
                </c:pt>
                <c:pt idx="26">
                  <c:v>-169.91058258652083</c:v>
                </c:pt>
                <c:pt idx="27">
                  <c:v>-79.56538264295159</c:v>
                </c:pt>
                <c:pt idx="28">
                  <c:v>-79.565382715280066</c:v>
                </c:pt>
              </c:numCache>
            </c:numRef>
          </c:val>
          <c:smooth val="0"/>
          <c:extLst>
            <c:ext xmlns:c16="http://schemas.microsoft.com/office/drawing/2014/chart" uri="{C3380CC4-5D6E-409C-BE32-E72D297353CC}">
              <c16:uniqueId val="{00000009-3BFB-466C-8F91-BAAD930BCE67}"/>
            </c:ext>
          </c:extLst>
        </c:ser>
        <c:dLbls>
          <c:showLegendKey val="0"/>
          <c:showVal val="0"/>
          <c:showCatName val="0"/>
          <c:showSerName val="0"/>
          <c:showPercent val="0"/>
          <c:showBubbleSize val="0"/>
        </c:dLbls>
        <c:marker val="1"/>
        <c:smooth val="0"/>
        <c:axId val="1844338624"/>
        <c:axId val="1844337536"/>
      </c:lineChart>
      <c:catAx>
        <c:axId val="1844338624"/>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7536"/>
        <c:crosses val="autoZero"/>
        <c:auto val="1"/>
        <c:lblAlgn val="ctr"/>
        <c:lblOffset val="100"/>
        <c:noMultiLvlLbl val="0"/>
      </c:catAx>
      <c:valAx>
        <c:axId val="184433753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Capacity difference (MW)</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86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543116</xdr:colOff>
      <xdr:row>5</xdr:row>
      <xdr:rowOff>1119</xdr:rowOff>
    </xdr:from>
    <xdr:to>
      <xdr:col>14</xdr:col>
      <xdr:colOff>1226571</xdr:colOff>
      <xdr:row>30</xdr:row>
      <xdr:rowOff>78442</xdr:rowOff>
    </xdr:to>
    <xdr:sp macro="" textlink="">
      <xdr:nvSpPr>
        <xdr:cNvPr id="2" name="Rectangle 1">
          <a:extLst>
            <a:ext uri="{FF2B5EF4-FFF2-40B4-BE49-F238E27FC236}">
              <a16:creationId xmlns:a16="http://schemas.microsoft.com/office/drawing/2014/main" id="{00000000-0008-0000-0000-000002000000}"/>
            </a:ext>
          </a:extLst>
        </xdr:cNvPr>
        <xdr:cNvSpPr>
          <a:spLocks noChangeAspect="1"/>
        </xdr:cNvSpPr>
      </xdr:nvSpPr>
      <xdr:spPr>
        <a:xfrm>
          <a:off x="2867216" y="810744"/>
          <a:ext cx="6493705" cy="4125448"/>
        </a:xfrm>
        <a:custGeom>
          <a:avLst/>
          <a:gdLst>
            <a:gd name="connsiteX0" fmla="*/ 0 w 6753225"/>
            <a:gd name="connsiteY0" fmla="*/ 0 h 3400425"/>
            <a:gd name="connsiteX1" fmla="*/ 6753225 w 6753225"/>
            <a:gd name="connsiteY1" fmla="*/ 0 h 3400425"/>
            <a:gd name="connsiteX2" fmla="*/ 6753225 w 6753225"/>
            <a:gd name="connsiteY2" fmla="*/ 3400425 h 3400425"/>
            <a:gd name="connsiteX3" fmla="*/ 0 w 6753225"/>
            <a:gd name="connsiteY3" fmla="*/ 3400425 h 3400425"/>
            <a:gd name="connsiteX4" fmla="*/ 0 w 6753225"/>
            <a:gd name="connsiteY4" fmla="*/ 0 h 3400425"/>
            <a:gd name="connsiteX0" fmla="*/ 0 w 6755607"/>
            <a:gd name="connsiteY0" fmla="*/ 1197768 h 3400425"/>
            <a:gd name="connsiteX1" fmla="*/ 6755607 w 6755607"/>
            <a:gd name="connsiteY1" fmla="*/ 0 h 3400425"/>
            <a:gd name="connsiteX2" fmla="*/ 6755607 w 6755607"/>
            <a:gd name="connsiteY2" fmla="*/ 3400425 h 3400425"/>
            <a:gd name="connsiteX3" fmla="*/ 2382 w 6755607"/>
            <a:gd name="connsiteY3" fmla="*/ 3400425 h 3400425"/>
            <a:gd name="connsiteX4" fmla="*/ 0 w 6755607"/>
            <a:gd name="connsiteY4" fmla="*/ 1197768 h 3400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755607" h="3400425">
              <a:moveTo>
                <a:pt x="0" y="1197768"/>
              </a:moveTo>
              <a:lnTo>
                <a:pt x="6755607" y="0"/>
              </a:lnTo>
              <a:lnTo>
                <a:pt x="6755607" y="3400425"/>
              </a:lnTo>
              <a:lnTo>
                <a:pt x="2382" y="3400425"/>
              </a:lnTo>
              <a:lnTo>
                <a:pt x="0" y="1197768"/>
              </a:lnTo>
              <a:close/>
            </a:path>
          </a:pathLst>
        </a:custGeom>
        <a:solidFill>
          <a:srgbClr val="FFE6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200">
            <a:solidFill>
              <a:schemeClr val="tx1"/>
            </a:solidFill>
          </a:endParaRPr>
        </a:p>
      </xdr:txBody>
    </xdr:sp>
    <xdr:clientData/>
  </xdr:twoCellAnchor>
  <xdr:twoCellAnchor editAs="absolute">
    <xdr:from>
      <xdr:col>5</xdr:col>
      <xdr:colOff>227966</xdr:colOff>
      <xdr:row>15</xdr:row>
      <xdr:rowOff>35014</xdr:rowOff>
    </xdr:from>
    <xdr:to>
      <xdr:col>14</xdr:col>
      <xdr:colOff>989741</xdr:colOff>
      <xdr:row>21</xdr:row>
      <xdr:rowOff>29463</xdr:rowOff>
    </xdr:to>
    <xdr:sp macro="" textlink="">
      <xdr:nvSpPr>
        <xdr:cNvPr id="3" name="Title 1">
          <a:extLst>
            <a:ext uri="{FF2B5EF4-FFF2-40B4-BE49-F238E27FC236}">
              <a16:creationId xmlns:a16="http://schemas.microsoft.com/office/drawing/2014/main" id="{00000000-0008-0000-0000-000003000000}"/>
            </a:ext>
          </a:extLst>
        </xdr:cNvPr>
        <xdr:cNvSpPr>
          <a:spLocks noGrp="1"/>
        </xdr:cNvSpPr>
      </xdr:nvSpPr>
      <xdr:spPr>
        <a:xfrm>
          <a:off x="3133091" y="2463889"/>
          <a:ext cx="5991000" cy="965999"/>
        </a:xfrm>
        <a:prstGeom prst="rect">
          <a:avLst/>
        </a:prstGeom>
      </xdr:spPr>
      <xdr:txBody>
        <a:bodyPr vert="horz" wrap="square" lIns="0" tIns="0" rIns="0" bIns="0" rtlCol="0" anchor="t" anchorCtr="0">
          <a:noAutofit/>
        </a:bodyPr>
        <a:lstStyle>
          <a:lvl1pPr algn="l" defTabSz="914400" rtl="0" eaLnBrk="1" latinLnBrk="0" hangingPunct="1">
            <a:lnSpc>
              <a:spcPct val="85000"/>
            </a:lnSpc>
            <a:spcBef>
              <a:spcPct val="0"/>
            </a:spcBef>
            <a:buNone/>
            <a:defRPr sz="3000" b="1" kern="1200">
              <a:solidFill>
                <a:schemeClr val="bg1"/>
              </a:solidFill>
              <a:latin typeface="+mn-lt"/>
              <a:ea typeface="+mj-ea"/>
              <a:cs typeface="Arial" pitchFamily="34" charset="0"/>
            </a:defRPr>
          </a:lvl1pPr>
        </a:lstStyle>
        <a:p>
          <a:pPr algn="l"/>
          <a:r>
            <a:rPr lang="en-US">
              <a:solidFill>
                <a:schemeClr val="tx1"/>
              </a:solidFill>
              <a:latin typeface="EYInterstate Light" panose="02000506000000020004" pitchFamily="2" charset="0"/>
            </a:rPr>
            <a:t>Project</a:t>
          </a:r>
          <a:r>
            <a:rPr lang="en-US" baseline="0">
              <a:solidFill>
                <a:schemeClr val="tx1"/>
              </a:solidFill>
              <a:latin typeface="EYInterstate Light" panose="02000506000000020004" pitchFamily="2" charset="0"/>
            </a:rPr>
            <a:t> Marinus Economic Modelling Results</a:t>
          </a:r>
          <a:endParaRPr lang="en-GB">
            <a:solidFill>
              <a:schemeClr val="tx1"/>
            </a:solidFill>
            <a:latin typeface="EYInterstate Light" panose="02000506000000020004" pitchFamily="2" charset="0"/>
          </a:endParaRPr>
        </a:p>
      </xdr:txBody>
    </xdr:sp>
    <xdr:clientData/>
  </xdr:twoCellAnchor>
  <xdr:twoCellAnchor editAs="absolute">
    <xdr:from>
      <xdr:col>5</xdr:col>
      <xdr:colOff>227966</xdr:colOff>
      <xdr:row>21</xdr:row>
      <xdr:rowOff>87709</xdr:rowOff>
    </xdr:from>
    <xdr:to>
      <xdr:col>14</xdr:col>
      <xdr:colOff>989741</xdr:colOff>
      <xdr:row>26</xdr:row>
      <xdr:rowOff>7691</xdr:rowOff>
    </xdr:to>
    <xdr:sp macro="" textlink="">
      <xdr:nvSpPr>
        <xdr:cNvPr id="4" name="Subtitle 2">
          <a:extLst>
            <a:ext uri="{FF2B5EF4-FFF2-40B4-BE49-F238E27FC236}">
              <a16:creationId xmlns:a16="http://schemas.microsoft.com/office/drawing/2014/main" id="{00000000-0008-0000-0000-000004000000}"/>
            </a:ext>
          </a:extLst>
        </xdr:cNvPr>
        <xdr:cNvSpPr>
          <a:spLocks noGrp="1"/>
        </xdr:cNvSpPr>
      </xdr:nvSpPr>
      <xdr:spPr>
        <a:xfrm>
          <a:off x="3133091" y="3488134"/>
          <a:ext cx="5991000" cy="729607"/>
        </a:xfrm>
        <a:prstGeom prst="rect">
          <a:avLst/>
        </a:prstGeom>
      </xdr:spPr>
      <xdr:txBody>
        <a:bodyPr vert="horz" wrap="square" lIns="0" tIns="0" rIns="0" bIns="0" rtlCol="0" anchor="t" anchorCtr="0">
          <a:noAutofit/>
        </a:bodyPr>
        <a:lstStyle>
          <a:lvl1pPr marL="356616" indent="-356616" algn="l" defTabSz="914400" rtl="0" eaLnBrk="1" latinLnBrk="0" hangingPunct="1">
            <a:spcBef>
              <a:spcPct val="20000"/>
            </a:spcBef>
            <a:buClr>
              <a:schemeClr val="accent2"/>
            </a:buClr>
            <a:buSzPct val="70000"/>
            <a:buFont typeface="Arial" pitchFamily="34" charset="0"/>
            <a:buChar char="►"/>
            <a:defRPr sz="2400" kern="1200">
              <a:solidFill>
                <a:schemeClr val="bg1"/>
              </a:solidFill>
              <a:latin typeface="+mn-lt"/>
              <a:ea typeface="+mn-ea"/>
              <a:cs typeface="Arial" pitchFamily="34" charset="0"/>
            </a:defRPr>
          </a:lvl1pPr>
          <a:lvl2pPr marL="713232" indent="-356616" algn="l" defTabSz="914400" rtl="0" eaLnBrk="1" latinLnBrk="0" hangingPunct="1">
            <a:spcBef>
              <a:spcPct val="20000"/>
            </a:spcBef>
            <a:buClr>
              <a:schemeClr val="accent2"/>
            </a:buClr>
            <a:buSzPct val="70000"/>
            <a:buFont typeface="Arial" pitchFamily="34" charset="0"/>
            <a:buChar char="►"/>
            <a:defRPr sz="2000" kern="1200">
              <a:solidFill>
                <a:schemeClr val="bg1"/>
              </a:solidFill>
              <a:latin typeface="+mn-lt"/>
              <a:ea typeface="+mn-ea"/>
              <a:cs typeface="Arial" pitchFamily="34" charset="0"/>
            </a:defRPr>
          </a:lvl2pPr>
          <a:lvl3pPr marL="1069848" indent="-356616" algn="l" defTabSz="914400" rtl="0" eaLnBrk="1" latinLnBrk="0" hangingPunct="1">
            <a:spcBef>
              <a:spcPct val="20000"/>
            </a:spcBef>
            <a:buClr>
              <a:schemeClr val="accent2"/>
            </a:buClr>
            <a:buSzPct val="70000"/>
            <a:buFont typeface="Arial" pitchFamily="34" charset="0"/>
            <a:buChar char="►"/>
            <a:defRPr sz="1800" kern="1200">
              <a:solidFill>
                <a:schemeClr val="bg1"/>
              </a:solidFill>
              <a:latin typeface="+mn-lt"/>
              <a:ea typeface="+mn-ea"/>
              <a:cs typeface="Arial" pitchFamily="34" charset="0"/>
            </a:defRPr>
          </a:lvl3pPr>
          <a:lvl4pPr marL="1426464"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4pPr>
          <a:lvl5pPr marL="1783080"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lgn="l" defTabSz="914400" rtl="0" eaLnBrk="1" latinLnBrk="0" hangingPunct="1">
            <a:lnSpc>
              <a:spcPct val="85000"/>
            </a:lnSpc>
            <a:spcBef>
              <a:spcPct val="0"/>
            </a:spcBef>
            <a:buNone/>
          </a:pPr>
          <a:r>
            <a:rPr lang="en-US" sz="2000" b="0" kern="1200">
              <a:solidFill>
                <a:schemeClr val="tx1"/>
              </a:solidFill>
              <a:latin typeface="EYInterstate" panose="02000503020000020004" pitchFamily="2" charset="0"/>
              <a:ea typeface="+mj-ea"/>
              <a:cs typeface="Arial" pitchFamily="34" charset="0"/>
            </a:rPr>
            <a:t>Supporting the Economic Modelling Appendix</a:t>
          </a:r>
          <a:r>
            <a:rPr lang="en-US" sz="2000" b="0" kern="1200" baseline="0">
              <a:solidFill>
                <a:schemeClr val="tx1"/>
              </a:solidFill>
              <a:latin typeface="EYInterstate" panose="02000503020000020004" pitchFamily="2" charset="0"/>
              <a:ea typeface="+mj-ea"/>
              <a:cs typeface="Arial" pitchFamily="34" charset="0"/>
            </a:rPr>
            <a:t> to the TasNetworks PACR</a:t>
          </a:r>
        </a:p>
        <a:p>
          <a:pPr marL="0" lvl="0" indent="0" algn="l" defTabSz="914400" rtl="0" eaLnBrk="1" latinLnBrk="0" hangingPunct="1">
            <a:lnSpc>
              <a:spcPct val="85000"/>
            </a:lnSpc>
            <a:spcBef>
              <a:spcPct val="0"/>
            </a:spcBef>
            <a:buNone/>
          </a:pPr>
          <a:endParaRPr lang="en-US" sz="1800" b="0" kern="1200" baseline="0">
            <a:solidFill>
              <a:schemeClr val="tx1"/>
            </a:solidFill>
            <a:latin typeface="EYInterstate" panose="02000503020000020004" pitchFamily="2" charset="0"/>
            <a:ea typeface="+mj-ea"/>
            <a:cs typeface="Arial" pitchFamily="34" charset="0"/>
          </a:endParaRPr>
        </a:p>
        <a:p>
          <a:pPr marL="0" lvl="0" indent="0" algn="l" defTabSz="914400" rtl="0" eaLnBrk="1" latinLnBrk="0" hangingPunct="1">
            <a:lnSpc>
              <a:spcPct val="85000"/>
            </a:lnSpc>
            <a:spcBef>
              <a:spcPct val="0"/>
            </a:spcBef>
            <a:buNone/>
          </a:pPr>
          <a:r>
            <a:rPr lang="en-US" sz="1800" b="1" kern="1200" baseline="0">
              <a:solidFill>
                <a:sysClr val="windowText" lastClr="000000"/>
              </a:solidFill>
              <a:latin typeface="EYInterstate" panose="02000503020000020004" pitchFamily="2" charset="0"/>
              <a:ea typeface="+mj-ea"/>
              <a:cs typeface="Arial" pitchFamily="34" charset="0"/>
            </a:rPr>
            <a:t>TasNetworks</a:t>
          </a:r>
          <a:r>
            <a:rPr lang="en-US" sz="1800" b="0" kern="1200" baseline="0">
              <a:solidFill>
                <a:sysClr val="windowText" lastClr="000000"/>
              </a:solidFill>
              <a:latin typeface="EYInterstate" panose="02000503020000020004" pitchFamily="2" charset="0"/>
              <a:ea typeface="+mj-ea"/>
              <a:cs typeface="Arial" pitchFamily="34" charset="0"/>
            </a:rPr>
            <a:t> | 22 June 2021</a:t>
          </a:r>
          <a:endParaRPr lang="en-GB" sz="1800" b="0" kern="1200">
            <a:solidFill>
              <a:sysClr val="windowText" lastClr="000000"/>
            </a:solidFill>
            <a:latin typeface="EYInterstate" panose="02000503020000020004" pitchFamily="2" charset="0"/>
            <a:ea typeface="+mj-ea"/>
            <a:cs typeface="Arial" pitchFamily="34" charset="0"/>
          </a:endParaRPr>
        </a:p>
      </xdr:txBody>
    </xdr:sp>
    <xdr:clientData/>
  </xdr:twoCellAnchor>
  <xdr:twoCellAnchor editAs="oneCell">
    <xdr:from>
      <xdr:col>14</xdr:col>
      <xdr:colOff>236225</xdr:colOff>
      <xdr:row>37</xdr:row>
      <xdr:rowOff>5428</xdr:rowOff>
    </xdr:from>
    <xdr:to>
      <xdr:col>14</xdr:col>
      <xdr:colOff>1236096</xdr:colOff>
      <xdr:row>44</xdr:row>
      <xdr:rowOff>129888</xdr:rowOff>
    </xdr:to>
    <xdr:pic>
      <xdr:nvPicPr>
        <xdr:cNvPr id="5" name="Picture 4">
          <a:extLst>
            <a:ext uri="{FF2B5EF4-FFF2-40B4-BE49-F238E27FC236}">
              <a16:creationId xmlns:a16="http://schemas.microsoft.com/office/drawing/2014/main" id="{00000000-0008-0000-0000-000005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575" y="5996653"/>
          <a:ext cx="999871" cy="12579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228075</xdr:colOff>
      <xdr:row>19</xdr:row>
      <xdr:rowOff>173400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6</xdr:col>
      <xdr:colOff>228075</xdr:colOff>
      <xdr:row>60</xdr:row>
      <xdr:rowOff>173400</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6</xdr:col>
      <xdr:colOff>228075</xdr:colOff>
      <xdr:row>39</xdr:row>
      <xdr:rowOff>173400</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Aggregated%20annual%20results%20workbook%20template%20-%20All%20others,%20single%20stage%20-%202021_06_21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EY%20results%20workbook%20(FY27-30)%20-%20Main%202020_11_06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Regional%20yearly%20NPV%20comparison%202020_10_28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EY%20results%20workbook%20(FY31-34)%20-%20Main%202020_11_06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lease notice"/>
      <sheetName val="Version notes"/>
      <sheetName val="Abbreviations and notes"/>
      <sheetName val="Method to using workbook"/>
      <sheetName val="Main"/>
      <sheetName val="!!DELETE ME!! - Data checks"/>
      <sheetName val="---Compare options---"/>
      <sheetName val="BaseCase_CF"/>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BaseCase_System Strength Cost"/>
      <sheetName val="Marinus_CF"/>
      <sheetName val="Marinus_Generation"/>
      <sheetName val="Marinus_Capacity"/>
      <sheetName val="Marinus_VOM Cost"/>
      <sheetName val="Marinus_FOM Cost"/>
      <sheetName val="Marinus_Fuel Cost"/>
      <sheetName val="Marinus_Build Cost"/>
      <sheetName val="Marinus_REHAB Cost"/>
      <sheetName val="Marinus_REZ Tx Cost"/>
      <sheetName val="Marinus_USE+DSP Cost"/>
      <sheetName val="Marinus_SyncCon Cost"/>
      <sheetName val="Marinus_System Strength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ESS_cap MW"/>
      <sheetName val="NPVall_Slow Change"/>
      <sheetName val="GenSO_Slow Change"/>
      <sheetName val="Cap_Slow Change"/>
      <sheetName val="NSCap_Slow Change"/>
      <sheetName val="DemandSum_Slow Change"/>
      <sheetName val="NPVall_Slow Change 600 MW"/>
      <sheetName val="GenSO_Slow Change 600 MW"/>
      <sheetName val="Cap_Slow Change 600 MW"/>
      <sheetName val="NSCap_Slow Change 600 MW"/>
      <sheetName val="DemandSum_Slow Change 600 MW"/>
      <sheetName val="NPVall_Slow Change 750 MW"/>
      <sheetName val="GenSO_Slow Change 750 MW"/>
      <sheetName val="Cap_Slow Change 750 MW"/>
      <sheetName val="NSCap_Slow Change 750 MW"/>
      <sheetName val="DemandSum_Slow Change 750 MW"/>
      <sheetName val="NPVall_Slow Change 1200 MW"/>
      <sheetName val="GenSO_Slow Change 1200 MW"/>
      <sheetName val="Cap_Slow Change 1200 MW"/>
      <sheetName val="NSCap_Slow Change 1200 MW"/>
      <sheetName val="DemandSum_Slow Change 1200 MW"/>
      <sheetName val="NPVall_Slow Change 1500 MW"/>
      <sheetName val="GenSO_Slow Change 1500 MW"/>
      <sheetName val="Cap_Slow Change 1500 MW"/>
      <sheetName val="NSCap_Slow Change 1500 MW"/>
      <sheetName val="DemandSum_Slow Change 1500 MW"/>
      <sheetName val="NPVall_Central"/>
      <sheetName val="GenSO_Central"/>
      <sheetName val="Cap_Central"/>
      <sheetName val="NSCap_Central"/>
      <sheetName val="DemandSum_Central"/>
      <sheetName val="NPVall_Central 600 MW"/>
      <sheetName val="GenSO_Central 600 MW"/>
      <sheetName val="Cap_Central 600 MW"/>
      <sheetName val="NSCap_Central 600 MW"/>
      <sheetName val="DemandSum_Central 600 MW"/>
      <sheetName val="NPVall_Central 750 MW"/>
      <sheetName val="GenSO_Central 750 MW"/>
      <sheetName val="Cap_Central 750 MW"/>
      <sheetName val="NSCap_Central 750 MW"/>
      <sheetName val="DemandSum_Central 750 MW"/>
      <sheetName val="NPVall_Central 1200 MW"/>
      <sheetName val="GenSO_Central 1200 MW"/>
      <sheetName val="Cap_Central 1200 MW"/>
      <sheetName val="NSCap_Central 1200 MW"/>
      <sheetName val="DemandSum_Central 1200 MW"/>
      <sheetName val="NPVall_Central 1500 MW"/>
      <sheetName val="GenSO_Central 1500 MW"/>
      <sheetName val="Cap_Central 1500 MW"/>
      <sheetName val="NSCap_Central 1500 MW"/>
      <sheetName val="DemandSum_Central 1500 MW"/>
      <sheetName val="NPVall_Fast Change"/>
      <sheetName val="GenSO_Fast Change"/>
      <sheetName val="Cap_Fast Change"/>
      <sheetName val="NSCap_Fast Change"/>
      <sheetName val="DemandSum_Fast Change"/>
      <sheetName val="NPVall_Fast Change 600 MW"/>
      <sheetName val="GenSO_Fast Change 600 MW"/>
      <sheetName val="Cap_Fast Change 600 MW"/>
      <sheetName val="NSCap_Fast Change 600 MW"/>
      <sheetName val="DemandSum_Fast Change 600 MW"/>
      <sheetName val="NPVall_Fast Change 750 MW"/>
      <sheetName val="GenSO_Fast Change 750 MW"/>
      <sheetName val="Cap_Fast Change 750 MW"/>
      <sheetName val="NSCap_Fast Change 750 MW"/>
      <sheetName val="DemandSum_Fast Change 750 MW"/>
      <sheetName val="NPVall_Fast Change 1200 MW"/>
      <sheetName val="GenSO_Fast Change 1200 MW"/>
      <sheetName val="Cap_Fast Change 1200 MW"/>
      <sheetName val="NSCap_Fast Change 1200 MW"/>
      <sheetName val="DemandSum_Fast Change 1200 MW"/>
      <sheetName val="NPVall_Fast Change 1500 MW"/>
      <sheetName val="GenSO_Fast Change 1500 MW"/>
      <sheetName val="Cap_Fast Change 1500 MW"/>
      <sheetName val="NSCap_Fast Change 1500 MW"/>
      <sheetName val="DemandSum_Fast Change 1500 MW"/>
      <sheetName val="NPVall_High DER"/>
      <sheetName val="GenSO_High DER"/>
      <sheetName val="Cap_High DER"/>
      <sheetName val="NSCap_High DER"/>
      <sheetName val="DemandSum_High DER"/>
      <sheetName val="NPVall_High DER 600 MW"/>
      <sheetName val="GenSO_High DER 600 MW"/>
      <sheetName val="Cap_High DER 600 MW"/>
      <sheetName val="NSCap_High DER 600 MW"/>
      <sheetName val="DemandSum_High DER 600 MW"/>
      <sheetName val="NPVall_High DER 750 MW"/>
      <sheetName val="GenSO_High DER 750 MW"/>
      <sheetName val="Cap_High DER 750 MW"/>
      <sheetName val="NSCap_High DER 750 MW"/>
      <sheetName val="DemandSum_High DER 750 MW"/>
      <sheetName val="NPVall_High DER 1200 MW"/>
      <sheetName val="GenSO_High DER 1200 MW"/>
      <sheetName val="Cap_High DER 1200 MW"/>
      <sheetName val="NSCap_High DER 1200 MW"/>
      <sheetName val="DemandSum_High DER 1200 MW"/>
      <sheetName val="NPVall_High DER 1500 MW"/>
      <sheetName val="GenSO_High DER 1500 MW"/>
      <sheetName val="Cap_High DER 1500 MW"/>
      <sheetName val="NSCap_High DER 1500 MW"/>
      <sheetName val="DemandSum_High DER 1500 MW"/>
      <sheetName val="NPVall_Step Change"/>
      <sheetName val="GenSO_Step Change"/>
      <sheetName val="Cap_Step Change"/>
      <sheetName val="NSCap_Step Change"/>
      <sheetName val="DemandSum_Step Change"/>
      <sheetName val="NPVall_Step Change 600 MW"/>
      <sheetName val="GenSO_Step Change 600 MW"/>
      <sheetName val="Cap_Step Change 600 MW"/>
      <sheetName val="NSCap_Step Change 600 MW"/>
      <sheetName val="DemandSum_Step Change 600 MW"/>
      <sheetName val="NPVall_Step Change 750 MW"/>
      <sheetName val="GenSO_Step Change 750 MW"/>
      <sheetName val="Cap_Step Change 750 MW"/>
      <sheetName val="NSCap_Step Change 750 MW"/>
      <sheetName val="DemandSum_Step Change 750 MW"/>
      <sheetName val="NPVall_Step Change 1200 MW"/>
      <sheetName val="GenSO_Step Change 1200 MW"/>
      <sheetName val="Cap_Step Change 1200 MW"/>
      <sheetName val="NSCap_Step Change 1200 MW"/>
      <sheetName val="DemandSum_Step Change 1200 MW"/>
      <sheetName val="NPVall_Step Change 1500 MW"/>
      <sheetName val="GenSO_Step Change 1500 MW"/>
      <sheetName val="Cap_Step Change 1500 MW"/>
      <sheetName val="NSCap_Step Change 1500 MW"/>
      <sheetName val="DemandSum_Step Change 1500 MW"/>
    </sheetNames>
    <sheetDataSet>
      <sheetData sheetId="0"/>
      <sheetData sheetId="1"/>
      <sheetData sheetId="2"/>
      <sheetData sheetId="3"/>
      <sheetData sheetId="4"/>
      <sheetData sheetId="5"/>
      <sheetData sheetId="6"/>
      <sheetData sheetId="7">
        <row r="6">
          <cell r="I6" t="str">
            <v>2021-22</v>
          </cell>
          <cell r="J6" t="str">
            <v>2022-23</v>
          </cell>
          <cell r="K6" t="str">
            <v>2023-24</v>
          </cell>
          <cell r="L6" t="str">
            <v>2024-25</v>
          </cell>
          <cell r="M6" t="str">
            <v>2025-26</v>
          </cell>
          <cell r="N6" t="str">
            <v>2026-27</v>
          </cell>
          <cell r="O6" t="str">
            <v>2027-28</v>
          </cell>
          <cell r="P6" t="str">
            <v>2028-29</v>
          </cell>
          <cell r="Q6" t="str">
            <v>2029-30</v>
          </cell>
          <cell r="R6" t="str">
            <v>2030-31</v>
          </cell>
          <cell r="S6" t="str">
            <v>2031-32</v>
          </cell>
          <cell r="T6" t="str">
            <v>2032-33</v>
          </cell>
          <cell r="U6" t="str">
            <v>2033-34</v>
          </cell>
          <cell r="V6" t="str">
            <v>2034-35</v>
          </cell>
          <cell r="W6" t="str">
            <v>2035-36</v>
          </cell>
          <cell r="X6" t="str">
            <v>2036-37</v>
          </cell>
          <cell r="Y6" t="str">
            <v>2037-38</v>
          </cell>
          <cell r="Z6" t="str">
            <v>2038-39</v>
          </cell>
          <cell r="AA6" t="str">
            <v>2039-40</v>
          </cell>
          <cell r="AB6" t="str">
            <v>2040-41</v>
          </cell>
          <cell r="AC6" t="str">
            <v>2041-42</v>
          </cell>
          <cell r="AD6" t="str">
            <v>2042-43</v>
          </cell>
          <cell r="AE6" t="str">
            <v>2043-44</v>
          </cell>
          <cell r="AF6" t="str">
            <v>2044-45</v>
          </cell>
          <cell r="AG6" t="str">
            <v>2045-46</v>
          </cell>
          <cell r="AH6" t="str">
            <v>2046-47</v>
          </cell>
          <cell r="AI6" t="str">
            <v>2047-48</v>
          </cell>
          <cell r="AJ6" t="str">
            <v>2048-49</v>
          </cell>
          <cell r="AK6" t="str">
            <v>2049-50</v>
          </cell>
        </row>
        <row r="7">
          <cell r="H7" t="str">
            <v>CAPEX</v>
          </cell>
          <cell r="I7">
            <v>12.615338826547493</v>
          </cell>
          <cell r="J7">
            <v>12.037541692801401</v>
          </cell>
          <cell r="K7">
            <v>30.574369129522587</v>
          </cell>
          <cell r="L7">
            <v>29.478593054741854</v>
          </cell>
          <cell r="M7">
            <v>18.66437445587502</v>
          </cell>
          <cell r="N7">
            <v>7.6341762435582936</v>
          </cell>
          <cell r="O7">
            <v>35.274690090187129</v>
          </cell>
          <cell r="P7">
            <v>22.951719935107977</v>
          </cell>
          <cell r="Q7">
            <v>26.286098063812126</v>
          </cell>
          <cell r="R7">
            <v>26.723627739636228</v>
          </cell>
          <cell r="S7">
            <v>51.827085215020695</v>
          </cell>
          <cell r="T7">
            <v>59.409766445384363</v>
          </cell>
          <cell r="U7">
            <v>92.757087147089649</v>
          </cell>
          <cell r="V7">
            <v>99.775212099652265</v>
          </cell>
          <cell r="W7">
            <v>101.04184811430052</v>
          </cell>
          <cell r="X7">
            <v>127.03165863911295</v>
          </cell>
          <cell r="Y7">
            <v>111.35999944266351</v>
          </cell>
          <cell r="Z7">
            <v>104.33653500289888</v>
          </cell>
          <cell r="AA7">
            <v>97.134582578112372</v>
          </cell>
          <cell r="AB7">
            <v>104.02933786058007</v>
          </cell>
          <cell r="AC7">
            <v>126.73788761421153</v>
          </cell>
          <cell r="AD7">
            <v>113.99320412629005</v>
          </cell>
          <cell r="AE7">
            <v>114.43690950828045</v>
          </cell>
          <cell r="AF7">
            <v>100.44843886496686</v>
          </cell>
          <cell r="AG7">
            <v>96.942094109546858</v>
          </cell>
          <cell r="AH7">
            <v>93.41801513249986</v>
          </cell>
          <cell r="AI7">
            <v>74.197369597137438</v>
          </cell>
          <cell r="AJ7">
            <v>56.25407369985804</v>
          </cell>
          <cell r="AK7">
            <v>42.797951035812495</v>
          </cell>
        </row>
        <row r="8">
          <cell r="H8" t="str">
            <v>FOM</v>
          </cell>
          <cell r="I8">
            <v>2.4185712140261604</v>
          </cell>
          <cell r="J8">
            <v>2.307797845761641</v>
          </cell>
          <cell r="K8">
            <v>6.5331462052964486</v>
          </cell>
          <cell r="L8">
            <v>-3.7654953753461595</v>
          </cell>
          <cell r="M8">
            <v>37.34794323877923</v>
          </cell>
          <cell r="N8">
            <v>-5.8229723399588842</v>
          </cell>
          <cell r="O8">
            <v>14.519469996527594</v>
          </cell>
          <cell r="P8">
            <v>11.031748591409182</v>
          </cell>
          <cell r="Q8">
            <v>14.914823388591758</v>
          </cell>
          <cell r="R8">
            <v>14.200550619696209</v>
          </cell>
          <cell r="S8">
            <v>15.747800445204193</v>
          </cell>
          <cell r="T8">
            <v>9.2616811896121369</v>
          </cell>
          <cell r="U8">
            <v>15.918726044713578</v>
          </cell>
          <cell r="V8">
            <v>21.22385323666829</v>
          </cell>
          <cell r="W8">
            <v>17.769112207296917</v>
          </cell>
          <cell r="X8">
            <v>22.708121608510584</v>
          </cell>
          <cell r="Y8">
            <v>22.643611713261343</v>
          </cell>
          <cell r="Z8">
            <v>20.897255279996315</v>
          </cell>
          <cell r="AA8">
            <v>18.700022544655599</v>
          </cell>
          <cell r="AB8">
            <v>18.652480459462794</v>
          </cell>
          <cell r="AC8">
            <v>-12.877249263840611</v>
          </cell>
          <cell r="AD8">
            <v>20.814268361270777</v>
          </cell>
          <cell r="AE8">
            <v>20.744997188399605</v>
          </cell>
          <cell r="AF8">
            <v>20.910736041594703</v>
          </cell>
          <cell r="AG8">
            <v>20.814304652350373</v>
          </cell>
          <cell r="AH8">
            <v>19.844806802922509</v>
          </cell>
          <cell r="AI8">
            <v>18.688453054000043</v>
          </cell>
          <cell r="AJ8">
            <v>16.763084027662991</v>
          </cell>
          <cell r="AK8">
            <v>11.498990699003102</v>
          </cell>
        </row>
        <row r="9">
          <cell r="H9" t="str">
            <v>Fuel</v>
          </cell>
          <cell r="I9">
            <v>-2.4084121519790496</v>
          </cell>
          <cell r="J9">
            <v>-0.32254048393806445</v>
          </cell>
          <cell r="K9">
            <v>-12.465972653243924</v>
          </cell>
          <cell r="L9">
            <v>-6.734131004556315</v>
          </cell>
          <cell r="M9">
            <v>-19.537663501807256</v>
          </cell>
          <cell r="N9">
            <v>-7.3744054014649008</v>
          </cell>
          <cell r="O9">
            <v>45.047048732549186</v>
          </cell>
          <cell r="P9">
            <v>55.774429310880599</v>
          </cell>
          <cell r="Q9">
            <v>32.436233576997068</v>
          </cell>
          <cell r="R9">
            <v>48.739484548379316</v>
          </cell>
          <cell r="S9">
            <v>58.192935192115492</v>
          </cell>
          <cell r="T9">
            <v>56.666912531715816</v>
          </cell>
          <cell r="U9">
            <v>36.610168894516185</v>
          </cell>
          <cell r="V9">
            <v>50.671075336715205</v>
          </cell>
          <cell r="W9">
            <v>43.479107662706575</v>
          </cell>
          <cell r="X9">
            <v>15.209876380993926</v>
          </cell>
          <cell r="Y9">
            <v>40.132347684710751</v>
          </cell>
          <cell r="Z9">
            <v>42.019208043363875</v>
          </cell>
          <cell r="AA9">
            <v>41.770869783949223</v>
          </cell>
          <cell r="AB9">
            <v>34.657263202854431</v>
          </cell>
          <cell r="AC9">
            <v>27.595268988069265</v>
          </cell>
          <cell r="AD9">
            <v>43.518157806138973</v>
          </cell>
          <cell r="AE9">
            <v>39.952469200208085</v>
          </cell>
          <cell r="AF9">
            <v>29.575587008588133</v>
          </cell>
          <cell r="AG9">
            <v>28.396786688643857</v>
          </cell>
          <cell r="AH9">
            <v>36.496623687573589</v>
          </cell>
          <cell r="AI9">
            <v>33.955279043459214</v>
          </cell>
          <cell r="AJ9">
            <v>33.294593494609465</v>
          </cell>
          <cell r="AK9">
            <v>55.934658546787688</v>
          </cell>
        </row>
        <row r="10">
          <cell r="H10" t="str">
            <v>VOM</v>
          </cell>
          <cell r="I10">
            <v>-1.1027840055219131</v>
          </cell>
          <cell r="J10">
            <v>-1.984831815616344</v>
          </cell>
          <cell r="K10">
            <v>-1.177565239116666</v>
          </cell>
          <cell r="L10">
            <v>-0.68954976699966941</v>
          </cell>
          <cell r="M10">
            <v>1.7273395874511335</v>
          </cell>
          <cell r="N10">
            <v>2.9301533219651321</v>
          </cell>
          <cell r="O10">
            <v>4.4814155380940066E-2</v>
          </cell>
          <cell r="P10">
            <v>2.5360077204880653</v>
          </cell>
          <cell r="Q10">
            <v>2.5643753851896034</v>
          </cell>
          <cell r="R10">
            <v>1.0822540651592425</v>
          </cell>
          <cell r="S10">
            <v>-4.5179802892820149</v>
          </cell>
          <cell r="T10">
            <v>-2.0144401510710304</v>
          </cell>
          <cell r="U10">
            <v>-7.2889041019656284</v>
          </cell>
          <cell r="V10">
            <v>-10.595942778930418</v>
          </cell>
          <cell r="W10">
            <v>-8.8661318712868962</v>
          </cell>
          <cell r="X10">
            <v>-12.244662031297077</v>
          </cell>
          <cell r="Y10">
            <v>-9.1715841391330173</v>
          </cell>
          <cell r="Z10">
            <v>-9.0533481613964533</v>
          </cell>
          <cell r="AA10">
            <v>-7.684046292325962</v>
          </cell>
          <cell r="AB10">
            <v>-8.0667236960346482</v>
          </cell>
          <cell r="AC10">
            <v>-9.7208317841378893</v>
          </cell>
          <cell r="AD10">
            <v>-8.5292301240234369</v>
          </cell>
          <cell r="AE10">
            <v>-8.3489966393092772</v>
          </cell>
          <cell r="AF10">
            <v>-7.0499596289907496</v>
          </cell>
          <cell r="AG10">
            <v>-7.2248431803621065</v>
          </cell>
          <cell r="AH10">
            <v>-6.9594480832294066</v>
          </cell>
          <cell r="AI10">
            <v>-4.9187250296767377</v>
          </cell>
          <cell r="AJ10">
            <v>-4.2783245808140711</v>
          </cell>
          <cell r="AK10">
            <v>-3.4419898360050136</v>
          </cell>
        </row>
        <row r="11">
          <cell r="H11" t="str">
            <v>REHAB</v>
          </cell>
          <cell r="I11">
            <v>0</v>
          </cell>
          <cell r="J11">
            <v>0</v>
          </cell>
          <cell r="K11">
            <v>0</v>
          </cell>
          <cell r="L11">
            <v>6.7990251289632289</v>
          </cell>
          <cell r="M11">
            <v>-3.2723698565641972</v>
          </cell>
          <cell r="N11">
            <v>0.75528775464475983</v>
          </cell>
          <cell r="O11">
            <v>-9.6181727844264966</v>
          </cell>
          <cell r="P11">
            <v>3.8594571369474761E-5</v>
          </cell>
          <cell r="Q11">
            <v>-1.448178098590517</v>
          </cell>
          <cell r="R11">
            <v>2.6139743288633792E-7</v>
          </cell>
          <cell r="S11">
            <v>0.5137563997541974</v>
          </cell>
          <cell r="T11">
            <v>8.1381720791875403E-9</v>
          </cell>
          <cell r="U11">
            <v>-0.16448817598379173</v>
          </cell>
          <cell r="V11">
            <v>0</v>
          </cell>
          <cell r="W11">
            <v>0</v>
          </cell>
          <cell r="X11">
            <v>0.17034499850636781</v>
          </cell>
          <cell r="Y11">
            <v>7.41166002259744E-6</v>
          </cell>
          <cell r="Z11">
            <v>6.0714982435390262E-7</v>
          </cell>
          <cell r="AA11">
            <v>0</v>
          </cell>
          <cell r="AB11">
            <v>1.5424062584432807</v>
          </cell>
          <cell r="AC11">
            <v>4.2438402917416882</v>
          </cell>
          <cell r="AD11">
            <v>0</v>
          </cell>
          <cell r="AE11">
            <v>2.6016139636559729E-2</v>
          </cell>
          <cell r="AF11">
            <v>1.6536645481852746E-7</v>
          </cell>
          <cell r="AG11">
            <v>1.5295151457835475E-6</v>
          </cell>
          <cell r="AH11">
            <v>2.8037418988580098E-10</v>
          </cell>
          <cell r="AI11">
            <v>-1.9351230674143425</v>
          </cell>
          <cell r="AJ11">
            <v>0</v>
          </cell>
          <cell r="AK11">
            <v>0</v>
          </cell>
        </row>
        <row r="12">
          <cell r="H12" t="str">
            <v>REZ</v>
          </cell>
          <cell r="I12">
            <v>1.6197843108396881</v>
          </cell>
          <cell r="J12">
            <v>1.5455961818348842</v>
          </cell>
          <cell r="K12">
            <v>1.0973939574163705</v>
          </cell>
          <cell r="L12">
            <v>0.29145059287561892</v>
          </cell>
          <cell r="M12">
            <v>1.102022796755169</v>
          </cell>
          <cell r="N12">
            <v>0.33830057518380635</v>
          </cell>
          <cell r="O12">
            <v>7.4604679546352566</v>
          </cell>
          <cell r="P12">
            <v>-0.7071125291584176</v>
          </cell>
          <cell r="Q12">
            <v>-0.39079292389098552</v>
          </cell>
          <cell r="R12">
            <v>9.6709268463077022E-2</v>
          </cell>
          <cell r="S12">
            <v>0.58902309610872183</v>
          </cell>
          <cell r="T12">
            <v>2.3181492397104448</v>
          </cell>
          <cell r="U12">
            <v>11.256056341919408</v>
          </cell>
          <cell r="V12">
            <v>11.800425642030866</v>
          </cell>
          <cell r="W12">
            <v>11.884548270861705</v>
          </cell>
          <cell r="X12">
            <v>19.648009369744106</v>
          </cell>
          <cell r="Y12">
            <v>17.404572016866297</v>
          </cell>
          <cell r="Z12">
            <v>16.503774950543068</v>
          </cell>
          <cell r="AA12">
            <v>19.224255151587016</v>
          </cell>
          <cell r="AB12">
            <v>23.385531016293331</v>
          </cell>
          <cell r="AC12">
            <v>23.507989903085399</v>
          </cell>
          <cell r="AD12">
            <v>26.676563336758583</v>
          </cell>
          <cell r="AE12">
            <v>29.670147329666303</v>
          </cell>
          <cell r="AF12">
            <v>26.665338791079296</v>
          </cell>
          <cell r="AG12">
            <v>28.370828711342533</v>
          </cell>
          <cell r="AH12">
            <v>32.657064310104353</v>
          </cell>
          <cell r="AI12">
            <v>25.822568974442198</v>
          </cell>
          <cell r="AJ12">
            <v>23.511001100715017</v>
          </cell>
          <cell r="AK12">
            <v>12.293035554729402</v>
          </cell>
        </row>
        <row r="13">
          <cell r="H13" t="str">
            <v>USE+DSP</v>
          </cell>
          <cell r="I13">
            <v>8.3660271199999976E-6</v>
          </cell>
          <cell r="J13">
            <v>8.3097419599999983E-6</v>
          </cell>
          <cell r="K13">
            <v>8.3852397099999983E-6</v>
          </cell>
          <cell r="L13">
            <v>6.5991129151620503E-2</v>
          </cell>
          <cell r="M13">
            <v>0.11026428922654002</v>
          </cell>
          <cell r="N13">
            <v>0.50510537006836997</v>
          </cell>
          <cell r="O13">
            <v>8.5651394800265736E-6</v>
          </cell>
          <cell r="P13">
            <v>-0.29733212783535057</v>
          </cell>
          <cell r="Q13">
            <v>-5.0082773957901734E-3</v>
          </cell>
          <cell r="R13">
            <v>1.3925091749770019E-2</v>
          </cell>
          <cell r="S13">
            <v>8.734676811931967E-2</v>
          </cell>
          <cell r="T13">
            <v>-0.79614464791530193</v>
          </cell>
          <cell r="U13">
            <v>-1.6740305863227878</v>
          </cell>
          <cell r="V13">
            <v>0.39922033174962779</v>
          </cell>
          <cell r="W13">
            <v>9.7167937785093308</v>
          </cell>
          <cell r="X13">
            <v>0.68485117506787996</v>
          </cell>
          <cell r="Y13">
            <v>-6.2944531452305821</v>
          </cell>
          <cell r="Z13">
            <v>-4.0147208418119931E-2</v>
          </cell>
          <cell r="AA13">
            <v>-1.9669456349806169</v>
          </cell>
          <cell r="AB13">
            <v>0.58660233924193927</v>
          </cell>
          <cell r="AC13">
            <v>-5.8936629423287963</v>
          </cell>
          <cell r="AD13">
            <v>2.613563228361425</v>
          </cell>
          <cell r="AE13">
            <v>2.7431872420488617</v>
          </cell>
          <cell r="AF13">
            <v>10.789630104294229</v>
          </cell>
          <cell r="AG13">
            <v>-1.9193502210484903</v>
          </cell>
          <cell r="AH13">
            <v>-0.74682885299387269</v>
          </cell>
          <cell r="AI13">
            <v>-9.9086262979320106E-2</v>
          </cell>
          <cell r="AJ13">
            <v>7.4691907043379618E-3</v>
          </cell>
          <cell r="AK13">
            <v>-3.3833327556038131</v>
          </cell>
        </row>
        <row r="14">
          <cell r="H14" t="str">
            <v>SyncCon</v>
          </cell>
          <cell r="I14">
            <v>-5.3189808999999741E-2</v>
          </cell>
          <cell r="J14">
            <v>8.3232310999999976E-2</v>
          </cell>
          <cell r="K14">
            <v>-5.4836174304666654E-2</v>
          </cell>
          <cell r="L14">
            <v>0.20835960875749879</v>
          </cell>
          <cell r="M14">
            <v>2.96255674139029E-2</v>
          </cell>
          <cell r="N14">
            <v>0.17889175243890348</v>
          </cell>
          <cell r="O14">
            <v>-0.76561338554860048</v>
          </cell>
          <cell r="P14">
            <v>-0.85110052277040449</v>
          </cell>
          <cell r="Q14">
            <v>-1.0034999645520002</v>
          </cell>
          <cell r="R14">
            <v>-0.82103905113730069</v>
          </cell>
          <cell r="S14">
            <v>-0.44902910587799849</v>
          </cell>
          <cell r="T14">
            <v>-0.63502329867849949</v>
          </cell>
          <cell r="U14">
            <v>-0.4364134893497994</v>
          </cell>
          <cell r="V14">
            <v>0.13316520268159912</v>
          </cell>
          <cell r="W14">
            <v>3.384219663999829E-3</v>
          </cell>
          <cell r="X14">
            <v>7.972285654359984E-2</v>
          </cell>
          <cell r="Y14">
            <v>-2.425199138969765E-2</v>
          </cell>
          <cell r="Z14">
            <v>-7.7851925371800468E-2</v>
          </cell>
          <cell r="AA14">
            <v>-0.10496608182789896</v>
          </cell>
          <cell r="AB14">
            <v>-0.20636101008010155</v>
          </cell>
          <cell r="AC14">
            <v>-9.7776010610859887E-2</v>
          </cell>
          <cell r="AD14">
            <v>-0.16021360615539926</v>
          </cell>
          <cell r="AE14">
            <v>-8.4847322039440773E-2</v>
          </cell>
          <cell r="AF14">
            <v>-9.3758831123521305E-2</v>
          </cell>
          <cell r="AG14">
            <v>-5.214402038504886E-2</v>
          </cell>
          <cell r="AH14">
            <v>-4.7046723802519411E-2</v>
          </cell>
          <cell r="AI14">
            <v>-0.13443636579034865</v>
          </cell>
          <cell r="AJ14">
            <v>-0.13279167214172957</v>
          </cell>
          <cell r="AK14">
            <v>-8.4276786929140146E-2</v>
          </cell>
        </row>
        <row r="15">
          <cell r="H15" t="str">
            <v>System Strength</v>
          </cell>
          <cell r="I15">
            <v>0.40260457265048172</v>
          </cell>
          <cell r="J15">
            <v>0.38416473754393243</v>
          </cell>
          <cell r="K15">
            <v>1.042036082865252E-2</v>
          </cell>
          <cell r="L15">
            <v>0.18293161505701938</v>
          </cell>
          <cell r="M15">
            <v>0.21545251504418411</v>
          </cell>
          <cell r="N15">
            <v>-3.8745181401063748E-3</v>
          </cell>
          <cell r="O15">
            <v>0.58579189288197453</v>
          </cell>
          <cell r="P15">
            <v>0.2916093749245447</v>
          </cell>
          <cell r="Q15">
            <v>0.31213582218722513</v>
          </cell>
          <cell r="R15">
            <v>0.1372152628947515</v>
          </cell>
          <cell r="S15">
            <v>0.68714823127746427</v>
          </cell>
          <cell r="T15">
            <v>0.23960455510515022</v>
          </cell>
          <cell r="U15">
            <v>1.1902484726181866</v>
          </cell>
          <cell r="V15">
            <v>1.3267727536908933</v>
          </cell>
          <cell r="W15">
            <v>1.2856947418156632</v>
          </cell>
          <cell r="X15">
            <v>1.6190874088084311</v>
          </cell>
          <cell r="Y15">
            <v>2.0028779974764475</v>
          </cell>
          <cell r="Z15">
            <v>1.8384830958560341</v>
          </cell>
          <cell r="AA15">
            <v>1.723853311425817</v>
          </cell>
          <cell r="AB15">
            <v>1.7948814145753131</v>
          </cell>
          <cell r="AC15">
            <v>2.4321426728200968</v>
          </cell>
          <cell r="AD15">
            <v>2.0354313771355446</v>
          </cell>
          <cell r="AE15">
            <v>2.0957318124676458</v>
          </cell>
          <cell r="AF15">
            <v>1.9536535029742881</v>
          </cell>
          <cell r="AG15">
            <v>1.8783036711254317</v>
          </cell>
          <cell r="AH15">
            <v>1.8643419189719861</v>
          </cell>
          <cell r="AI15">
            <v>1.4703126458940896</v>
          </cell>
          <cell r="AJ15">
            <v>1.4011602871463329</v>
          </cell>
          <cell r="AK15">
            <v>0.59447565044676598</v>
          </cell>
        </row>
        <row r="25">
          <cell r="I25" t="str">
            <v>2021-22</v>
          </cell>
          <cell r="J25" t="str">
            <v>2022-23</v>
          </cell>
          <cell r="K25" t="str">
            <v>2023-24</v>
          </cell>
          <cell r="L25" t="str">
            <v>2024-25</v>
          </cell>
          <cell r="M25" t="str">
            <v>2025-26</v>
          </cell>
          <cell r="N25" t="str">
            <v>2026-27</v>
          </cell>
          <cell r="O25" t="str">
            <v>2027-28</v>
          </cell>
          <cell r="P25" t="str">
            <v>2028-29</v>
          </cell>
          <cell r="Q25" t="str">
            <v>2029-30</v>
          </cell>
          <cell r="R25" t="str">
            <v>2030-31</v>
          </cell>
          <cell r="S25" t="str">
            <v>2031-32</v>
          </cell>
          <cell r="T25" t="str">
            <v>2032-33</v>
          </cell>
          <cell r="U25" t="str">
            <v>2033-34</v>
          </cell>
          <cell r="V25" t="str">
            <v>2034-35</v>
          </cell>
          <cell r="W25" t="str">
            <v>2035-36</v>
          </cell>
          <cell r="X25" t="str">
            <v>2036-37</v>
          </cell>
          <cell r="Y25" t="str">
            <v>2037-38</v>
          </cell>
          <cell r="Z25" t="str">
            <v>2038-39</v>
          </cell>
          <cell r="AA25" t="str">
            <v>2039-40</v>
          </cell>
          <cell r="AB25" t="str">
            <v>2040-41</v>
          </cell>
          <cell r="AC25" t="str">
            <v>2041-42</v>
          </cell>
          <cell r="AD25" t="str">
            <v>2042-43</v>
          </cell>
          <cell r="AE25" t="str">
            <v>2043-44</v>
          </cell>
          <cell r="AF25" t="str">
            <v>2044-45</v>
          </cell>
          <cell r="AG25" t="str">
            <v>2045-46</v>
          </cell>
          <cell r="AH25" t="str">
            <v>2046-47</v>
          </cell>
          <cell r="AI25" t="str">
            <v>2047-48</v>
          </cell>
          <cell r="AJ25" t="str">
            <v>2048-49</v>
          </cell>
          <cell r="AK25" t="str">
            <v>2049-50</v>
          </cell>
        </row>
        <row r="26">
          <cell r="H26" t="str">
            <v>Black Coal</v>
          </cell>
          <cell r="I26">
            <v>0</v>
          </cell>
          <cell r="J26">
            <v>0</v>
          </cell>
          <cell r="K26">
            <v>0</v>
          </cell>
          <cell r="L26">
            <v>12.592607296417555</v>
          </cell>
          <cell r="M26">
            <v>-34.893938816090667</v>
          </cell>
          <cell r="N26">
            <v>-177.91366834570363</v>
          </cell>
          <cell r="O26">
            <v>-210.25933626160077</v>
          </cell>
          <cell r="P26">
            <v>-210.25905407928076</v>
          </cell>
          <cell r="Q26">
            <v>-312.37451823678475</v>
          </cell>
          <cell r="R26">
            <v>-312.37454827309375</v>
          </cell>
          <cell r="S26">
            <v>-196.67417123101859</v>
          </cell>
          <cell r="T26">
            <v>-125.6525764179396</v>
          </cell>
          <cell r="U26">
            <v>-126.11232092844966</v>
          </cell>
          <cell r="V26">
            <v>-126.11232105805084</v>
          </cell>
          <cell r="W26">
            <v>16.380415696819909</v>
          </cell>
          <cell r="X26">
            <v>65.018001771320087</v>
          </cell>
          <cell r="Y26">
            <v>17.53165548825018</v>
          </cell>
          <cell r="Z26">
            <v>17.531655500069974</v>
          </cell>
          <cell r="AA26">
            <v>17.531655541579312</v>
          </cell>
          <cell r="AB26">
            <v>77.904525531760555</v>
          </cell>
          <cell r="AC26">
            <v>265.31169949790001</v>
          </cell>
          <cell r="AD26">
            <v>265.31169953236986</v>
          </cell>
          <cell r="AE26">
            <v>292.28063400000019</v>
          </cell>
          <cell r="AF26">
            <v>247.78007400000001</v>
          </cell>
          <cell r="AG26">
            <v>247.78007400000001</v>
          </cell>
          <cell r="AH26">
            <v>247.78007400000001</v>
          </cell>
          <cell r="AI26">
            <v>4.9000000012711098E-4</v>
          </cell>
          <cell r="AJ26">
            <v>4.9000000012711098E-4</v>
          </cell>
          <cell r="AK26">
            <v>4.9000000012711098E-4</v>
          </cell>
        </row>
        <row r="27">
          <cell r="H27" t="str">
            <v>Brown Coal</v>
          </cell>
          <cell r="I27">
            <v>0</v>
          </cell>
          <cell r="J27">
            <v>0</v>
          </cell>
          <cell r="K27">
            <v>0</v>
          </cell>
          <cell r="L27">
            <v>79.659459999998489</v>
          </cell>
          <cell r="M27">
            <v>89.585769999998774</v>
          </cell>
          <cell r="N27">
            <v>128.59616999999889</v>
          </cell>
          <cell r="O27">
            <v>-1.6090431599999999E-3</v>
          </cell>
          <cell r="P27">
            <v>-1.0088525700000001E-3</v>
          </cell>
          <cell r="Q27">
            <v>-1.0086972999999999E-3</v>
          </cell>
          <cell r="R27">
            <v>-1.0089369299999991E-3</v>
          </cell>
          <cell r="S27">
            <v>-1.008844909999999E-3</v>
          </cell>
          <cell r="T27">
            <v>-1.008891099999999E-3</v>
          </cell>
          <cell r="U27">
            <v>-1.008944979999999E-3</v>
          </cell>
          <cell r="V27">
            <v>-1.00890969E-3</v>
          </cell>
          <cell r="W27">
            <v>-1.008847139999999E-3</v>
          </cell>
          <cell r="X27">
            <v>-8.3591172E-4</v>
          </cell>
          <cell r="Y27">
            <v>-5.6463219999999998E-4</v>
          </cell>
          <cell r="Z27">
            <v>-5.6465018999999998E-4</v>
          </cell>
          <cell r="AA27">
            <v>-5.6472979999999998E-4</v>
          </cell>
          <cell r="AB27">
            <v>-5.6469927E-4</v>
          </cell>
          <cell r="AC27">
            <v>-5.6467563999999999E-4</v>
          </cell>
          <cell r="AD27">
            <v>-5.6464081999999796E-4</v>
          </cell>
          <cell r="AE27">
            <v>-5.6466019999999999E-4</v>
          </cell>
          <cell r="AF27">
            <v>-5.6466888E-4</v>
          </cell>
          <cell r="AG27">
            <v>-1.5420120000000001E-4</v>
          </cell>
          <cell r="AH27">
            <v>-1.5405614E-4</v>
          </cell>
          <cell r="AI27">
            <v>0</v>
          </cell>
          <cell r="AJ27">
            <v>0</v>
          </cell>
          <cell r="AK27">
            <v>0</v>
          </cell>
        </row>
        <row r="28">
          <cell r="H28" t="str">
            <v>CCGT</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row>
        <row r="29">
          <cell r="H29" t="str">
            <v>Gas - Steam</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row>
        <row r="30">
          <cell r="H30" t="str">
            <v>OCGT / Diesel</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-46.18986786701953</v>
          </cell>
          <cell r="X30">
            <v>-46.189867878415498</v>
          </cell>
          <cell r="Y30">
            <v>-378.84743126270041</v>
          </cell>
          <cell r="Z30">
            <v>-378.84743125717068</v>
          </cell>
          <cell r="AA30">
            <v>-321.75693123328074</v>
          </cell>
          <cell r="AB30">
            <v>-321.75693120848064</v>
          </cell>
          <cell r="AC30">
            <v>-226.59625000000051</v>
          </cell>
          <cell r="AD30">
            <v>-396.19054999999935</v>
          </cell>
          <cell r="AE30">
            <v>-497.14245982234934</v>
          </cell>
          <cell r="AF30">
            <v>-417.5548103300589</v>
          </cell>
          <cell r="AG30">
            <v>-417.55481033309843</v>
          </cell>
          <cell r="AH30">
            <v>-486.67841034145931</v>
          </cell>
          <cell r="AI30">
            <v>-486.67841036322898</v>
          </cell>
          <cell r="AJ30">
            <v>-296.37741050259137</v>
          </cell>
          <cell r="AK30">
            <v>-400.97820391453206</v>
          </cell>
        </row>
        <row r="31">
          <cell r="H31" t="str">
            <v>Hydro</v>
          </cell>
          <cell r="I31">
            <v>0</v>
          </cell>
          <cell r="J31">
            <v>0</v>
          </cell>
          <cell r="K31">
            <v>0</v>
          </cell>
          <cell r="L31">
            <v>0</v>
          </cell>
          <cell r="M31">
            <v>0</v>
          </cell>
          <cell r="N31">
            <v>0</v>
          </cell>
          <cell r="O31">
            <v>250</v>
          </cell>
          <cell r="P31">
            <v>250</v>
          </cell>
          <cell r="Q31">
            <v>250</v>
          </cell>
          <cell r="R31">
            <v>250</v>
          </cell>
          <cell r="S31">
            <v>250</v>
          </cell>
          <cell r="T31">
            <v>250</v>
          </cell>
          <cell r="U31">
            <v>250</v>
          </cell>
          <cell r="V31">
            <v>250</v>
          </cell>
          <cell r="W31">
            <v>250</v>
          </cell>
          <cell r="X31">
            <v>250</v>
          </cell>
          <cell r="Y31">
            <v>250</v>
          </cell>
          <cell r="Z31">
            <v>250</v>
          </cell>
          <cell r="AA31">
            <v>250</v>
          </cell>
          <cell r="AB31">
            <v>250</v>
          </cell>
          <cell r="AC31">
            <v>250</v>
          </cell>
          <cell r="AD31">
            <v>250</v>
          </cell>
          <cell r="AE31">
            <v>250</v>
          </cell>
          <cell r="AF31">
            <v>250</v>
          </cell>
          <cell r="AG31">
            <v>250</v>
          </cell>
          <cell r="AH31">
            <v>250</v>
          </cell>
          <cell r="AI31">
            <v>250</v>
          </cell>
          <cell r="AJ31">
            <v>250</v>
          </cell>
          <cell r="AK31">
            <v>250</v>
          </cell>
        </row>
        <row r="32">
          <cell r="H32" t="str">
            <v>Wind</v>
          </cell>
          <cell r="I32">
            <v>-106.95606599999883</v>
          </cell>
          <cell r="J32">
            <v>-106.95612599999731</v>
          </cell>
          <cell r="K32">
            <v>-254.76619772587946</v>
          </cell>
          <cell r="L32">
            <v>-262.85577621716584</v>
          </cell>
          <cell r="M32">
            <v>-283.26995622046525</v>
          </cell>
          <cell r="N32">
            <v>-173.70364622435955</v>
          </cell>
          <cell r="O32">
            <v>-561.78128622821168</v>
          </cell>
          <cell r="P32">
            <v>-454.8098098119408</v>
          </cell>
          <cell r="Q32">
            <v>-488.13400981595987</v>
          </cell>
          <cell r="R32">
            <v>-590.82619339190933</v>
          </cell>
          <cell r="S32">
            <v>-889.00980870048079</v>
          </cell>
          <cell r="T32">
            <v>-454.84663327930321</v>
          </cell>
          <cell r="U32">
            <v>-531.79693625334039</v>
          </cell>
          <cell r="V32">
            <v>-674.90185628650943</v>
          </cell>
          <cell r="W32">
            <v>-655.00980066946067</v>
          </cell>
          <cell r="X32">
            <v>-1179.4296952508957</v>
          </cell>
          <cell r="Y32">
            <v>-790.93109732211451</v>
          </cell>
          <cell r="Z32">
            <v>-791.08790180542564</v>
          </cell>
          <cell r="AA32">
            <v>-986.31841661942599</v>
          </cell>
          <cell r="AB32">
            <v>-1306.2629043460038</v>
          </cell>
          <cell r="AC32">
            <v>-966.69654328998877</v>
          </cell>
          <cell r="AD32">
            <v>-783.97506519399758</v>
          </cell>
          <cell r="AE32">
            <v>-781.72517202187009</v>
          </cell>
          <cell r="AF32">
            <v>-732.43028074192989</v>
          </cell>
          <cell r="AG32">
            <v>-672.25082583641779</v>
          </cell>
          <cell r="AH32">
            <v>-984.12907087204076</v>
          </cell>
          <cell r="AI32">
            <v>-546.2234709988843</v>
          </cell>
          <cell r="AJ32">
            <v>-549.32669036462175</v>
          </cell>
          <cell r="AK32">
            <v>-361.05481762182171</v>
          </cell>
        </row>
        <row r="33">
          <cell r="H33" t="str">
            <v>Solar PV</v>
          </cell>
          <cell r="I33">
            <v>0</v>
          </cell>
          <cell r="J33">
            <v>0</v>
          </cell>
          <cell r="K33">
            <v>0</v>
          </cell>
          <cell r="L33">
            <v>0</v>
          </cell>
          <cell r="M33">
            <v>197.14934999999969</v>
          </cell>
          <cell r="N33">
            <v>197.14934999999969</v>
          </cell>
          <cell r="O33">
            <v>344.44178153303892</v>
          </cell>
          <cell r="P33">
            <v>378.75885812152956</v>
          </cell>
          <cell r="Q33">
            <v>337.54152904186958</v>
          </cell>
          <cell r="R33">
            <v>493.2626395399875</v>
          </cell>
          <cell r="S33">
            <v>369.09099926509953</v>
          </cell>
          <cell r="T33">
            <v>368.17490508756055</v>
          </cell>
          <cell r="U33">
            <v>-516.3073324060606</v>
          </cell>
          <cell r="V33">
            <v>-605.50736214851895</v>
          </cell>
          <cell r="W33">
            <v>-646.5888621744798</v>
          </cell>
          <cell r="X33">
            <v>-646.58886222611</v>
          </cell>
          <cell r="Y33">
            <v>-1064.8087994016714</v>
          </cell>
          <cell r="Z33">
            <v>-981.19009947828454</v>
          </cell>
          <cell r="AA33">
            <v>-769.61724772144589</v>
          </cell>
          <cell r="AB33">
            <v>-624.97227472646773</v>
          </cell>
          <cell r="AC33">
            <v>-1799.0938044701179</v>
          </cell>
          <cell r="AD33">
            <v>-1760.8734402189875</v>
          </cell>
          <cell r="AE33">
            <v>-1971.9080161874153</v>
          </cell>
          <cell r="AF33">
            <v>-1971.9080162073442</v>
          </cell>
          <cell r="AG33">
            <v>-2050.1128162823661</v>
          </cell>
          <cell r="AH33">
            <v>-1508.213383710121</v>
          </cell>
          <cell r="AI33">
            <v>-1508.2133841068717</v>
          </cell>
          <cell r="AJ33">
            <v>-1508.2133843695046</v>
          </cell>
          <cell r="AK33">
            <v>-553.80789001136873</v>
          </cell>
        </row>
        <row r="34">
          <cell r="H34" t="str">
            <v>Grid Battery</v>
          </cell>
          <cell r="I34">
            <v>0</v>
          </cell>
          <cell r="J34">
            <v>0</v>
          </cell>
          <cell r="K34">
            <v>0</v>
          </cell>
          <cell r="L34">
            <v>0</v>
          </cell>
          <cell r="M34">
            <v>0</v>
          </cell>
          <cell r="N34">
            <v>0</v>
          </cell>
          <cell r="O34">
            <v>0</v>
          </cell>
          <cell r="P34">
            <v>-2.5074701989069581E-4</v>
          </cell>
          <cell r="Q34">
            <v>-4.4757968998965225E-4</v>
          </cell>
          <cell r="R34">
            <v>-5.4836701997373893E-4</v>
          </cell>
          <cell r="S34">
            <v>-5.5480305991295609E-4</v>
          </cell>
          <cell r="T34">
            <v>103.13528794369006</v>
          </cell>
          <cell r="U34">
            <v>100.94740795886992</v>
          </cell>
          <cell r="V34">
            <v>100.94740785324984</v>
          </cell>
          <cell r="W34">
            <v>35.902013876349884</v>
          </cell>
          <cell r="X34">
            <v>35.902013877660011</v>
          </cell>
          <cell r="Y34">
            <v>-40.568777069931002</v>
          </cell>
          <cell r="Z34">
            <v>-40.568777080520931</v>
          </cell>
          <cell r="AA34">
            <v>152.31488467513964</v>
          </cell>
          <cell r="AB34">
            <v>152.31488468642965</v>
          </cell>
          <cell r="AC34">
            <v>-73.693570146699585</v>
          </cell>
          <cell r="AD34">
            <v>-298.99150743553992</v>
          </cell>
          <cell r="AE34">
            <v>-298.99150743724022</v>
          </cell>
          <cell r="AF34">
            <v>-560.0084055115999</v>
          </cell>
          <cell r="AG34">
            <v>-560.0083891429399</v>
          </cell>
          <cell r="AH34">
            <v>-533.40581755359926</v>
          </cell>
          <cell r="AI34">
            <v>-533.40578512395496</v>
          </cell>
          <cell r="AJ34">
            <v>-484.60297761014317</v>
          </cell>
          <cell r="AK34">
            <v>-691.48224567015404</v>
          </cell>
        </row>
        <row r="35">
          <cell r="H35" t="str">
            <v>Pumped Hydro</v>
          </cell>
          <cell r="I35">
            <v>0</v>
          </cell>
          <cell r="J35">
            <v>0</v>
          </cell>
          <cell r="K35">
            <v>0</v>
          </cell>
          <cell r="L35">
            <v>0</v>
          </cell>
          <cell r="M35">
            <v>0</v>
          </cell>
          <cell r="N35">
            <v>0</v>
          </cell>
          <cell r="O35">
            <v>0</v>
          </cell>
          <cell r="P35">
            <v>-2.5436090982111637E-4</v>
          </cell>
          <cell r="Q35">
            <v>-1.7990304604609264E-4</v>
          </cell>
          <cell r="R35">
            <v>-3.0640301974926842E-4</v>
          </cell>
          <cell r="S35">
            <v>-3.2409941013611387E-4</v>
          </cell>
          <cell r="T35">
            <v>-435.65424064448962</v>
          </cell>
          <cell r="U35">
            <v>-443.0595006568401</v>
          </cell>
          <cell r="V35">
            <v>-443.0595006629901</v>
          </cell>
          <cell r="W35">
            <v>-460.48834332384104</v>
          </cell>
          <cell r="X35">
            <v>-460.48834335322044</v>
          </cell>
          <cell r="Y35">
            <v>-297.16774810717015</v>
          </cell>
          <cell r="Z35">
            <v>-297.1677481252309</v>
          </cell>
          <cell r="AA35">
            <v>-297.16784541272045</v>
          </cell>
          <cell r="AB35">
            <v>-297.16784544043094</v>
          </cell>
          <cell r="AC35">
            <v>-513.19584562954878</v>
          </cell>
          <cell r="AD35">
            <v>-375.56344568892018</v>
          </cell>
          <cell r="AE35">
            <v>-375.5634457015185</v>
          </cell>
          <cell r="AF35">
            <v>-164.04268245246021</v>
          </cell>
          <cell r="AG35">
            <v>-164.04268248279004</v>
          </cell>
          <cell r="AH35">
            <v>-169.91058255449934</v>
          </cell>
          <cell r="AI35">
            <v>-169.91058258652083</v>
          </cell>
          <cell r="AJ35">
            <v>-79.56538264295159</v>
          </cell>
          <cell r="AK35">
            <v>-79.565382715280066</v>
          </cell>
        </row>
        <row r="46">
          <cell r="I46" t="str">
            <v>2021-22</v>
          </cell>
          <cell r="J46" t="str">
            <v>2022-23</v>
          </cell>
          <cell r="K46" t="str">
            <v>2023-24</v>
          </cell>
          <cell r="L46" t="str">
            <v>2024-25</v>
          </cell>
          <cell r="M46" t="str">
            <v>2025-26</v>
          </cell>
          <cell r="N46" t="str">
            <v>2026-27</v>
          </cell>
          <cell r="O46" t="str">
            <v>2027-28</v>
          </cell>
          <cell r="P46" t="str">
            <v>2028-29</v>
          </cell>
          <cell r="Q46" t="str">
            <v>2029-30</v>
          </cell>
          <cell r="R46" t="str">
            <v>2030-31</v>
          </cell>
          <cell r="S46" t="str">
            <v>2031-32</v>
          </cell>
          <cell r="T46" t="str">
            <v>2032-33</v>
          </cell>
          <cell r="U46" t="str">
            <v>2033-34</v>
          </cell>
          <cell r="V46" t="str">
            <v>2034-35</v>
          </cell>
          <cell r="W46" t="str">
            <v>2035-36</v>
          </cell>
          <cell r="X46" t="str">
            <v>2036-37</v>
          </cell>
          <cell r="Y46" t="str">
            <v>2037-38</v>
          </cell>
          <cell r="Z46" t="str">
            <v>2038-39</v>
          </cell>
          <cell r="AA46" t="str">
            <v>2039-40</v>
          </cell>
          <cell r="AB46" t="str">
            <v>2040-41</v>
          </cell>
          <cell r="AC46" t="str">
            <v>2041-42</v>
          </cell>
          <cell r="AD46" t="str">
            <v>2042-43</v>
          </cell>
          <cell r="AE46" t="str">
            <v>2043-44</v>
          </cell>
          <cell r="AF46" t="str">
            <v>2044-45</v>
          </cell>
          <cell r="AG46" t="str">
            <v>2045-46</v>
          </cell>
          <cell r="AH46" t="str">
            <v>2046-47</v>
          </cell>
          <cell r="AI46" t="str">
            <v>2047-48</v>
          </cell>
          <cell r="AJ46" t="str">
            <v>2048-49</v>
          </cell>
          <cell r="AK46" t="str">
            <v>2049-50</v>
          </cell>
        </row>
        <row r="47">
          <cell r="H47" t="str">
            <v>Black Coal</v>
          </cell>
          <cell r="I47">
            <v>70.551329999987502</v>
          </cell>
          <cell r="J47">
            <v>29.287420000007842</v>
          </cell>
          <cell r="K47">
            <v>566.59769000000961</v>
          </cell>
          <cell r="L47">
            <v>437.8152252078944</v>
          </cell>
          <cell r="M47">
            <v>403.17169711041061</v>
          </cell>
          <cell r="N47">
            <v>191.85662992676225</v>
          </cell>
          <cell r="O47">
            <v>-228.95740795310121</v>
          </cell>
          <cell r="P47">
            <v>-607.18791230214993</v>
          </cell>
          <cell r="Q47">
            <v>-338.80140321955696</v>
          </cell>
          <cell r="R47">
            <v>-351.49448341537936</v>
          </cell>
          <cell r="S47">
            <v>31.300528974476038</v>
          </cell>
          <cell r="T47">
            <v>-102.02589071374678</v>
          </cell>
          <cell r="U47">
            <v>257.02510330540827</v>
          </cell>
          <cell r="V47">
            <v>-619.80649638276009</v>
          </cell>
          <cell r="W47">
            <v>-50.047726456356031</v>
          </cell>
          <cell r="X47">
            <v>407.53110540796115</v>
          </cell>
          <cell r="Y47">
            <v>181.30764725066547</v>
          </cell>
          <cell r="Z47">
            <v>198.42962898853148</v>
          </cell>
          <cell r="AA47">
            <v>154.02278844419925</v>
          </cell>
          <cell r="AB47">
            <v>501.14683137307293</v>
          </cell>
          <cell r="AC47">
            <v>1288.2912348029604</v>
          </cell>
          <cell r="AD47">
            <v>1438.7942790100515</v>
          </cell>
          <cell r="AE47">
            <v>1435.1519216809593</v>
          </cell>
          <cell r="AF47">
            <v>1158.2179506837001</v>
          </cell>
          <cell r="AG47">
            <v>1153.6125676650063</v>
          </cell>
          <cell r="AH47">
            <v>1192.1669000000002</v>
          </cell>
          <cell r="AI47">
            <v>111.64046162880004</v>
          </cell>
          <cell r="AJ47">
            <v>31.413056994239923</v>
          </cell>
          <cell r="AK47">
            <v>42.579872850440552</v>
          </cell>
        </row>
        <row r="48">
          <cell r="H48" t="str">
            <v>Brown Coal</v>
          </cell>
          <cell r="I48">
            <v>205.40730000000258</v>
          </cell>
          <cell r="J48">
            <v>40.265100000011444</v>
          </cell>
          <cell r="K48">
            <v>253.91059999999925</v>
          </cell>
          <cell r="L48">
            <v>509.67676087765176</v>
          </cell>
          <cell r="M48">
            <v>875.93162400036636</v>
          </cell>
          <cell r="N48">
            <v>1155.0112815766352</v>
          </cell>
          <cell r="O48">
            <v>-8.6250931359999998E-3</v>
          </cell>
          <cell r="P48">
            <v>-6.1279888549999962E-3</v>
          </cell>
          <cell r="Q48">
            <v>-5.6834457930000004E-3</v>
          </cell>
          <cell r="R48">
            <v>-5.7442637299999905E-3</v>
          </cell>
          <cell r="S48">
            <v>-5.3303191429999982E-3</v>
          </cell>
          <cell r="T48">
            <v>-5.3682816019999993E-3</v>
          </cell>
          <cell r="U48">
            <v>-5.6533735160000003E-3</v>
          </cell>
          <cell r="V48">
            <v>-5.2486050290000011E-3</v>
          </cell>
          <cell r="W48">
            <v>-5.1818833880000002E-3</v>
          </cell>
          <cell r="X48">
            <v>-4.172538140000002E-3</v>
          </cell>
          <cell r="Y48">
            <v>-2.4494011889999992E-3</v>
          </cell>
          <cell r="Z48">
            <v>-2.6612972349999999E-3</v>
          </cell>
          <cell r="AA48">
            <v>-2.2527595849999886E-3</v>
          </cell>
          <cell r="AB48">
            <v>-1.9754908979999898E-3</v>
          </cell>
          <cell r="AC48">
            <v>-2.4530774960000007E-3</v>
          </cell>
          <cell r="AD48">
            <v>-2.7216239979999985E-3</v>
          </cell>
          <cell r="AE48">
            <v>-2.8483056800000001E-3</v>
          </cell>
          <cell r="AF48">
            <v>-2.6179230720000004E-3</v>
          </cell>
          <cell r="AG48">
            <v>-1.024476616E-3</v>
          </cell>
          <cell r="AH48">
            <v>-1.1516109159999991E-3</v>
          </cell>
          <cell r="AI48">
            <v>-2.4858415199999987E-4</v>
          </cell>
          <cell r="AJ48">
            <v>0</v>
          </cell>
          <cell r="AK48">
            <v>0</v>
          </cell>
        </row>
        <row r="49">
          <cell r="H49" t="str">
            <v>CCGT</v>
          </cell>
          <cell r="I49">
            <v>-6.6844590946857352E-5</v>
          </cell>
          <cell r="J49">
            <v>-6.7251072323415428E-5</v>
          </cell>
          <cell r="K49">
            <v>10.477556075056555</v>
          </cell>
          <cell r="L49">
            <v>9.1465609075385146E-2</v>
          </cell>
          <cell r="M49">
            <v>74.680089757210226</v>
          </cell>
          <cell r="N49">
            <v>-13.284621981738837</v>
          </cell>
          <cell r="O49">
            <v>-586.46128262993352</v>
          </cell>
          <cell r="P49">
            <v>-649.69463687462576</v>
          </cell>
          <cell r="Q49">
            <v>-437.46366091220079</v>
          </cell>
          <cell r="R49">
            <v>-513.99141849348598</v>
          </cell>
          <cell r="S49">
            <v>-419.68418040144752</v>
          </cell>
          <cell r="T49">
            <v>-119.19936828034133</v>
          </cell>
          <cell r="U49">
            <v>-15.619172311556213</v>
          </cell>
          <cell r="V49">
            <v>-30.2117298327139</v>
          </cell>
          <cell r="W49">
            <v>-318.00056415561812</v>
          </cell>
          <cell r="X49">
            <v>-43.809478359099558</v>
          </cell>
          <cell r="Y49">
            <v>-56.576228514562899</v>
          </cell>
          <cell r="Z49">
            <v>-1.3078684168440304</v>
          </cell>
          <cell r="AA49">
            <v>17.888062803089724</v>
          </cell>
          <cell r="AB49">
            <v>-25.68651611274845</v>
          </cell>
          <cell r="AC49">
            <v>-24.961410784192594</v>
          </cell>
          <cell r="AD49">
            <v>-99.797490490023847</v>
          </cell>
          <cell r="AE49">
            <v>-75.697625194989996</v>
          </cell>
          <cell r="AF49">
            <v>-33.271741935681348</v>
          </cell>
          <cell r="AG49">
            <v>-5.6906216978973134</v>
          </cell>
          <cell r="AH49">
            <v>-4.4873577803627995E-4</v>
          </cell>
          <cell r="AI49">
            <v>-4.4471561579939589E-4</v>
          </cell>
          <cell r="AJ49">
            <v>-4.4692975700399984E-4</v>
          </cell>
          <cell r="AK49">
            <v>-6.9641701190903404E-4</v>
          </cell>
        </row>
        <row r="50">
          <cell r="H50" t="str">
            <v>Gas - Steam</v>
          </cell>
          <cell r="I50">
            <v>1.1663679999990109</v>
          </cell>
          <cell r="J50">
            <v>0.47264120000011189</v>
          </cell>
          <cell r="K50">
            <v>1.2380000000000564</v>
          </cell>
          <cell r="L50">
            <v>-18.601493000001028</v>
          </cell>
          <cell r="M50">
            <v>-4.90364500000004</v>
          </cell>
          <cell r="N50">
            <v>-5.4216350000000375</v>
          </cell>
          <cell r="O50">
            <v>-61.219190999999967</v>
          </cell>
          <cell r="P50">
            <v>-79.170559999999</v>
          </cell>
          <cell r="Q50">
            <v>-44.527035500000011</v>
          </cell>
          <cell r="R50">
            <v>-105.82338200000012</v>
          </cell>
          <cell r="S50">
            <v>-379.81907999999896</v>
          </cell>
          <cell r="T50">
            <v>-514.21532999999999</v>
          </cell>
          <cell r="U50">
            <v>-431.26463000000092</v>
          </cell>
          <cell r="V50">
            <v>-373.93913999999995</v>
          </cell>
          <cell r="W50">
            <v>-111.22797000000003</v>
          </cell>
          <cell r="X50">
            <v>-40.841389999999933</v>
          </cell>
          <cell r="Y50">
            <v>-128.02491999999995</v>
          </cell>
          <cell r="Z50">
            <v>-291.53266999999994</v>
          </cell>
          <cell r="AA50">
            <v>2.7144399999999962</v>
          </cell>
          <cell r="AB50">
            <v>0.15844999999998777</v>
          </cell>
          <cell r="AC50">
            <v>-2.2643700000009801</v>
          </cell>
          <cell r="AD50">
            <v>-8.5300799999999981</v>
          </cell>
          <cell r="AE50">
            <v>-3.613180000001023</v>
          </cell>
          <cell r="AF50">
            <v>-3.0958500000000129</v>
          </cell>
          <cell r="AG50">
            <v>-1.2926199999999994</v>
          </cell>
          <cell r="AH50">
            <v>0</v>
          </cell>
          <cell r="AI50">
            <v>0</v>
          </cell>
          <cell r="AJ50">
            <v>0</v>
          </cell>
          <cell r="AK50">
            <v>0</v>
          </cell>
        </row>
        <row r="51">
          <cell r="H51" t="str">
            <v>OCGT / Diesel</v>
          </cell>
          <cell r="I51">
            <v>1.3132720657738517</v>
          </cell>
          <cell r="J51">
            <v>0.65503641065172857</v>
          </cell>
          <cell r="K51">
            <v>3.0638782240495175</v>
          </cell>
          <cell r="L51">
            <v>-33.057650423135954</v>
          </cell>
          <cell r="M51">
            <v>-4.3839281390864926</v>
          </cell>
          <cell r="N51">
            <v>-3.5679374369776156</v>
          </cell>
          <cell r="O51">
            <v>-53.76053727855944</v>
          </cell>
          <cell r="P51">
            <v>-93.872323039629237</v>
          </cell>
          <cell r="Q51">
            <v>-26.038728633897435</v>
          </cell>
          <cell r="R51">
            <v>-141.52266442892619</v>
          </cell>
          <cell r="S51">
            <v>-191.01803052682624</v>
          </cell>
          <cell r="T51">
            <v>-233.10938851133801</v>
          </cell>
          <cell r="U51">
            <v>-144.30438315296055</v>
          </cell>
          <cell r="V51">
            <v>-302.00342102200625</v>
          </cell>
          <cell r="W51">
            <v>-425.66928696226887</v>
          </cell>
          <cell r="X51">
            <v>-274.57100428872445</v>
          </cell>
          <cell r="Y51">
            <v>-571.64703086655118</v>
          </cell>
          <cell r="Z51">
            <v>-499.75394192825024</v>
          </cell>
          <cell r="AA51">
            <v>-787.54998763831099</v>
          </cell>
          <cell r="AB51">
            <v>-683.52768552263296</v>
          </cell>
          <cell r="AC51">
            <v>-652.08536165490295</v>
          </cell>
          <cell r="AD51">
            <v>-1040.4915539774174</v>
          </cell>
          <cell r="AE51">
            <v>-989.31872589103295</v>
          </cell>
          <cell r="AF51">
            <v>-782.07079739211258</v>
          </cell>
          <cell r="AG51">
            <v>-795.14220668461894</v>
          </cell>
          <cell r="AH51">
            <v>-1047.1370954816575</v>
          </cell>
          <cell r="AI51">
            <v>-787.0890510414265</v>
          </cell>
          <cell r="AJ51">
            <v>-838.23520612836001</v>
          </cell>
          <cell r="AK51">
            <v>-1588.3714944968015</v>
          </cell>
        </row>
        <row r="52">
          <cell r="H52" t="str">
            <v>Hydro</v>
          </cell>
          <cell r="I52">
            <v>-3.6955119999984163</v>
          </cell>
          <cell r="J52">
            <v>240.27003300000069</v>
          </cell>
          <cell r="K52">
            <v>-276.05883600000016</v>
          </cell>
          <cell r="L52">
            <v>-412.66443399999662</v>
          </cell>
          <cell r="M52">
            <v>-1170.1931550000008</v>
          </cell>
          <cell r="N52">
            <v>-1331.3702540000013</v>
          </cell>
          <cell r="O52">
            <v>1062.3106520000001</v>
          </cell>
          <cell r="P52">
            <v>940.394390999998</v>
          </cell>
          <cell r="Q52">
            <v>530.86649000000034</v>
          </cell>
          <cell r="R52">
            <v>948.22301999999399</v>
          </cell>
          <cell r="S52">
            <v>1880.8322619999926</v>
          </cell>
          <cell r="T52">
            <v>1412.785837999998</v>
          </cell>
          <cell r="U52">
            <v>2112.3328469999869</v>
          </cell>
          <cell r="V52">
            <v>3553.7435983699979</v>
          </cell>
          <cell r="W52">
            <v>3243.9927960999994</v>
          </cell>
          <cell r="X52">
            <v>3513.1808723999966</v>
          </cell>
          <cell r="Y52">
            <v>2980.5195170000006</v>
          </cell>
          <cell r="Z52">
            <v>2926.5437431999999</v>
          </cell>
          <cell r="AA52">
            <v>2766.4669868000019</v>
          </cell>
          <cell r="AB52">
            <v>2448.999923399997</v>
          </cell>
          <cell r="AC52">
            <v>2781.555970999998</v>
          </cell>
          <cell r="AD52">
            <v>2840.6200518999995</v>
          </cell>
          <cell r="AE52">
            <v>2768.6444169999977</v>
          </cell>
          <cell r="AF52">
            <v>2399.6065592000014</v>
          </cell>
          <cell r="AG52">
            <v>2653.9323263999995</v>
          </cell>
          <cell r="AH52">
            <v>2882.1096340000004</v>
          </cell>
          <cell r="AI52">
            <v>2490.6972867000022</v>
          </cell>
          <cell r="AJ52">
            <v>2336.1298689999985</v>
          </cell>
          <cell r="AK52">
            <v>2439.2503980000038</v>
          </cell>
        </row>
        <row r="53">
          <cell r="H53" t="str">
            <v>Wind</v>
          </cell>
          <cell r="I53">
            <v>-266.41506664846384</v>
          </cell>
          <cell r="J53">
            <v>-308.88048534888367</v>
          </cell>
          <cell r="K53">
            <v>-554.35824064473854</v>
          </cell>
          <cell r="L53">
            <v>-467.33862234734988</v>
          </cell>
          <cell r="M53">
            <v>-697.49674808354757</v>
          </cell>
          <cell r="N53">
            <v>-517.69964717942639</v>
          </cell>
          <cell r="O53">
            <v>-1341.7099632769823</v>
          </cell>
          <cell r="P53">
            <v>-822.14642785115575</v>
          </cell>
          <cell r="Q53">
            <v>-1125.366702284824</v>
          </cell>
          <cell r="R53">
            <v>-1483.7173585986602</v>
          </cell>
          <cell r="S53">
            <v>-2111.1117722325871</v>
          </cell>
          <cell r="T53">
            <v>-1540.6220534744643</v>
          </cell>
          <cell r="U53">
            <v>-864.50592638789385</v>
          </cell>
          <cell r="V53">
            <v>-895.82916693240986</v>
          </cell>
          <cell r="W53">
            <v>-812.97783420520136</v>
          </cell>
          <cell r="X53">
            <v>-2082.511975184083</v>
          </cell>
          <cell r="Y53">
            <v>-484.83474474468676</v>
          </cell>
          <cell r="Z53">
            <v>-583.96304986343603</v>
          </cell>
          <cell r="AA53">
            <v>-843.96953715241398</v>
          </cell>
          <cell r="AB53">
            <v>-1304.6018799955782</v>
          </cell>
          <cell r="AC53">
            <v>-114.60960242837609</v>
          </cell>
          <cell r="AD53">
            <v>-176.42671276148758</v>
          </cell>
          <cell r="AE53">
            <v>24.39547584252432</v>
          </cell>
          <cell r="AF53">
            <v>376.61508199025411</v>
          </cell>
          <cell r="AG53">
            <v>142.05658706798567</v>
          </cell>
          <cell r="AH53">
            <v>-836.80561400271836</v>
          </cell>
          <cell r="AI53">
            <v>71.325960689573549</v>
          </cell>
          <cell r="AJ53">
            <v>308.35772525460925</v>
          </cell>
          <cell r="AK53">
            <v>32.857513577706413</v>
          </cell>
        </row>
        <row r="54">
          <cell r="H54" t="str">
            <v>Solar PV</v>
          </cell>
          <cell r="I54">
            <v>1.2731983842968475E-3</v>
          </cell>
          <cell r="J54">
            <v>-7.4608822615118697E-5</v>
          </cell>
          <cell r="K54">
            <v>-3.6651035131144454</v>
          </cell>
          <cell r="L54">
            <v>3.2576805097050965E-3</v>
          </cell>
          <cell r="M54">
            <v>488.55568379458782</v>
          </cell>
          <cell r="N54">
            <v>524.86987317288003</v>
          </cell>
          <cell r="O54">
            <v>888.8426702398101</v>
          </cell>
          <cell r="P54">
            <v>874.84216064001885</v>
          </cell>
          <cell r="Q54">
            <v>783.83904172563052</v>
          </cell>
          <cell r="R54">
            <v>1161.6963387627693</v>
          </cell>
          <cell r="S54">
            <v>887.44448880538403</v>
          </cell>
          <cell r="T54">
            <v>728.40603912450024</v>
          </cell>
          <cell r="U54">
            <v>-1179.3629954546268</v>
          </cell>
          <cell r="V54">
            <v>-1313.5465753226381</v>
          </cell>
          <cell r="W54">
            <v>-1529.8004865249823</v>
          </cell>
          <cell r="X54">
            <v>-1515.2906508770029</v>
          </cell>
          <cell r="Y54">
            <v>-1879.4703974659133</v>
          </cell>
          <cell r="Z54">
            <v>-1649.0959366408206</v>
          </cell>
          <cell r="AA54">
            <v>-1262.6452931760505</v>
          </cell>
          <cell r="AB54">
            <v>-911.55616225142148</v>
          </cell>
          <cell r="AC54">
            <v>-3399.4676495950189</v>
          </cell>
          <cell r="AD54">
            <v>-3096.2537093264982</v>
          </cell>
          <cell r="AE54">
            <v>-3159.6111447904404</v>
          </cell>
          <cell r="AF54">
            <v>-3179.0330824005941</v>
          </cell>
          <cell r="AG54">
            <v>-3136.0021990004898</v>
          </cell>
          <cell r="AH54">
            <v>-2119.890188425532</v>
          </cell>
          <cell r="AI54">
            <v>-1844.7297539636347</v>
          </cell>
          <cell r="AJ54">
            <v>-1722.0996765059972</v>
          </cell>
          <cell r="AK54">
            <v>-823.93121878133388</v>
          </cell>
        </row>
        <row r="55">
          <cell r="H55" t="str">
            <v>Grid Battery</v>
          </cell>
          <cell r="I55">
            <v>-0.18402157343490444</v>
          </cell>
          <cell r="J55">
            <v>-0.45509024714220914</v>
          </cell>
          <cell r="K55">
            <v>-0.69606248368128831</v>
          </cell>
          <cell r="L55">
            <v>3.2208811548628091</v>
          </cell>
          <cell r="M55">
            <v>-2.4314259875975495</v>
          </cell>
          <cell r="N55">
            <v>-1.4949635279639892</v>
          </cell>
          <cell r="O55">
            <v>4.7890696369647685</v>
          </cell>
          <cell r="P55">
            <v>1.5508168344961177</v>
          </cell>
          <cell r="Q55">
            <v>-2.5569219973709778</v>
          </cell>
          <cell r="R55">
            <v>3.2228165017200467</v>
          </cell>
          <cell r="S55">
            <v>5.0615674573290903</v>
          </cell>
          <cell r="T55">
            <v>137.42793436674992</v>
          </cell>
          <cell r="U55">
            <v>130.71393436238202</v>
          </cell>
          <cell r="V55">
            <v>131.79198524576987</v>
          </cell>
          <cell r="W55">
            <v>52.551656171204968</v>
          </cell>
          <cell r="X55">
            <v>50.852903552401358</v>
          </cell>
          <cell r="Y55">
            <v>-47.644839394099563</v>
          </cell>
          <cell r="Z55">
            <v>-43.02366002889039</v>
          </cell>
          <cell r="AA55">
            <v>199.89929036467947</v>
          </cell>
          <cell r="AB55">
            <v>205.66462569206942</v>
          </cell>
          <cell r="AC55">
            <v>-342.43103304874012</v>
          </cell>
          <cell r="AD55">
            <v>-633.95541686018032</v>
          </cell>
          <cell r="AE55">
            <v>-595.62444035685076</v>
          </cell>
          <cell r="AF55">
            <v>-1027.5035346607392</v>
          </cell>
          <cell r="AG55">
            <v>-987.52528318479835</v>
          </cell>
          <cell r="AH55">
            <v>-902.54054208929028</v>
          </cell>
          <cell r="AI55">
            <v>-875.78627692804821</v>
          </cell>
          <cell r="AJ55">
            <v>-819.63950334818946</v>
          </cell>
          <cell r="AK55">
            <v>-1021.3695615617698</v>
          </cell>
        </row>
        <row r="56">
          <cell r="H56" t="str">
            <v>Pumped Hydro</v>
          </cell>
          <cell r="I56">
            <v>-3.4390950000000089</v>
          </cell>
          <cell r="J56">
            <v>-0.13434300000102439</v>
          </cell>
          <cell r="K56">
            <v>-8.1635726267979862</v>
          </cell>
          <cell r="L56">
            <v>16.471041531142646</v>
          </cell>
          <cell r="M56">
            <v>84.318048457858822</v>
          </cell>
          <cell r="N56">
            <v>326.36155413056622</v>
          </cell>
          <cell r="O56">
            <v>-68.227321062073315</v>
          </cell>
          <cell r="P56">
            <v>-241.0854660482255</v>
          </cell>
          <cell r="Q56">
            <v>-603.50214957447861</v>
          </cell>
          <cell r="R56">
            <v>-381.16167331378347</v>
          </cell>
          <cell r="S56">
            <v>-305.50678680109013</v>
          </cell>
          <cell r="T56">
            <v>-907.62475975350389</v>
          </cell>
          <cell r="U56">
            <v>-1181.6945561731845</v>
          </cell>
          <cell r="V56">
            <v>-823.02085045045715</v>
          </cell>
          <cell r="W56">
            <v>-843.40184959106591</v>
          </cell>
          <cell r="X56">
            <v>-926.76929427851428</v>
          </cell>
          <cell r="Y56">
            <v>-556.80738862587532</v>
          </cell>
          <cell r="Z56">
            <v>-503.75739642472399</v>
          </cell>
          <cell r="AA56">
            <v>-652.91917921568893</v>
          </cell>
          <cell r="AB56">
            <v>-747.99769535816813</v>
          </cell>
          <cell r="AC56">
            <v>-1187.1601737891433</v>
          </cell>
          <cell r="AD56">
            <v>-806.07871840610824</v>
          </cell>
          <cell r="AE56">
            <v>-581.45419834974382</v>
          </cell>
          <cell r="AF56">
            <v>-397.36554963659364</v>
          </cell>
          <cell r="AG56">
            <v>-74.508285705938761</v>
          </cell>
          <cell r="AH56">
            <v>124.35764733516771</v>
          </cell>
          <cell r="AI56">
            <v>151.60342790717914</v>
          </cell>
          <cell r="AJ56">
            <v>351.15492007131979</v>
          </cell>
          <cell r="AK56">
            <v>468.31685881501835</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27_30_Generation"/>
      <sheetName val="M27_30_Capacity"/>
      <sheetName val="M27_30_VOM Cost"/>
      <sheetName val="M27_30_FOM Cost"/>
      <sheetName val="M27_30_Fuel Cost"/>
      <sheetName val="M27_30_Build Cost"/>
      <sheetName val="M27_30_REHAB Cost"/>
      <sheetName val="M27_30_REZ Tx Cost"/>
      <sheetName val="M27_30_USE+DSP Cost"/>
      <sheetName val="M27_30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row r="5">
          <cell r="A5" t="str">
            <v>2021-22</v>
          </cell>
        </row>
      </sheetData>
      <sheetData sheetId="5"/>
      <sheetData sheetId="6"/>
      <sheetData sheetId="7"/>
      <sheetData sheetId="8"/>
      <sheetData sheetId="9"/>
      <sheetData sheetId="10"/>
      <sheetData sheetId="11"/>
      <sheetData sheetId="12"/>
      <sheetData sheetId="13"/>
      <sheetData sheetId="14">
        <row r="9">
          <cell r="C9">
            <v>1.5838750654978144E-3</v>
          </cell>
          <cell r="D9">
            <v>1.734430042596451E-3</v>
          </cell>
          <cell r="E9">
            <v>1.7971371992661204E-3</v>
          </cell>
          <cell r="F9">
            <v>2.0652093234714529E-3</v>
          </cell>
          <cell r="G9">
            <v>2.888863633320402E-3</v>
          </cell>
          <cell r="H9">
            <v>6.5242592912347474E-3</v>
          </cell>
          <cell r="I9">
            <v>6.3069704879774044E-3</v>
          </cell>
          <cell r="J9">
            <v>40410.324613368059</v>
          </cell>
          <cell r="K9">
            <v>38158.946973417849</v>
          </cell>
          <cell r="L9">
            <v>37619.543646780337</v>
          </cell>
          <cell r="M9">
            <v>45808.907919399942</v>
          </cell>
          <cell r="N9">
            <v>76963.010302480252</v>
          </cell>
          <cell r="O9">
            <v>80153.51838443325</v>
          </cell>
          <cell r="P9">
            <v>76827.152073867692</v>
          </cell>
          <cell r="Q9">
            <v>87474.755626818791</v>
          </cell>
          <cell r="R9">
            <v>91069.842730946781</v>
          </cell>
          <cell r="S9">
            <v>128846.22936806329</v>
          </cell>
          <cell r="T9">
            <v>125220.58944249987</v>
          </cell>
          <cell r="U9">
            <v>129273.46595985502</v>
          </cell>
          <cell r="V9">
            <v>135237.62705461518</v>
          </cell>
          <cell r="W9">
            <v>153396.83038803071</v>
          </cell>
        </row>
      </sheetData>
      <sheetData sheetId="15">
        <row r="9">
          <cell r="C9">
            <v>4.9225452599999994E-3</v>
          </cell>
          <cell r="D9">
            <v>4.9119135199999992E-3</v>
          </cell>
          <cell r="E9">
            <v>34.259585666429999</v>
          </cell>
          <cell r="F9">
            <v>202.490346619626</v>
          </cell>
          <cell r="G9">
            <v>3.3102710121799999</v>
          </cell>
          <cell r="H9">
            <v>1.6283453937999999</v>
          </cell>
          <cell r="I9">
            <v>5.0652539999999999E-3</v>
          </cell>
          <cell r="J9">
            <v>31859.166606874074</v>
          </cell>
          <cell r="K9">
            <v>399.31519456642002</v>
          </cell>
          <cell r="L9">
            <v>3.7412001020600001</v>
          </cell>
          <cell r="M9">
            <v>5.0866619399999998E-3</v>
          </cell>
          <cell r="N9">
            <v>1286.5756141475599</v>
          </cell>
          <cell r="O9">
            <v>16455.244189173241</v>
          </cell>
          <cell r="P9">
            <v>325.91855643662001</v>
          </cell>
          <cell r="Q9">
            <v>2040.3816423662599</v>
          </cell>
          <cell r="R9">
            <v>8885.5388511935707</v>
          </cell>
          <cell r="S9">
            <v>12112.85392333717</v>
          </cell>
          <cell r="T9">
            <v>5.1222101899999987E-3</v>
          </cell>
          <cell r="U9">
            <v>9287.8414240571692</v>
          </cell>
          <cell r="V9">
            <v>109.0579590595799</v>
          </cell>
          <cell r="W9">
            <v>7997.2542846307606</v>
          </cell>
        </row>
      </sheetData>
      <sheetData sheetId="16">
        <row r="5">
          <cell r="C5">
            <v>1204.8681408698501</v>
          </cell>
          <cell r="D5">
            <v>1108.8751908962402</v>
          </cell>
          <cell r="E5">
            <v>1305.1724713738399</v>
          </cell>
          <cell r="F5">
            <v>930.79623559999993</v>
          </cell>
          <cell r="G5">
            <v>457.55107300000003</v>
          </cell>
          <cell r="H5">
            <v>653.04653399999995</v>
          </cell>
          <cell r="I5">
            <v>620.02247900000009</v>
          </cell>
          <cell r="J5">
            <v>716.00648000000001</v>
          </cell>
          <cell r="K5">
            <v>794.22271999999998</v>
          </cell>
          <cell r="L5">
            <v>1056.71569</v>
          </cell>
          <cell r="M5">
            <v>1333.7173699999998</v>
          </cell>
          <cell r="N5">
            <v>1349.9251299999999</v>
          </cell>
          <cell r="O5">
            <v>1369.4847749999999</v>
          </cell>
          <cell r="P5">
            <v>1563.109616</v>
          </cell>
          <cell r="Q5">
            <v>1655.368234</v>
          </cell>
          <cell r="R5">
            <v>1671.7901899999999</v>
          </cell>
          <cell r="S5">
            <v>1540.8167900000001</v>
          </cell>
          <cell r="T5">
            <v>1525.8792900000001</v>
          </cell>
          <cell r="U5">
            <v>1455.2609959999997</v>
          </cell>
          <cell r="V5">
            <v>1549.0751299999999</v>
          </cell>
          <cell r="W5">
            <v>1349.0279100000002</v>
          </cell>
        </row>
      </sheetData>
      <sheetData sheetId="17"/>
      <sheetData sheetId="18"/>
      <sheetData sheetId="19"/>
      <sheetData sheetId="20"/>
      <sheetData sheetId="21"/>
      <sheetData sheetId="22"/>
      <sheetData sheetId="23"/>
      <sheetData sheetId="24">
        <row r="9">
          <cell r="C9">
            <v>9.7816777102889422E-4</v>
          </cell>
          <cell r="D9">
            <v>1.0688623492945647E-3</v>
          </cell>
          <cell r="E9">
            <v>1.1081104599354394E-3</v>
          </cell>
          <cell r="F9">
            <v>1.2696678419595469E-3</v>
          </cell>
          <cell r="G9">
            <v>1.7676949215797817E-3</v>
          </cell>
          <cell r="H9">
            <v>2.7065237696208217E-3</v>
          </cell>
          <cell r="I9">
            <v>2.641973520965857E-3</v>
          </cell>
          <cell r="J9">
            <v>35994.894120366072</v>
          </cell>
          <cell r="K9">
            <v>33989.513004522858</v>
          </cell>
          <cell r="L9">
            <v>32698.256494258647</v>
          </cell>
          <cell r="M9">
            <v>41208.352689381587</v>
          </cell>
          <cell r="N9">
            <v>64388.61993507111</v>
          </cell>
          <cell r="O9">
            <v>69485.979282190427</v>
          </cell>
          <cell r="P9">
            <v>65614.711382637819</v>
          </cell>
          <cell r="Q9">
            <v>71592.258899236767</v>
          </cell>
          <cell r="R9">
            <v>74653.352172212952</v>
          </cell>
          <cell r="S9">
            <v>112753.58873245893</v>
          </cell>
          <cell r="T9">
            <v>108997.8589293074</v>
          </cell>
          <cell r="U9">
            <v>111641.08435549994</v>
          </cell>
          <cell r="V9">
            <v>112722.2571110508</v>
          </cell>
          <cell r="W9">
            <v>131672.06652004065</v>
          </cell>
        </row>
      </sheetData>
      <sheetData sheetId="25">
        <row r="9">
          <cell r="C9">
            <v>3.0174366789999991E-3</v>
          </cell>
          <cell r="D9">
            <v>3.0110325209999995E-3</v>
          </cell>
          <cell r="E9">
            <v>34.257661736801005</v>
          </cell>
          <cell r="F9">
            <v>207.994241940156</v>
          </cell>
          <cell r="G9">
            <v>4.2760118288149993</v>
          </cell>
          <cell r="H9">
            <v>3.0854676199999981E-3</v>
          </cell>
          <cell r="I9">
            <v>3.1050171789999978E-3</v>
          </cell>
          <cell r="J9">
            <v>32185.485755644368</v>
          </cell>
          <cell r="K9">
            <v>436.16353232415196</v>
          </cell>
          <cell r="L9">
            <v>3.7392361675010002</v>
          </cell>
          <cell r="M9">
            <v>195.82826125222002</v>
          </cell>
          <cell r="N9">
            <v>1286.5736690561162</v>
          </cell>
          <cell r="O9">
            <v>21486.827113631163</v>
          </cell>
          <cell r="P9">
            <v>197.25640570617298</v>
          </cell>
          <cell r="Q9">
            <v>3164.3993309542357</v>
          </cell>
          <cell r="R9">
            <v>10207.769825416424</v>
          </cell>
          <cell r="S9">
            <v>11525.752435625696</v>
          </cell>
          <cell r="T9">
            <v>9.3296549431100022</v>
          </cell>
          <cell r="U9">
            <v>22332.904082719982</v>
          </cell>
          <cell r="V9">
            <v>80.697803431978997</v>
          </cell>
          <cell r="W9">
            <v>8052.0042854523736</v>
          </cell>
        </row>
      </sheetData>
      <sheetData sheetId="26">
        <row r="5">
          <cell r="C5">
            <v>1202.47692963043</v>
          </cell>
          <cell r="D5">
            <v>1091.0377197374598</v>
          </cell>
          <cell r="E5">
            <v>1302.1242198888599</v>
          </cell>
          <cell r="F5">
            <v>933.12676329999999</v>
          </cell>
          <cell r="G5">
            <v>498.59118799999999</v>
          </cell>
          <cell r="H5">
            <v>712.21125399999994</v>
          </cell>
          <cell r="I5">
            <v>703.04521</v>
          </cell>
          <cell r="J5">
            <v>870.98815000000002</v>
          </cell>
          <cell r="K5">
            <v>1005.3009939999999</v>
          </cell>
          <cell r="L5">
            <v>1250.8458400000002</v>
          </cell>
          <cell r="M5">
            <v>1554.4141400000001</v>
          </cell>
          <cell r="N5">
            <v>1701.6508399999998</v>
          </cell>
          <cell r="O5">
            <v>1693.827</v>
          </cell>
          <cell r="P5">
            <v>1748.6726400000002</v>
          </cell>
          <cell r="Q5">
            <v>1668.9315299999998</v>
          </cell>
          <cell r="R5">
            <v>1827.01404</v>
          </cell>
          <cell r="S5">
            <v>1478.05756</v>
          </cell>
          <cell r="T5">
            <v>1585.952</v>
          </cell>
          <cell r="U5">
            <v>1424.98489</v>
          </cell>
          <cell r="V5">
            <v>1249.6846560000001</v>
          </cell>
          <cell r="W5">
            <v>1202.3411299999998</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Macro"/>
      <sheetName val="Case assumptions"/>
      <sheetName val="Scenario effects"/>
      <sheetName val="Annual CF Case 1"/>
      <sheetName val="Annual CF Case 2"/>
      <sheetName val="Annual GWh Case 1"/>
      <sheetName val="Annual GWh Case 2"/>
      <sheetName val="Annual GWh Spill Case 1"/>
      <sheetName val="Annual GWh Spill Case 2"/>
      <sheetName val="NPV Case 1"/>
      <sheetName val="NPV Case 2"/>
      <sheetName val="NPV compare #1#"/>
      <sheetName val="Annual region NPV Case 1"/>
      <sheetName val="Annual region NPV Case 2"/>
      <sheetName val="Annual region NPV compare #1#"/>
      <sheetName val="Region NPV yearly Case 1"/>
      <sheetName val="Region NPV yearly Case 2"/>
      <sheetName val="Region NPV yearly compare #1#"/>
      <sheetName val="Annual tech NPV Case 1"/>
      <sheetName val="Annual tech NPV Case 2"/>
      <sheetName val="Annual tech NPV compare #1#"/>
      <sheetName val="Tech NPV yearly Case 1"/>
      <sheetName val="Tech NPV yearly Case 2"/>
      <sheetName val="Tech NPV yearly compare #1#"/>
      <sheetName val="Generation Case 1"/>
      <sheetName val="Generation Case 2"/>
      <sheetName val="Generation compare #1#"/>
      <sheetName val="Gen - Node-REZ Case 1"/>
      <sheetName val="Gen - Node-REZ Case 2"/>
      <sheetName val="Gen - Node-REZ compare #1#"/>
      <sheetName val="NEM capacity Case 1"/>
      <sheetName val="NEM capacity Case 2"/>
      <sheetName val="NEM capacity compare #1#"/>
      <sheetName val="Node-REZ capacity Case 1"/>
      <sheetName val="Node-REZ capacity Case 2"/>
      <sheetName val="Node-REZ capacity compare #1#"/>
      <sheetName val="Auto capacity Case 1"/>
      <sheetName val="Auto capacity Case 2"/>
      <sheetName val="Auto capacity compare #1#"/>
      <sheetName val="Auto REZ overview Case 1"/>
      <sheetName val="Auto REZ overview Case 2"/>
      <sheetName val="Auto REZ overview compare #1#"/>
      <sheetName val="Proxy price Case 1"/>
      <sheetName val="Proxy price Case 2"/>
      <sheetName val="Proxy price compare #1#"/>
      <sheetName val="Proxy price hourly Case 1"/>
      <sheetName val="Proxy price hourly Case 2"/>
      <sheetName val="Proxy price hourly compare #1#"/>
      <sheetName val="Energy flow Case 1"/>
      <sheetName val="Energy flow Case 2"/>
      <sheetName val="Energy flow compare #1#"/>
      <sheetName val="USE Case 1"/>
      <sheetName val="USE Case 2"/>
      <sheetName val="USE compare #1#"/>
      <sheetName val="Emissions Case 1"/>
      <sheetName val="Emissions Case 2"/>
      <sheetName val="Emissions compare #1#"/>
      <sheetName val="NSW to QLD Case 1"/>
      <sheetName val="NSW to QLD Case 2"/>
      <sheetName val="VIC to NSW Case 1"/>
      <sheetName val="VIC to NSW Case 2"/>
      <sheetName val="VIC to SA Case 1"/>
      <sheetName val="VIC to SA Case 2"/>
      <sheetName val="NSW to SA Case 1"/>
      <sheetName val="NSW to SA Case 2"/>
      <sheetName val="TAS to VIC Case 1"/>
      <sheetName val="TAS to VIC Case 2"/>
      <sheetName val="1_AnnualGenerationAG"/>
      <sheetName val="1_AnnualGenerationSO"/>
      <sheetName val="1_AnnualGeneration"/>
      <sheetName val="1_AnnualSpill"/>
      <sheetName val="1_AnnualCapacity"/>
      <sheetName val="1_DurationData"/>
      <sheetName val="1_TODLink"/>
      <sheetName val="1_AnnualLink"/>
      <sheetName val="1_AnnualNodeSummary"/>
      <sheetName val="1_TODNodeSummary"/>
      <sheetName val="1_DemandSummary"/>
      <sheetName val="1_AnnualDemandMax"/>
      <sheetName val="1_NPVall"/>
      <sheetName val="1_Emissions"/>
      <sheetName val="1_BuildLimits"/>
      <sheetName val="1_CF"/>
      <sheetName val="1_REZTransmissionLimits"/>
      <sheetName val="1_AssumedCapacity"/>
      <sheetName val="2_AnnualGenerationAG"/>
      <sheetName val="2_AnnualGenerationSO"/>
      <sheetName val="2_AnnualGeneration"/>
      <sheetName val="2_AnnualSpill"/>
      <sheetName val="2_AnnualCapacity"/>
      <sheetName val="2_DurationData"/>
      <sheetName val="2_TODLink"/>
      <sheetName val="2_AnnualLink"/>
      <sheetName val="2_AnnualNodeSummary"/>
      <sheetName val="2_TODNodeSummary"/>
      <sheetName val="2_DemandSummary"/>
      <sheetName val="2_AnnualDemandMax"/>
      <sheetName val="2_NPVall"/>
      <sheetName val="2_Emissions"/>
      <sheetName val="2_BuildLimits"/>
      <sheetName val="2_CF"/>
      <sheetName val="2_REZTransmissionLimits"/>
      <sheetName val="2_AssumedCapacity"/>
    </sheetNames>
    <sheetDataSet>
      <sheetData sheetId="0"/>
      <sheetData sheetId="1">
        <row r="3">
          <cell r="B3" t="str">
            <v>\\rc-sql7.rc.lan\tsirp\TasNetworks\PACR\2020_06_16_RST_TEST\Results\Marinus_2020-06-16a_AlternativeRST_Central\EC70\TS-IRP_summary_code\Files_for_excel</v>
          </cell>
          <cell r="D3" t="str">
            <v>Central</v>
          </cell>
          <cell r="K3" t="str">
            <v>TAS1</v>
          </cell>
          <cell r="L3" t="str">
            <v>TAS1 - Tasmania Midlands</v>
          </cell>
        </row>
        <row r="4">
          <cell r="B4" t="str">
            <v>\\rc-sql7.rc.lan\tsirp\TasNetworks\PACR\2020_06_16_RST_TEST\Results\Marinus_2020-06-16a_AlternativeRST_Slow Change\EC70\TS-IRP_summary_code\Files_for_excel</v>
          </cell>
          <cell r="D4" t="str">
            <v>Slow</v>
          </cell>
          <cell r="W4" t="str">
            <v>rooftopPV</v>
          </cell>
        </row>
        <row r="5">
          <cell r="B5">
            <v>0</v>
          </cell>
          <cell r="D5">
            <v>0</v>
          </cell>
          <cell r="G5" t="str">
            <v>N-Q-MNSP1</v>
          </cell>
          <cell r="J5" t="str">
            <v>NSW1</v>
          </cell>
          <cell r="K5" t="str">
            <v>NSW1</v>
          </cell>
          <cell r="L5" t="str">
            <v>NSW1 - Broken Hill</v>
          </cell>
        </row>
        <row r="6">
          <cell r="B6">
            <v>0</v>
          </cell>
          <cell r="D6">
            <v>0</v>
          </cell>
          <cell r="G6" t="str">
            <v>QNI</v>
          </cell>
          <cell r="J6" t="str">
            <v>QLD1</v>
          </cell>
          <cell r="K6" t="str">
            <v>QLD1</v>
          </cell>
          <cell r="L6" t="str">
            <v>NSW1 - Central West NSW</v>
          </cell>
          <cell r="U6" t="str">
            <v>As-Generated</v>
          </cell>
        </row>
        <row r="7">
          <cell r="B7">
            <v>0</v>
          </cell>
          <cell r="D7">
            <v>0</v>
          </cell>
          <cell r="G7" t="str">
            <v>SWNSW-SA1</v>
          </cell>
          <cell r="J7" t="str">
            <v>VIC1</v>
          </cell>
          <cell r="K7" t="str">
            <v>VIC1</v>
          </cell>
          <cell r="L7" t="str">
            <v>NSW1 - Cooma-Monaro</v>
          </cell>
          <cell r="U7" t="str">
            <v>Sent-Out</v>
          </cell>
        </row>
        <row r="8">
          <cell r="B8">
            <v>0</v>
          </cell>
          <cell r="D8">
            <v>0</v>
          </cell>
          <cell r="G8" t="str">
            <v>T-V-MNSP1</v>
          </cell>
          <cell r="J8" t="str">
            <v>SA1</v>
          </cell>
          <cell r="K8" t="str">
            <v>SA1</v>
          </cell>
          <cell r="L8" t="str">
            <v>NSW1 - New England</v>
          </cell>
        </row>
        <row r="9">
          <cell r="B9">
            <v>0</v>
          </cell>
          <cell r="D9">
            <v>0</v>
          </cell>
          <cell r="G9" t="str">
            <v>V-S-MNSP1</v>
          </cell>
          <cell r="J9" t="str">
            <v>TAS1</v>
          </cell>
          <cell r="K9" t="str">
            <v>TAS1</v>
          </cell>
          <cell r="L9" t="str">
            <v>NSW1 - North West NSW</v>
          </cell>
          <cell r="Z9" t="str">
            <v>Existing</v>
          </cell>
          <cell r="AA9" t="str">
            <v>NE</v>
          </cell>
        </row>
        <row r="10">
          <cell r="B10">
            <v>0</v>
          </cell>
          <cell r="D10">
            <v>0</v>
          </cell>
          <cell r="G10" t="str">
            <v>V-SA</v>
          </cell>
          <cell r="J10">
            <v>0</v>
          </cell>
          <cell r="K10">
            <v>0</v>
          </cell>
          <cell r="L10" t="str">
            <v>NSW1 - South West NSW</v>
          </cell>
        </row>
        <row r="11">
          <cell r="B11">
            <v>0</v>
          </cell>
          <cell r="D11">
            <v>0</v>
          </cell>
          <cell r="G11" t="str">
            <v>VIC1-CAN</v>
          </cell>
          <cell r="L11" t="str">
            <v>NSW1 - Southern NSW Tablelands</v>
          </cell>
        </row>
        <row r="12">
          <cell r="B12">
            <v>0</v>
          </cell>
          <cell r="D12">
            <v>0</v>
          </cell>
          <cell r="G12" t="str">
            <v>VIC1-SWNSW</v>
          </cell>
          <cell r="L12" t="str">
            <v>NSW1 - Tumut</v>
          </cell>
        </row>
        <row r="13">
          <cell r="B13">
            <v>0</v>
          </cell>
          <cell r="D13">
            <v>0</v>
          </cell>
          <cell r="G13" t="str">
            <v>VIC1-SWNSW_SL</v>
          </cell>
          <cell r="L13" t="str">
            <v>NSW1 - Wagga Wagga</v>
          </cell>
        </row>
        <row r="14">
          <cell r="B14">
            <v>0</v>
          </cell>
          <cell r="D14">
            <v>0</v>
          </cell>
          <cell r="G14">
            <v>0</v>
          </cell>
          <cell r="L14" t="str">
            <v>QLD1 - Barcaldine</v>
          </cell>
        </row>
        <row r="15">
          <cell r="B15">
            <v>0</v>
          </cell>
          <cell r="D15">
            <v>0</v>
          </cell>
          <cell r="L15" t="str">
            <v>QLD1 - Darling Downs</v>
          </cell>
        </row>
        <row r="16">
          <cell r="B16">
            <v>0</v>
          </cell>
          <cell r="D16">
            <v>0</v>
          </cell>
          <cell r="L16" t="str">
            <v>QLD1 - Far North QLD</v>
          </cell>
        </row>
        <row r="17">
          <cell r="L17" t="str">
            <v>QLD1 - Fitzroy</v>
          </cell>
        </row>
        <row r="18">
          <cell r="B18" t="str">
            <v>Case 2</v>
          </cell>
          <cell r="L18" t="str">
            <v>QLD1 - Isaac</v>
          </cell>
        </row>
        <row r="19">
          <cell r="B19">
            <v>0</v>
          </cell>
          <cell r="L19" t="str">
            <v>QLD1 - North Qld Clean Energy Hub</v>
          </cell>
        </row>
        <row r="20">
          <cell r="B20">
            <v>0</v>
          </cell>
          <cell r="L20" t="str">
            <v>QLD1 - Northern Qld</v>
          </cell>
        </row>
        <row r="21">
          <cell r="B21">
            <v>0</v>
          </cell>
          <cell r="L21" t="str">
            <v>QLD1 - Wide Bay</v>
          </cell>
        </row>
        <row r="22">
          <cell r="B22">
            <v>0</v>
          </cell>
          <cell r="L22" t="str">
            <v>SA1 - Eastern Eyre Peninsula</v>
          </cell>
        </row>
        <row r="23">
          <cell r="B23">
            <v>0</v>
          </cell>
          <cell r="L23" t="str">
            <v>SA1 - Leigh Creek</v>
          </cell>
        </row>
        <row r="24">
          <cell r="B24">
            <v>0</v>
          </cell>
          <cell r="L24" t="str">
            <v>SA1 - Mid-North SA</v>
          </cell>
        </row>
        <row r="25">
          <cell r="B25">
            <v>0</v>
          </cell>
          <cell r="L25" t="str">
            <v>SA1 - Mid-North South Australia_MN</v>
          </cell>
        </row>
        <row r="26">
          <cell r="L26" t="str">
            <v>SA1 - Northern SA</v>
          </cell>
        </row>
        <row r="27">
          <cell r="L27" t="str">
            <v>SA1 - Riverland</v>
          </cell>
        </row>
        <row r="28">
          <cell r="B28">
            <v>2050</v>
          </cell>
          <cell r="L28" t="str">
            <v>SA1 - South East SA</v>
          </cell>
        </row>
        <row r="29">
          <cell r="B29">
            <v>5.8999999999999997E-2</v>
          </cell>
          <cell r="L29" t="str">
            <v>SA1 - Western Eyre Peninsula</v>
          </cell>
        </row>
        <row r="30">
          <cell r="B30">
            <v>1</v>
          </cell>
          <cell r="L30" t="str">
            <v>SA1 - Yorke Peninsula</v>
          </cell>
        </row>
        <row r="31">
          <cell r="B31" t="str">
            <v>NEM</v>
          </cell>
          <cell r="L31" t="str">
            <v>TAS1 - North East Tasmania</v>
          </cell>
        </row>
        <row r="32">
          <cell r="B32">
            <v>0.1</v>
          </cell>
          <cell r="L32" t="str">
            <v>TAS1 - North West Tasmania</v>
          </cell>
        </row>
        <row r="33">
          <cell r="B33">
            <v>43647</v>
          </cell>
          <cell r="L33" t="str">
            <v>TAS1 - Tasmania Midlands</v>
          </cell>
        </row>
        <row r="34">
          <cell r="B34">
            <v>87</v>
          </cell>
          <cell r="L34" t="str">
            <v>VIC1 - Central North Vic</v>
          </cell>
        </row>
        <row r="35">
          <cell r="L35" t="str">
            <v>VIC1 - Gippsland</v>
          </cell>
        </row>
        <row r="36">
          <cell r="B36">
            <v>100</v>
          </cell>
          <cell r="L36" t="str">
            <v>VIC1 - Murray River</v>
          </cell>
        </row>
        <row r="37">
          <cell r="L37" t="str">
            <v>VIC1 - Ovens Murray</v>
          </cell>
        </row>
        <row r="38">
          <cell r="L38" t="str">
            <v>VIC1 - South West Victoria</v>
          </cell>
        </row>
        <row r="39">
          <cell r="L39" t="str">
            <v>VIC1 - Western Victoria</v>
          </cell>
        </row>
        <row r="47">
          <cell r="B47" t="str">
            <v>Annual_Capacity</v>
          </cell>
        </row>
        <row r="48">
          <cell r="B48" t="str">
            <v>Annual_GenerationAG</v>
          </cell>
        </row>
        <row r="49">
          <cell r="B49" t="str">
            <v>Annual_GenerationSO</v>
          </cell>
        </row>
        <row r="50">
          <cell r="B50" t="str">
            <v>Duration_Link</v>
          </cell>
        </row>
        <row r="51">
          <cell r="B51" t="str">
            <v>TOD_Link</v>
          </cell>
        </row>
        <row r="52">
          <cell r="B52" t="str">
            <v>Annual_Link</v>
          </cell>
        </row>
        <row r="53">
          <cell r="B53" t="str">
            <v>Annual_Node details</v>
          </cell>
        </row>
        <row r="54">
          <cell r="B54" t="str">
            <v>TOD_NodePoolPrice</v>
          </cell>
        </row>
        <row r="55">
          <cell r="B55" t="str">
            <v>Annual_NPV_agg</v>
          </cell>
        </row>
        <row r="56">
          <cell r="B56" t="str">
            <v>EnergyConstraints</v>
          </cell>
        </row>
        <row r="57">
          <cell r="B57" t="str">
            <v>AnnualMax_Node demand</v>
          </cell>
        </row>
        <row r="58">
          <cell r="B58" t="str">
            <v>DemandSummary</v>
          </cell>
        </row>
        <row r="59">
          <cell r="B59" t="str">
            <v>Annual_Spill_Wind_Solar_Hydro</v>
          </cell>
        </row>
        <row r="60">
          <cell r="B60" t="str">
            <v>AssumedCapacity</v>
          </cell>
        </row>
        <row r="61">
          <cell r="B61" t="str">
            <v>CF</v>
          </cell>
        </row>
        <row r="62">
          <cell r="B62" t="str">
            <v>REZTransmissionLimits</v>
          </cell>
        </row>
        <row r="63">
          <cell r="B63" t="str">
            <v>BuildLimits</v>
          </cell>
        </row>
        <row r="64">
          <cell r="B64">
            <v>0</v>
          </cell>
        </row>
        <row r="65">
          <cell r="B65">
            <v>0</v>
          </cell>
        </row>
        <row r="66">
          <cell r="B66">
            <v>0</v>
          </cell>
        </row>
        <row r="67">
          <cell r="B67">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AL7">
            <v>0</v>
          </cell>
        </row>
      </sheetData>
      <sheetData sheetId="17">
        <row r="7">
          <cell r="AL7">
            <v>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ow r="1">
          <cell r="AN1">
            <v>9.4436709627165102E-4</v>
          </cell>
        </row>
      </sheetData>
      <sheetData sheetId="99"/>
      <sheetData sheetId="100"/>
      <sheetData sheetId="101"/>
      <sheetData sheetId="102"/>
      <sheetData sheetId="10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31_34_Generation"/>
      <sheetName val="M31_34_Capacity"/>
      <sheetName val="M31_34_VOM Cost"/>
      <sheetName val="M31_34_FOM Cost"/>
      <sheetName val="M31_34_Fuel Cost"/>
      <sheetName val="M31_34_Build Cost"/>
      <sheetName val="M31_34_REHAB Cost"/>
      <sheetName val="M31_34_REZ Tx Cost"/>
      <sheetName val="M31_34_USE+DSP Cost"/>
      <sheetName val="M31_34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9">
          <cell r="C9">
            <v>19443.503163702309</v>
          </cell>
          <cell r="D9">
            <v>1.6188610579999995E-2</v>
          </cell>
          <cell r="E9">
            <v>1303.06253422848</v>
          </cell>
          <cell r="F9">
            <v>131.75840715466998</v>
          </cell>
          <cell r="G9">
            <v>480.33184858532996</v>
          </cell>
          <cell r="H9">
            <v>160.42665978168003</v>
          </cell>
          <cell r="I9">
            <v>1.6434329279999996E-2</v>
          </cell>
          <cell r="J9">
            <v>16854.367859732338</v>
          </cell>
          <cell r="K9">
            <v>1131.9067209852501</v>
          </cell>
          <cell r="L9">
            <v>0.93255257713999984</v>
          </cell>
          <cell r="M9">
            <v>77.311465243909993</v>
          </cell>
          <cell r="N9">
            <v>19086.576599640091</v>
          </cell>
          <cell r="O9">
            <v>16297.076294599099</v>
          </cell>
          <cell r="P9">
            <v>8215.6215566523297</v>
          </cell>
          <cell r="Q9">
            <v>1998.4054276709403</v>
          </cell>
          <cell r="R9">
            <v>15038.50459981042</v>
          </cell>
          <cell r="S9">
            <v>25784.245970678348</v>
          </cell>
          <cell r="T9">
            <v>10.72097737226</v>
          </cell>
          <cell r="U9">
            <v>17547.35110233082</v>
          </cell>
          <cell r="V9">
            <v>1004.2765516034701</v>
          </cell>
          <cell r="W9">
            <v>9317.8541945206707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tabColor rgb="FFFFE600"/>
    <pageSetUpPr fitToPage="1"/>
  </sheetPr>
  <dimension ref="A1:O44"/>
  <sheetViews>
    <sheetView showGridLines="0" tabSelected="1" zoomScale="85" zoomScaleNormal="85" zoomScaleSheetLayoutView="70" workbookViewId="0"/>
  </sheetViews>
  <sheetFormatPr defaultColWidth="8.7109375" defaultRowHeight="12.75"/>
  <cols>
    <col min="1" max="14" width="8.7109375" style="1"/>
    <col min="15" max="15" width="18.85546875" style="1" customWidth="1"/>
    <col min="16" max="16" width="9.28515625" style="1" customWidth="1"/>
    <col min="17" max="16384" width="8.7109375" style="1"/>
  </cols>
  <sheetData>
    <row r="1" spans="1:1">
      <c r="A1" s="1" t="s">
        <v>0</v>
      </c>
    </row>
    <row r="43" spans="15:15">
      <c r="O43" s="1" t="s">
        <v>0</v>
      </c>
    </row>
    <row r="44" spans="15:15">
      <c r="O44" s="1" t="s">
        <v>0</v>
      </c>
    </row>
  </sheetData>
  <sheetProtection algorithmName="SHA-512" hashValue="5gbpm4h082vFrDYuOI1h5/AmuOVYT8rzk9mFSNbEZBF/D+j4ptBFihshcWrWRgQRuARO6evxRzDKahP9q6i4ew==" saltValue="Hk5reA9WeoWQGn0orN0WZQ==" spinCount="100000" sheet="1" objects="1" scenarios="1"/>
  <pageMargins left="0.45" right="0.45" top="0.45" bottom="0.45" header="0.25" footer="0.25"/>
  <pageSetup paperSize="9"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30</v>
      </c>
      <c r="B2" s="38" t="s">
        <v>144</v>
      </c>
      <c r="C2" s="38"/>
      <c r="D2" s="38"/>
      <c r="E2" s="38"/>
      <c r="F2" s="38"/>
      <c r="G2" s="38"/>
      <c r="H2" s="38"/>
      <c r="I2" s="38"/>
      <c r="J2" s="38"/>
      <c r="K2" s="38"/>
      <c r="L2" s="38"/>
      <c r="M2" s="38"/>
      <c r="N2" s="38"/>
      <c r="O2" s="38"/>
      <c r="P2" s="38"/>
      <c r="Q2" s="38"/>
      <c r="R2" s="38"/>
      <c r="S2" s="38"/>
      <c r="T2" s="38"/>
      <c r="U2" s="38"/>
      <c r="V2" s="38"/>
    </row>
    <row r="3" spans="1:31">
      <c r="B3" s="38"/>
      <c r="C3" s="38"/>
      <c r="D3" s="38"/>
      <c r="E3" s="38"/>
      <c r="F3" s="38"/>
      <c r="G3" s="38"/>
      <c r="H3" s="38"/>
      <c r="I3" s="38"/>
      <c r="J3" s="38"/>
      <c r="K3" s="38"/>
      <c r="L3" s="38"/>
      <c r="M3" s="38"/>
      <c r="N3" s="38"/>
      <c r="O3" s="38"/>
      <c r="P3" s="38"/>
      <c r="Q3" s="38"/>
      <c r="R3" s="38"/>
      <c r="S3" s="38"/>
      <c r="T3" s="38"/>
      <c r="U3" s="38"/>
      <c r="V3" s="3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-189571.89316269342</v>
      </c>
      <c r="G6" s="33">
        <v>-78385.629361238651</v>
      </c>
      <c r="H6" s="33">
        <v>-262214.86317222833</v>
      </c>
      <c r="I6" s="33">
        <v>-148424.20239790293</v>
      </c>
      <c r="J6" s="33">
        <v>-217203.75118725534</v>
      </c>
      <c r="K6" s="33">
        <v>-202442.48490324582</v>
      </c>
      <c r="L6" s="33">
        <v>-193170.31010667485</v>
      </c>
      <c r="M6" s="33">
        <v>194005.4587584245</v>
      </c>
      <c r="N6" s="33">
        <v>292494.19234699989</v>
      </c>
      <c r="O6" s="33">
        <v>-20740.702996068365</v>
      </c>
      <c r="P6" s="33">
        <v>-160046.13738022707</v>
      </c>
      <c r="Q6" s="33">
        <v>-56358.258519953793</v>
      </c>
      <c r="R6" s="33">
        <v>-45521.19419682461</v>
      </c>
      <c r="S6" s="33">
        <v>-17304.625342597828</v>
      </c>
      <c r="T6" s="33">
        <v>-16512.047076057705</v>
      </c>
      <c r="U6" s="33">
        <v>-15797.921958149869</v>
      </c>
      <c r="V6" s="33">
        <v>-16246.24842994244</v>
      </c>
      <c r="W6" s="33">
        <v>147444.13954504943</v>
      </c>
      <c r="X6" s="33">
        <v>-21125.293773233923</v>
      </c>
      <c r="Y6" s="33">
        <v>-23192.897032547626</v>
      </c>
      <c r="Z6" s="33">
        <v>-18939.784439474643</v>
      </c>
      <c r="AA6" s="33">
        <v>-12267.023431282896</v>
      </c>
      <c r="AB6" s="33">
        <v>-6165.7752902691818</v>
      </c>
      <c r="AC6" s="33">
        <v>-6185.5590086636312</v>
      </c>
      <c r="AD6" s="33">
        <v>-5885.7465725107586</v>
      </c>
      <c r="AE6" s="33">
        <v>-5616.1703913812116</v>
      </c>
    </row>
    <row r="7" spans="1:31">
      <c r="A7" s="29" t="s">
        <v>40</v>
      </c>
      <c r="B7" s="29" t="s">
        <v>71</v>
      </c>
      <c r="C7" s="33">
        <v>0</v>
      </c>
      <c r="D7" s="33">
        <v>0</v>
      </c>
      <c r="E7" s="33">
        <v>0</v>
      </c>
      <c r="F7" s="33">
        <v>-308917.96146018372</v>
      </c>
      <c r="G7" s="33">
        <v>-304566.34661845653</v>
      </c>
      <c r="H7" s="33">
        <v>-328805.07386008173</v>
      </c>
      <c r="I7" s="33">
        <v>-468377.71458492806</v>
      </c>
      <c r="J7" s="33">
        <v>-445675.86148755206</v>
      </c>
      <c r="K7" s="33">
        <v>-391742.1111831757</v>
      </c>
      <c r="L7" s="33">
        <v>-341813.89965404355</v>
      </c>
      <c r="M7" s="33">
        <v>-294242.51234071149</v>
      </c>
      <c r="N7" s="33">
        <v>-248781.5296972566</v>
      </c>
      <c r="O7" s="33">
        <v>-237386.95572348358</v>
      </c>
      <c r="P7" s="33">
        <v>-226514.27063833448</v>
      </c>
      <c r="Q7" s="33">
        <v>-216717.81539070178</v>
      </c>
      <c r="R7" s="33">
        <v>-206213.56832016789</v>
      </c>
      <c r="S7" s="33">
        <v>-196768.58901008955</v>
      </c>
      <c r="T7" s="33">
        <v>-187756.3807733187</v>
      </c>
      <c r="U7" s="33">
        <v>-179636.15516227932</v>
      </c>
      <c r="V7" s="33">
        <v>-170929.23744879448</v>
      </c>
      <c r="W7" s="33">
        <v>-163100.41734803791</v>
      </c>
      <c r="X7" s="33">
        <v>-155630.16916326707</v>
      </c>
      <c r="Y7" s="33">
        <v>-148899.361505573</v>
      </c>
      <c r="Z7" s="33">
        <v>-141682.24820477891</v>
      </c>
      <c r="AA7" s="33">
        <v>-135192.9965362637</v>
      </c>
      <c r="AB7" s="33">
        <v>-129000.9508462239</v>
      </c>
      <c r="AC7" s="33">
        <v>-88405.290231053295</v>
      </c>
      <c r="AD7" s="33">
        <v>0</v>
      </c>
      <c r="AE7" s="33">
        <v>0</v>
      </c>
    </row>
    <row r="8" spans="1:31">
      <c r="A8" s="29" t="s">
        <v>40</v>
      </c>
      <c r="B8" s="29" t="s">
        <v>20</v>
      </c>
      <c r="C8" s="33">
        <v>1.8954657187294008E-4</v>
      </c>
      <c r="D8" s="33">
        <v>1.8347810013530309E-4</v>
      </c>
      <c r="E8" s="33">
        <v>1.912890507060969E-4</v>
      </c>
      <c r="F8" s="33">
        <v>2.3924389410053982E-4</v>
      </c>
      <c r="G8" s="33">
        <v>2.2828615840199548E-4</v>
      </c>
      <c r="H8" s="33">
        <v>2.1783030373197489E-4</v>
      </c>
      <c r="I8" s="33">
        <v>2.1734063944220679E-4</v>
      </c>
      <c r="J8" s="33">
        <v>2.1926717726135968E-4</v>
      </c>
      <c r="K8" s="33">
        <v>2.0922440570044331E-4</v>
      </c>
      <c r="L8" s="33">
        <v>2.1004643864466272E-4</v>
      </c>
      <c r="M8" s="33">
        <v>2.2109315942993459E-4</v>
      </c>
      <c r="N8" s="33">
        <v>3.0629299857083485E-4</v>
      </c>
      <c r="O8" s="33">
        <v>2.9226431149703501E-4</v>
      </c>
      <c r="P8" s="33">
        <v>2.7887815971438737E-4</v>
      </c>
      <c r="Q8" s="33">
        <v>2.7892537222346068E-4</v>
      </c>
      <c r="R8" s="33">
        <v>2.6598734155069319E-4</v>
      </c>
      <c r="S8" s="33">
        <v>3.5215544795219318E-4</v>
      </c>
      <c r="T8" s="33">
        <v>3.3658600308954429E-4</v>
      </c>
      <c r="U8" s="33">
        <v>3.40009938248717E-4</v>
      </c>
      <c r="V8" s="33">
        <v>3.2352974498570607E-4</v>
      </c>
      <c r="W8" s="33">
        <v>3.6986978566270638E-4</v>
      </c>
      <c r="X8" s="33">
        <v>3.6145470552878105E-4</v>
      </c>
      <c r="Y8" s="33">
        <v>4.201003203419071E-4</v>
      </c>
      <c r="Z8" s="33">
        <v>4.003344711856238E-4</v>
      </c>
      <c r="AA8" s="33">
        <v>3.8251930470206084E-4</v>
      </c>
      <c r="AB8" s="33">
        <v>3.6561709527989058E-4</v>
      </c>
      <c r="AC8" s="33">
        <v>3.5039470574492048E-4</v>
      </c>
      <c r="AD8" s="33">
        <v>3.4126294670037841E-4</v>
      </c>
      <c r="AE8" s="33">
        <v>4.4129475068179549E-4</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7.0419580086858143E-4</v>
      </c>
      <c r="D10" s="33">
        <v>6.9735370174780749E-4</v>
      </c>
      <c r="E10" s="33">
        <v>6.8733273624554676E-4</v>
      </c>
      <c r="F10" s="33">
        <v>6.5883855977436274E-4</v>
      </c>
      <c r="G10" s="33">
        <v>6.2866274762601567E-4</v>
      </c>
      <c r="H10" s="33">
        <v>5.998690337554682E-4</v>
      </c>
      <c r="I10" s="33">
        <v>5.7392545798399229E-4</v>
      </c>
      <c r="J10" s="33">
        <v>5.6032597551501531E-4</v>
      </c>
      <c r="K10" s="33">
        <v>5.4640396643942609E-4</v>
      </c>
      <c r="L10" s="33">
        <v>5.5583296517726258E-4</v>
      </c>
      <c r="M10" s="33">
        <v>5.8767354828949511E-4</v>
      </c>
      <c r="N10" s="33">
        <v>9.9808460832139347E-4</v>
      </c>
      <c r="O10" s="33">
        <v>9.5237080908781835E-4</v>
      </c>
      <c r="P10" s="33">
        <v>9.0875077166856656E-4</v>
      </c>
      <c r="Q10" s="33">
        <v>225.25891987860476</v>
      </c>
      <c r="R10" s="33">
        <v>214.34068182010571</v>
      </c>
      <c r="S10" s="33">
        <v>8626.0359479206181</v>
      </c>
      <c r="T10" s="33">
        <v>8230.950331971093</v>
      </c>
      <c r="U10" s="33">
        <v>11833.150812575752</v>
      </c>
      <c r="V10" s="33">
        <v>11259.601070747463</v>
      </c>
      <c r="W10" s="33">
        <v>15781.033617976718</v>
      </c>
      <c r="X10" s="33">
        <v>15965.6750906508</v>
      </c>
      <c r="Y10" s="33">
        <v>21421.384392063657</v>
      </c>
      <c r="Z10" s="33">
        <v>24597.344343373268</v>
      </c>
      <c r="AA10" s="33">
        <v>23470.748411960365</v>
      </c>
      <c r="AB10" s="33">
        <v>29900.756937148792</v>
      </c>
      <c r="AC10" s="33">
        <v>28607.587084052135</v>
      </c>
      <c r="AD10" s="33">
        <v>28687.364945064615</v>
      </c>
      <c r="AE10" s="33">
        <v>30508.430346793422</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143185.84053221668</v>
      </c>
      <c r="D12" s="33">
        <v>142034.96236674165</v>
      </c>
      <c r="E12" s="33">
        <v>183249.82195286485</v>
      </c>
      <c r="F12" s="33">
        <v>282824.74126491777</v>
      </c>
      <c r="G12" s="33">
        <v>271296.83158865705</v>
      </c>
      <c r="H12" s="33">
        <v>270735.41160127817</v>
      </c>
      <c r="I12" s="33">
        <v>322619.15507440694</v>
      </c>
      <c r="J12" s="33">
        <v>346094.90814418066</v>
      </c>
      <c r="K12" s="33">
        <v>363053.12271200307</v>
      </c>
      <c r="L12" s="33">
        <v>348776.87935721211</v>
      </c>
      <c r="M12" s="33">
        <v>350961.82530466624</v>
      </c>
      <c r="N12" s="33">
        <v>395715.43924105651</v>
      </c>
      <c r="O12" s="33">
        <v>408113.96038667165</v>
      </c>
      <c r="P12" s="33">
        <v>396494.4350274051</v>
      </c>
      <c r="Q12" s="33">
        <v>385739.2744051356</v>
      </c>
      <c r="R12" s="33">
        <v>377935.5405192927</v>
      </c>
      <c r="S12" s="33">
        <v>400032.74065977911</v>
      </c>
      <c r="T12" s="33">
        <v>400205.74154675077</v>
      </c>
      <c r="U12" s="33">
        <v>387579.95969594986</v>
      </c>
      <c r="V12" s="33">
        <v>376393.35394132906</v>
      </c>
      <c r="W12" s="33">
        <v>383793.10305715835</v>
      </c>
      <c r="X12" s="33">
        <v>385178.99444874044</v>
      </c>
      <c r="Y12" s="33">
        <v>374917.59478407266</v>
      </c>
      <c r="Z12" s="33">
        <v>361006.23372279271</v>
      </c>
      <c r="AA12" s="33">
        <v>364398.63553609338</v>
      </c>
      <c r="AB12" s="33">
        <v>383098.2386155391</v>
      </c>
      <c r="AC12" s="33">
        <v>370921.37021794275</v>
      </c>
      <c r="AD12" s="33">
        <v>358445.70925221039</v>
      </c>
      <c r="AE12" s="33">
        <v>357255.4739028599</v>
      </c>
    </row>
    <row r="13" spans="1:31">
      <c r="A13" s="29" t="s">
        <v>40</v>
      </c>
      <c r="B13" s="29" t="s">
        <v>68</v>
      </c>
      <c r="C13" s="33">
        <v>1.1192932614678406E-3</v>
      </c>
      <c r="D13" s="33">
        <v>1.8946812123751078E-3</v>
      </c>
      <c r="E13" s="33">
        <v>2.0624056968192241E-3</v>
      </c>
      <c r="F13" s="33">
        <v>5.6976198043208783E-3</v>
      </c>
      <c r="G13" s="33">
        <v>4228.1191774875297</v>
      </c>
      <c r="H13" s="33">
        <v>4034.4662794941837</v>
      </c>
      <c r="I13" s="33">
        <v>4762.2789394060428</v>
      </c>
      <c r="J13" s="33">
        <v>7583.0282448975313</v>
      </c>
      <c r="K13" s="33">
        <v>47006.03610465728</v>
      </c>
      <c r="L13" s="33">
        <v>46911.588284895719</v>
      </c>
      <c r="M13" s="33">
        <v>49846.952149403485</v>
      </c>
      <c r="N13" s="33">
        <v>76340.124628539153</v>
      </c>
      <c r="O13" s="33">
        <v>86849.448751008851</v>
      </c>
      <c r="P13" s="33">
        <v>83631.317170654991</v>
      </c>
      <c r="Q13" s="33">
        <v>80417.467800352431</v>
      </c>
      <c r="R13" s="33">
        <v>76519.654058469474</v>
      </c>
      <c r="S13" s="33">
        <v>117204.5815342951</v>
      </c>
      <c r="T13" s="33">
        <v>115564.34127863479</v>
      </c>
      <c r="U13" s="33">
        <v>118881.30683786295</v>
      </c>
      <c r="V13" s="33">
        <v>132038.23805032703</v>
      </c>
      <c r="W13" s="33">
        <v>151393.52231574969</v>
      </c>
      <c r="X13" s="33">
        <v>184244.99544832364</v>
      </c>
      <c r="Y13" s="33">
        <v>190076.44673406717</v>
      </c>
      <c r="Z13" s="33">
        <v>180863.49080384243</v>
      </c>
      <c r="AA13" s="33">
        <v>174151.24169704373</v>
      </c>
      <c r="AB13" s="33">
        <v>194538.55426812437</v>
      </c>
      <c r="AC13" s="33">
        <v>186125.0082475199</v>
      </c>
      <c r="AD13" s="33">
        <v>177103.57751539862</v>
      </c>
      <c r="AE13" s="33">
        <v>172724.46382752885</v>
      </c>
    </row>
    <row r="14" spans="1:31">
      <c r="A14" s="29" t="s">
        <v>40</v>
      </c>
      <c r="B14" s="29" t="s">
        <v>36</v>
      </c>
      <c r="C14" s="33">
        <v>8.6432945470141904E-4</v>
      </c>
      <c r="D14" s="33">
        <v>1.2493868374229549E-3</v>
      </c>
      <c r="E14" s="33">
        <v>1.1953524394783849E-3</v>
      </c>
      <c r="F14" s="33">
        <v>1.6356426104720708E-3</v>
      </c>
      <c r="G14" s="33">
        <v>2.2349837003712882E-3</v>
      </c>
      <c r="H14" s="33">
        <v>2.2617975208182074E-3</v>
      </c>
      <c r="I14" s="33">
        <v>3.123338032472698E-3</v>
      </c>
      <c r="J14" s="33">
        <v>6.2972808856151174E-3</v>
      </c>
      <c r="K14" s="33">
        <v>1.1419383793463765E-2</v>
      </c>
      <c r="L14" s="33">
        <v>1.1602598914575081E-2</v>
      </c>
      <c r="M14" s="33">
        <v>1.1299348164906742E-2</v>
      </c>
      <c r="N14" s="33">
        <v>2409.2638091724057</v>
      </c>
      <c r="O14" s="33">
        <v>5576.6513701299491</v>
      </c>
      <c r="P14" s="33">
        <v>5321.2322212879335</v>
      </c>
      <c r="Q14" s="33">
        <v>8035.7304484546667</v>
      </c>
      <c r="R14" s="33">
        <v>7646.2406901214745</v>
      </c>
      <c r="S14" s="33">
        <v>12173.470337655401</v>
      </c>
      <c r="T14" s="33">
        <v>11615.906819935972</v>
      </c>
      <c r="U14" s="33">
        <v>15253.504971886287</v>
      </c>
      <c r="V14" s="33">
        <v>14514.171553663979</v>
      </c>
      <c r="W14" s="33">
        <v>24216.937234537651</v>
      </c>
      <c r="X14" s="33">
        <v>26073.908523135564</v>
      </c>
      <c r="Y14" s="33">
        <v>24946.245048402394</v>
      </c>
      <c r="Z14" s="33">
        <v>34685.702593896072</v>
      </c>
      <c r="AA14" s="33">
        <v>33097.044510026768</v>
      </c>
      <c r="AB14" s="33">
        <v>39319.34249059057</v>
      </c>
      <c r="AC14" s="33">
        <v>37618.830796904462</v>
      </c>
      <c r="AD14" s="33">
        <v>40336.623621397317</v>
      </c>
      <c r="AE14" s="33">
        <v>39463.396388266759</v>
      </c>
    </row>
    <row r="15" spans="1:31">
      <c r="A15" s="29" t="s">
        <v>40</v>
      </c>
      <c r="B15" s="29" t="s">
        <v>73</v>
      </c>
      <c r="C15" s="33">
        <v>0</v>
      </c>
      <c r="D15" s="33">
        <v>0</v>
      </c>
      <c r="E15" s="33">
        <v>1.7595347410451351E-3</v>
      </c>
      <c r="F15" s="33">
        <v>2.2142066173884518E-3</v>
      </c>
      <c r="G15" s="33">
        <v>2.1387476899031028E-3</v>
      </c>
      <c r="H15" s="33">
        <v>2.6369997467188761E-3</v>
      </c>
      <c r="I15" s="33">
        <v>2.7834403104164268E-3</v>
      </c>
      <c r="J15" s="33">
        <v>4.2326416648998111E-3</v>
      </c>
      <c r="K15" s="33">
        <v>22893.994951832814</v>
      </c>
      <c r="L15" s="33">
        <v>21845.416348059116</v>
      </c>
      <c r="M15" s="33">
        <v>20900.629967587534</v>
      </c>
      <c r="N15" s="33">
        <v>35029.829026974199</v>
      </c>
      <c r="O15" s="33">
        <v>35873.5107627912</v>
      </c>
      <c r="P15" s="33">
        <v>34230.449189869825</v>
      </c>
      <c r="Q15" s="33">
        <v>35259.695272826502</v>
      </c>
      <c r="R15" s="33">
        <v>33550.667043732486</v>
      </c>
      <c r="S15" s="33">
        <v>38337.737941706269</v>
      </c>
      <c r="T15" s="33">
        <v>36581.811011312049</v>
      </c>
      <c r="U15" s="33">
        <v>34999.694826168394</v>
      </c>
      <c r="V15" s="33">
        <v>33303.268722802401</v>
      </c>
      <c r="W15" s="33">
        <v>40692.071322503347</v>
      </c>
      <c r="X15" s="33">
        <v>46613.964286981151</v>
      </c>
      <c r="Y15" s="33">
        <v>44597.969426238153</v>
      </c>
      <c r="Z15" s="33">
        <v>42450.051331468814</v>
      </c>
      <c r="AA15" s="33">
        <v>40505.774167818287</v>
      </c>
      <c r="AB15" s="33">
        <v>38679.196839358323</v>
      </c>
      <c r="AC15" s="33">
        <v>37006.370602795447</v>
      </c>
      <c r="AD15" s="33">
        <v>35953.147111190163</v>
      </c>
      <c r="AE15" s="33">
        <v>34306.438072749239</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143185.84254525232</v>
      </c>
      <c r="D17" s="35">
        <v>142034.96514225466</v>
      </c>
      <c r="E17" s="35">
        <v>183249.82489389234</v>
      </c>
      <c r="F17" s="35">
        <v>-215665.10676225711</v>
      </c>
      <c r="G17" s="35">
        <v>-107427.02435660173</v>
      </c>
      <c r="H17" s="35">
        <v>-316250.05833383836</v>
      </c>
      <c r="I17" s="35">
        <v>-289420.4821777519</v>
      </c>
      <c r="J17" s="35">
        <v>-309201.67550613609</v>
      </c>
      <c r="K17" s="35">
        <v>-184125.43651413283</v>
      </c>
      <c r="L17" s="35">
        <v>-139295.74135273116</v>
      </c>
      <c r="M17" s="35">
        <v>300571.72468054947</v>
      </c>
      <c r="N17" s="35">
        <v>515768.22782371653</v>
      </c>
      <c r="O17" s="35">
        <v>236835.75166276365</v>
      </c>
      <c r="P17" s="35">
        <v>93565.345367127433</v>
      </c>
      <c r="Q17" s="35">
        <v>193305.92749363644</v>
      </c>
      <c r="R17" s="35">
        <v>202934.77300857712</v>
      </c>
      <c r="S17" s="35">
        <v>311790.14414146286</v>
      </c>
      <c r="T17" s="35">
        <v>319732.60564456624</v>
      </c>
      <c r="U17" s="35">
        <v>322860.34056596929</v>
      </c>
      <c r="V17" s="35">
        <v>332515.70750719635</v>
      </c>
      <c r="W17" s="35">
        <v>535311.38155776612</v>
      </c>
      <c r="X17" s="35">
        <v>408634.20241266862</v>
      </c>
      <c r="Y17" s="35">
        <v>414323.16779218317</v>
      </c>
      <c r="Z17" s="35">
        <v>405845.03662608936</v>
      </c>
      <c r="AA17" s="35">
        <v>414560.60606007022</v>
      </c>
      <c r="AB17" s="35">
        <v>472370.82404993626</v>
      </c>
      <c r="AC17" s="35">
        <v>491063.11666019255</v>
      </c>
      <c r="AD17" s="35">
        <v>558350.90548142581</v>
      </c>
      <c r="AE17" s="35">
        <v>554872.1981270957</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-39008.7970313845</v>
      </c>
      <c r="G20" s="33">
        <v>65281.403052271293</v>
      </c>
      <c r="H20" s="33">
        <v>-116684.25801738772</v>
      </c>
      <c r="I20" s="33">
        <v>-111637.81167849136</v>
      </c>
      <c r="J20" s="33">
        <v>-106226.75598583285</v>
      </c>
      <c r="K20" s="33">
        <v>-89239.133346555434</v>
      </c>
      <c r="L20" s="33">
        <v>-85151.844762430643</v>
      </c>
      <c r="M20" s="33">
        <v>-86084.318404665144</v>
      </c>
      <c r="N20" s="33">
        <v>229971.43709454741</v>
      </c>
      <c r="O20" s="33">
        <v>-59076.614285612515</v>
      </c>
      <c r="P20" s="33">
        <v>-56370.815135584598</v>
      </c>
      <c r="Q20" s="33">
        <v>-6.06334445507955E-4</v>
      </c>
      <c r="R20" s="33">
        <v>-5.7694557265482605E-4</v>
      </c>
      <c r="S20" s="33">
        <v>-5.5052058437512499E-4</v>
      </c>
      <c r="T20" s="33">
        <v>-5.2530590091216605E-4</v>
      </c>
      <c r="U20" s="33">
        <v>-5.0258708617655903E-4</v>
      </c>
      <c r="V20" s="33">
        <v>-4.7822682084330197E-4</v>
      </c>
      <c r="W20" s="33">
        <v>-12664.149266783203</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4.1615836734097395E-5</v>
      </c>
      <c r="D22" s="33">
        <v>4.1210809259576702E-5</v>
      </c>
      <c r="E22" s="33">
        <v>4.2462172473176997E-5</v>
      </c>
      <c r="F22" s="33">
        <v>5.1232486660990403E-5</v>
      </c>
      <c r="G22" s="33">
        <v>4.8885960534917498E-5</v>
      </c>
      <c r="H22" s="33">
        <v>4.6646908888792902E-5</v>
      </c>
      <c r="I22" s="33">
        <v>4.8195106011221898E-5</v>
      </c>
      <c r="J22" s="33">
        <v>4.7194195548341296E-5</v>
      </c>
      <c r="K22" s="33">
        <v>4.5032629322091901E-5</v>
      </c>
      <c r="L22" s="33">
        <v>4.3863181941858E-5</v>
      </c>
      <c r="M22" s="33">
        <v>4.48639715231598E-5</v>
      </c>
      <c r="N22" s="33">
        <v>7.8596013643303898E-5</v>
      </c>
      <c r="O22" s="33">
        <v>7.4996196194668894E-5</v>
      </c>
      <c r="P22" s="33">
        <v>7.1561255882453506E-5</v>
      </c>
      <c r="Q22" s="33">
        <v>7.2626508717849603E-5</v>
      </c>
      <c r="R22" s="33">
        <v>6.9106320732013795E-5</v>
      </c>
      <c r="S22" s="33">
        <v>1.04101674145749E-4</v>
      </c>
      <c r="T22" s="33">
        <v>9.9333658496473108E-5</v>
      </c>
      <c r="U22" s="33">
        <v>9.5037603606412403E-5</v>
      </c>
      <c r="V22" s="33">
        <v>9.0431155680936189E-5</v>
      </c>
      <c r="W22" s="33">
        <v>9.9638351688684804E-5</v>
      </c>
      <c r="X22" s="33">
        <v>9.5074763023870708E-5</v>
      </c>
      <c r="Y22" s="33">
        <v>1.0756699301380001E-4</v>
      </c>
      <c r="Z22" s="33">
        <v>1.02353248842911E-4</v>
      </c>
      <c r="AA22" s="33">
        <v>9.7665313742521499E-5</v>
      </c>
      <c r="AB22" s="33">
        <v>9.3192093228662893E-5</v>
      </c>
      <c r="AC22" s="33">
        <v>8.9161653256050798E-5</v>
      </c>
      <c r="AD22" s="33">
        <v>8.4840011115595404E-5</v>
      </c>
      <c r="AE22" s="33">
        <v>8.0954209047536901E-5</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1.4559631572012212E-4</v>
      </c>
      <c r="D24" s="33">
        <v>1.4609603979121131E-4</v>
      </c>
      <c r="E24" s="33">
        <v>1.4827152238228107E-4</v>
      </c>
      <c r="F24" s="33">
        <v>1.4477957227414861E-4</v>
      </c>
      <c r="G24" s="33">
        <v>1.3814844677147758E-4</v>
      </c>
      <c r="H24" s="33">
        <v>1.318210369432038E-4</v>
      </c>
      <c r="I24" s="33">
        <v>1.2611994409165211E-4</v>
      </c>
      <c r="J24" s="33">
        <v>1.200069432080422E-4</v>
      </c>
      <c r="K24" s="33">
        <v>1.145104419468174E-4</v>
      </c>
      <c r="L24" s="33">
        <v>1.13505183424863E-4</v>
      </c>
      <c r="M24" s="33">
        <v>1.156361029234644E-4</v>
      </c>
      <c r="N24" s="33">
        <v>2.359984877771267E-4</v>
      </c>
      <c r="O24" s="33">
        <v>2.2518939664424652E-4</v>
      </c>
      <c r="P24" s="33">
        <v>2.1487537839178712E-4</v>
      </c>
      <c r="Q24" s="33">
        <v>7.5243659921372691E-4</v>
      </c>
      <c r="R24" s="33">
        <v>7.1596619297479506E-4</v>
      </c>
      <c r="S24" s="33">
        <v>5245.283049693242</v>
      </c>
      <c r="T24" s="33">
        <v>5005.0410759589431</v>
      </c>
      <c r="U24" s="33">
        <v>4788.5793900129729</v>
      </c>
      <c r="V24" s="33">
        <v>4556.4781925916268</v>
      </c>
      <c r="W24" s="33">
        <v>4347.7845556972625</v>
      </c>
      <c r="X24" s="33">
        <v>4148.649383555643</v>
      </c>
      <c r="Y24" s="33">
        <v>6754.4660079963005</v>
      </c>
      <c r="Z24" s="33">
        <v>8487.7681020321997</v>
      </c>
      <c r="AA24" s="33">
        <v>8099.0153613101456</v>
      </c>
      <c r="AB24" s="33">
        <v>7728.0680897764687</v>
      </c>
      <c r="AC24" s="33">
        <v>7393.8389351240785</v>
      </c>
      <c r="AD24" s="33">
        <v>7035.4615013548255</v>
      </c>
      <c r="AE24" s="33">
        <v>6713.2267150336311</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35486.53436653658</v>
      </c>
      <c r="D26" s="33">
        <v>39268.448860335891</v>
      </c>
      <c r="E26" s="33">
        <v>80003.071722545414</v>
      </c>
      <c r="F26" s="33">
        <v>116416.26048409258</v>
      </c>
      <c r="G26" s="33">
        <v>111084.2182767745</v>
      </c>
      <c r="H26" s="33">
        <v>113622.98015320349</v>
      </c>
      <c r="I26" s="33">
        <v>129647.37266549976</v>
      </c>
      <c r="J26" s="33">
        <v>125362.96887707397</v>
      </c>
      <c r="K26" s="33">
        <v>150062.95632766877</v>
      </c>
      <c r="L26" s="33">
        <v>143189.84376981982</v>
      </c>
      <c r="M26" s="33">
        <v>136997.06458734942</v>
      </c>
      <c r="N26" s="33">
        <v>171452.48556551966</v>
      </c>
      <c r="O26" s="33">
        <v>163599.69990196615</v>
      </c>
      <c r="P26" s="33">
        <v>156106.58381377251</v>
      </c>
      <c r="Q26" s="33">
        <v>149355.17483804896</v>
      </c>
      <c r="R26" s="33">
        <v>146656.75327155128</v>
      </c>
      <c r="S26" s="33">
        <v>139939.65041523852</v>
      </c>
      <c r="T26" s="33">
        <v>148417.61290353356</v>
      </c>
      <c r="U26" s="33">
        <v>141998.73916691382</v>
      </c>
      <c r="V26" s="33">
        <v>135116.09751047441</v>
      </c>
      <c r="W26" s="33">
        <v>138551.43075468019</v>
      </c>
      <c r="X26" s="33">
        <v>137814.62853515026</v>
      </c>
      <c r="Y26" s="33">
        <v>131854.32044017201</v>
      </c>
      <c r="Z26" s="33">
        <v>125463.37582883683</v>
      </c>
      <c r="AA26" s="33">
        <v>135582.22441906889</v>
      </c>
      <c r="AB26" s="33">
        <v>146205.96280437932</v>
      </c>
      <c r="AC26" s="33">
        <v>144274.3851841015</v>
      </c>
      <c r="AD26" s="33">
        <v>138511.50356834673</v>
      </c>
      <c r="AE26" s="33">
        <v>132167.46613775264</v>
      </c>
    </row>
    <row r="27" spans="1:31">
      <c r="A27" s="29" t="s">
        <v>130</v>
      </c>
      <c r="B27" s="29" t="s">
        <v>68</v>
      </c>
      <c r="C27" s="33">
        <v>2.6618047330124426E-4</v>
      </c>
      <c r="D27" s="33">
        <v>4.5058047089239031E-4</v>
      </c>
      <c r="E27" s="33">
        <v>4.7667857940573939E-4</v>
      </c>
      <c r="F27" s="33">
        <v>1.3940107322193312E-3</v>
      </c>
      <c r="G27" s="33">
        <v>4228.113522390362</v>
      </c>
      <c r="H27" s="33">
        <v>4034.4607352291823</v>
      </c>
      <c r="I27" s="33">
        <v>3859.9759936348628</v>
      </c>
      <c r="J27" s="33">
        <v>6724.4593490502029</v>
      </c>
      <c r="K27" s="33">
        <v>46186.790887908341</v>
      </c>
      <c r="L27" s="33">
        <v>44071.365333511756</v>
      </c>
      <c r="M27" s="33">
        <v>42165.334614232364</v>
      </c>
      <c r="N27" s="33">
        <v>47748.719997337517</v>
      </c>
      <c r="O27" s="33">
        <v>55395.212728857085</v>
      </c>
      <c r="P27" s="33">
        <v>52858.027414193522</v>
      </c>
      <c r="Q27" s="33">
        <v>50975.083837805571</v>
      </c>
      <c r="R27" s="33">
        <v>48504.334783903745</v>
      </c>
      <c r="S27" s="33">
        <v>69995.992724531621</v>
      </c>
      <c r="T27" s="33">
        <v>70517.977877904283</v>
      </c>
      <c r="U27" s="33">
        <v>73088.259377944327</v>
      </c>
      <c r="V27" s="33">
        <v>82161.772848871944</v>
      </c>
      <c r="W27" s="33">
        <v>88660.416080669063</v>
      </c>
      <c r="X27" s="33">
        <v>105381.22852443406</v>
      </c>
      <c r="Y27" s="33">
        <v>106864.5274328104</v>
      </c>
      <c r="Z27" s="33">
        <v>101684.8315859061</v>
      </c>
      <c r="AA27" s="33">
        <v>97027.511016625111</v>
      </c>
      <c r="AB27" s="33">
        <v>102291.70760592012</v>
      </c>
      <c r="AC27" s="33">
        <v>97867.720841405142</v>
      </c>
      <c r="AD27" s="33">
        <v>93124.097870540878</v>
      </c>
      <c r="AE27" s="33">
        <v>88858.872324941418</v>
      </c>
    </row>
    <row r="28" spans="1:31">
      <c r="A28" s="29" t="s">
        <v>130</v>
      </c>
      <c r="B28" s="29" t="s">
        <v>36</v>
      </c>
      <c r="C28" s="33">
        <v>2.9893317893321002E-4</v>
      </c>
      <c r="D28" s="33">
        <v>4.2922987928129398E-4</v>
      </c>
      <c r="E28" s="33">
        <v>4.1066623076821597E-4</v>
      </c>
      <c r="F28" s="33">
        <v>6.0513763632771898E-4</v>
      </c>
      <c r="G28" s="33">
        <v>6.6517587284923804E-4</v>
      </c>
      <c r="H28" s="33">
        <v>6.7987613421791602E-4</v>
      </c>
      <c r="I28" s="33">
        <v>9.7969696057505413E-4</v>
      </c>
      <c r="J28" s="33">
        <v>1.108537494180932E-3</v>
      </c>
      <c r="K28" s="33">
        <v>6.1030156491503748E-3</v>
      </c>
      <c r="L28" s="33">
        <v>5.904398350110222E-3</v>
      </c>
      <c r="M28" s="33">
        <v>5.717849881875456E-3</v>
      </c>
      <c r="N28" s="33">
        <v>8.7882133252497E-3</v>
      </c>
      <c r="O28" s="33">
        <v>8.3856997344951417E-3</v>
      </c>
      <c r="P28" s="33">
        <v>8.0016218808746306E-3</v>
      </c>
      <c r="Q28" s="33">
        <v>1.0952575298316039E-2</v>
      </c>
      <c r="R28" s="33">
        <v>1.042170682260727E-2</v>
      </c>
      <c r="S28" s="33">
        <v>1.023796550774466E-2</v>
      </c>
      <c r="T28" s="33">
        <v>9.7690510531189805E-3</v>
      </c>
      <c r="U28" s="33">
        <v>4139.9806444008482</v>
      </c>
      <c r="V28" s="33">
        <v>3939.316859464825</v>
      </c>
      <c r="W28" s="33">
        <v>12419.80745896342</v>
      </c>
      <c r="X28" s="33">
        <v>11850.961312549081</v>
      </c>
      <c r="Y28" s="33">
        <v>11338.42224906031</v>
      </c>
      <c r="Z28" s="33">
        <v>20665.287125076331</v>
      </c>
      <c r="AA28" s="33">
        <v>19718.785417901003</v>
      </c>
      <c r="AB28" s="33">
        <v>18815.634934998219</v>
      </c>
      <c r="AC28" s="33">
        <v>18001.882561092683</v>
      </c>
      <c r="AD28" s="33">
        <v>17129.33599871051</v>
      </c>
      <c r="AE28" s="33">
        <v>16344.78625664315</v>
      </c>
    </row>
    <row r="29" spans="1:31">
      <c r="A29" s="29" t="s">
        <v>130</v>
      </c>
      <c r="B29" s="29" t="s">
        <v>73</v>
      </c>
      <c r="C29" s="33">
        <v>0</v>
      </c>
      <c r="D29" s="33">
        <v>0</v>
      </c>
      <c r="E29" s="33">
        <v>5.0048372862781501E-4</v>
      </c>
      <c r="F29" s="33">
        <v>6.053769756962171E-4</v>
      </c>
      <c r="G29" s="33">
        <v>5.776497857396969E-4</v>
      </c>
      <c r="H29" s="33">
        <v>5.5119254342530697E-4</v>
      </c>
      <c r="I29" s="33">
        <v>7.0149554997165893E-4</v>
      </c>
      <c r="J29" s="33">
        <v>6.8490246132655306E-4</v>
      </c>
      <c r="K29" s="33">
        <v>22893.99127365421</v>
      </c>
      <c r="L29" s="33">
        <v>21845.411558766184</v>
      </c>
      <c r="M29" s="33">
        <v>20900.625187987469</v>
      </c>
      <c r="N29" s="33">
        <v>19887.577988186738</v>
      </c>
      <c r="O29" s="33">
        <v>18976.696546058214</v>
      </c>
      <c r="P29" s="33">
        <v>18107.534864983925</v>
      </c>
      <c r="Q29" s="33">
        <v>17324.407290970728</v>
      </c>
      <c r="R29" s="33">
        <v>16484.697776028566</v>
      </c>
      <c r="S29" s="33">
        <v>15729.673481535685</v>
      </c>
      <c r="T29" s="33">
        <v>15009.230415337091</v>
      </c>
      <c r="U29" s="33">
        <v>14360.100912705404</v>
      </c>
      <c r="V29" s="33">
        <v>13664.070556837885</v>
      </c>
      <c r="W29" s="33">
        <v>16949.706997927195</v>
      </c>
      <c r="X29" s="33">
        <v>16173.384533567867</v>
      </c>
      <c r="Y29" s="33">
        <v>15473.906141591317</v>
      </c>
      <c r="Z29" s="33">
        <v>14723.889936590836</v>
      </c>
      <c r="AA29" s="33">
        <v>14049.513292680333</v>
      </c>
      <c r="AB29" s="33">
        <v>13406.024128899735</v>
      </c>
      <c r="AC29" s="33">
        <v>12826.230568620438</v>
      </c>
      <c r="AD29" s="33">
        <v>12204.54650933811</v>
      </c>
      <c r="AE29" s="33">
        <v>11645.559641678594</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35486.534819929206</v>
      </c>
      <c r="D31" s="35">
        <v>39268.449498223206</v>
      </c>
      <c r="E31" s="35">
        <v>80003.072389957699</v>
      </c>
      <c r="F31" s="35">
        <v>77407.465042730866</v>
      </c>
      <c r="G31" s="35">
        <v>180593.73503847056</v>
      </c>
      <c r="H31" s="35">
        <v>973.18304951289974</v>
      </c>
      <c r="I31" s="35">
        <v>21869.537154958314</v>
      </c>
      <c r="J31" s="35">
        <v>25860.672407492457</v>
      </c>
      <c r="K31" s="35">
        <v>107010.61402856476</v>
      </c>
      <c r="L31" s="35">
        <v>102109.36449826931</v>
      </c>
      <c r="M31" s="35">
        <v>93078.080957416707</v>
      </c>
      <c r="N31" s="35">
        <v>449172.64297199907</v>
      </c>
      <c r="O31" s="35">
        <v>159918.29864539631</v>
      </c>
      <c r="P31" s="35">
        <v>152593.79637881805</v>
      </c>
      <c r="Q31" s="35">
        <v>200330.25889458321</v>
      </c>
      <c r="R31" s="35">
        <v>195161.08826358197</v>
      </c>
      <c r="S31" s="35">
        <v>215180.92574304447</v>
      </c>
      <c r="T31" s="35">
        <v>223940.63143142455</v>
      </c>
      <c r="U31" s="35">
        <v>219875.57752732164</v>
      </c>
      <c r="V31" s="35">
        <v>221834.34816414231</v>
      </c>
      <c r="W31" s="35">
        <v>218895.48222390166</v>
      </c>
      <c r="X31" s="35">
        <v>247344.50653821471</v>
      </c>
      <c r="Y31" s="35">
        <v>245473.31398854571</v>
      </c>
      <c r="Z31" s="35">
        <v>235635.97561912838</v>
      </c>
      <c r="AA31" s="35">
        <v>240708.75089466944</v>
      </c>
      <c r="AB31" s="35">
        <v>256225.738593268</v>
      </c>
      <c r="AC31" s="35">
        <v>249535.94504979235</v>
      </c>
      <c r="AD31" s="35">
        <v>238671.06302508246</v>
      </c>
      <c r="AE31" s="35">
        <v>227739.56525868189</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-150563.09613130894</v>
      </c>
      <c r="G34" s="33">
        <v>-143667.03241350994</v>
      </c>
      <c r="H34" s="33">
        <v>-145530.60515484062</v>
      </c>
      <c r="I34" s="33">
        <v>-36786.390719411582</v>
      </c>
      <c r="J34" s="33">
        <v>-110976.9952014225</v>
      </c>
      <c r="K34" s="33">
        <v>-113203.35155669038</v>
      </c>
      <c r="L34" s="33">
        <v>-108018.46534424422</v>
      </c>
      <c r="M34" s="33">
        <v>280089.77716308966</v>
      </c>
      <c r="N34" s="33">
        <v>62522.755252452494</v>
      </c>
      <c r="O34" s="33">
        <v>38335.91128954415</v>
      </c>
      <c r="P34" s="33">
        <v>-103675.32224464246</v>
      </c>
      <c r="Q34" s="33">
        <v>-56358.257913619345</v>
      </c>
      <c r="R34" s="33">
        <v>-45521.193619879035</v>
      </c>
      <c r="S34" s="33">
        <v>-17304.624792077244</v>
      </c>
      <c r="T34" s="33">
        <v>-16512.046550751802</v>
      </c>
      <c r="U34" s="33">
        <v>-15797.921455562782</v>
      </c>
      <c r="V34" s="33">
        <v>-16246.247951715619</v>
      </c>
      <c r="W34" s="33">
        <v>160108.28881183264</v>
      </c>
      <c r="X34" s="33">
        <v>-21125.293773233923</v>
      </c>
      <c r="Y34" s="33">
        <v>-23192.897032547626</v>
      </c>
      <c r="Z34" s="33">
        <v>-18939.784439474643</v>
      </c>
      <c r="AA34" s="33">
        <v>-12267.023431282896</v>
      </c>
      <c r="AB34" s="33">
        <v>-6165.7752902691818</v>
      </c>
      <c r="AC34" s="33">
        <v>-6185.5590086636312</v>
      </c>
      <c r="AD34" s="33">
        <v>-5885.7465725107586</v>
      </c>
      <c r="AE34" s="33">
        <v>-5616.1703913812116</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4.3305613603454396E-5</v>
      </c>
      <c r="D36" s="33">
        <v>4.2434159679414697E-5</v>
      </c>
      <c r="E36" s="33">
        <v>4.32036766457824E-5</v>
      </c>
      <c r="F36" s="33">
        <v>5.6827876637645203E-5</v>
      </c>
      <c r="G36" s="33">
        <v>5.4225073105935798E-5</v>
      </c>
      <c r="H36" s="33">
        <v>5.1741481950713297E-5</v>
      </c>
      <c r="I36" s="33">
        <v>5.16170418915661E-5</v>
      </c>
      <c r="J36" s="33">
        <v>5.3196091129317102E-5</v>
      </c>
      <c r="K36" s="33">
        <v>5.0759628919979504E-5</v>
      </c>
      <c r="L36" s="33">
        <v>5.2343273977192899E-5</v>
      </c>
      <c r="M36" s="33">
        <v>6.0710648613919999E-5</v>
      </c>
      <c r="N36" s="33">
        <v>7.6266544982961989E-5</v>
      </c>
      <c r="O36" s="33">
        <v>7.2773420756296289E-5</v>
      </c>
      <c r="P36" s="33">
        <v>6.9440286953553E-5</v>
      </c>
      <c r="Q36" s="33">
        <v>6.6437082512586798E-5</v>
      </c>
      <c r="R36" s="33">
        <v>6.3216894404917099E-5</v>
      </c>
      <c r="S36" s="33">
        <v>6.7384568513088105E-5</v>
      </c>
      <c r="T36" s="33">
        <v>6.42982523723862E-5</v>
      </c>
      <c r="U36" s="33">
        <v>7.8354886154977904E-5</v>
      </c>
      <c r="V36" s="33">
        <v>7.4557045204838704E-5</v>
      </c>
      <c r="W36" s="33">
        <v>7.114221867858379E-5</v>
      </c>
      <c r="X36" s="33">
        <v>7.5923689764381E-5</v>
      </c>
      <c r="Y36" s="33">
        <v>7.2640086365284413E-5</v>
      </c>
      <c r="Z36" s="33">
        <v>6.9119240274409296E-5</v>
      </c>
      <c r="AA36" s="33">
        <v>6.595347351802611E-5</v>
      </c>
      <c r="AB36" s="33">
        <v>6.2932703713519599E-5</v>
      </c>
      <c r="AC36" s="33">
        <v>6.0210944003614097E-5</v>
      </c>
      <c r="AD36" s="33">
        <v>5.7292535209921602E-5</v>
      </c>
      <c r="AE36" s="33">
        <v>5.4668449606023099E-5</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1.4338243429015018E-4</v>
      </c>
      <c r="D38" s="33">
        <v>1.4376913394573409E-4</v>
      </c>
      <c r="E38" s="33">
        <v>1.4515338340343839E-4</v>
      </c>
      <c r="F38" s="33">
        <v>1.3924376711886848E-4</v>
      </c>
      <c r="G38" s="33">
        <v>1.3286618994602339E-4</v>
      </c>
      <c r="H38" s="33">
        <v>1.2678071554687631E-4</v>
      </c>
      <c r="I38" s="33">
        <v>1.2129761021043189E-4</v>
      </c>
      <c r="J38" s="33">
        <v>1.219952213522894E-4</v>
      </c>
      <c r="K38" s="33">
        <v>1.1813975641826201E-4</v>
      </c>
      <c r="L38" s="33">
        <v>1.2213933685398381E-4</v>
      </c>
      <c r="M38" s="33">
        <v>1.4623746973564E-4</v>
      </c>
      <c r="N38" s="33">
        <v>2.053932690669003E-4</v>
      </c>
      <c r="O38" s="33">
        <v>1.9598594368809981E-4</v>
      </c>
      <c r="P38" s="33">
        <v>1.8700948817755101E-4</v>
      </c>
      <c r="Q38" s="33">
        <v>1.7892156472508453E-4</v>
      </c>
      <c r="R38" s="33">
        <v>1.702492830242106E-4</v>
      </c>
      <c r="S38" s="33">
        <v>1.9541635003275632E-4</v>
      </c>
      <c r="T38" s="33">
        <v>1.8646598278144699E-4</v>
      </c>
      <c r="U38" s="33">
        <v>3958.1787961919567</v>
      </c>
      <c r="V38" s="33">
        <v>3766.3268995480489</v>
      </c>
      <c r="W38" s="33">
        <v>3593.8233760005578</v>
      </c>
      <c r="X38" s="33">
        <v>4336.6576879177892</v>
      </c>
      <c r="Y38" s="33">
        <v>4149.1027367693787</v>
      </c>
      <c r="Z38" s="33">
        <v>3947.9968063891051</v>
      </c>
      <c r="AA38" s="33">
        <v>3767.1725236806492</v>
      </c>
      <c r="AB38" s="33">
        <v>11099.634908905246</v>
      </c>
      <c r="AC38" s="33">
        <v>10619.589760563285</v>
      </c>
      <c r="AD38" s="33">
        <v>11571.241149491245</v>
      </c>
      <c r="AE38" s="33">
        <v>11041.260634431774</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91016.167071953896</v>
      </c>
      <c r="D40" s="33">
        <v>86847.487638900944</v>
      </c>
      <c r="E40" s="33">
        <v>83091.444005130383</v>
      </c>
      <c r="F40" s="33">
        <v>107902.563001225</v>
      </c>
      <c r="G40" s="33">
        <v>104386.35591082567</v>
      </c>
      <c r="H40" s="33">
        <v>99605.30140197232</v>
      </c>
      <c r="I40" s="33">
        <v>96046.430756315982</v>
      </c>
      <c r="J40" s="33">
        <v>105223.30943977821</v>
      </c>
      <c r="K40" s="33">
        <v>100403.92118118933</v>
      </c>
      <c r="L40" s="33">
        <v>95805.268264519429</v>
      </c>
      <c r="M40" s="33">
        <v>96244.903081641227</v>
      </c>
      <c r="N40" s="33">
        <v>99775.640448125632</v>
      </c>
      <c r="O40" s="33">
        <v>112629.86937929869</v>
      </c>
      <c r="P40" s="33">
        <v>107471.24946122068</v>
      </c>
      <c r="Q40" s="33">
        <v>106084.11713886382</v>
      </c>
      <c r="R40" s="33">
        <v>103429.79610685731</v>
      </c>
      <c r="S40" s="33">
        <v>108277.65452032849</v>
      </c>
      <c r="T40" s="33">
        <v>103318.37259276783</v>
      </c>
      <c r="U40" s="33">
        <v>98849.983866040086</v>
      </c>
      <c r="V40" s="33">
        <v>94058.75086106197</v>
      </c>
      <c r="W40" s="33">
        <v>98848.800578057286</v>
      </c>
      <c r="X40" s="33">
        <v>107014.94412999532</v>
      </c>
      <c r="Y40" s="33">
        <v>102386.68348426331</v>
      </c>
      <c r="Z40" s="33">
        <v>101684.82000714418</v>
      </c>
      <c r="AA40" s="33">
        <v>100119.09242058934</v>
      </c>
      <c r="AB40" s="33">
        <v>103165.78272959756</v>
      </c>
      <c r="AC40" s="33">
        <v>98703.993321144793</v>
      </c>
      <c r="AD40" s="33">
        <v>98192.577491257878</v>
      </c>
      <c r="AE40" s="33">
        <v>107951.97876807874</v>
      </c>
    </row>
    <row r="41" spans="1:31">
      <c r="A41" s="29" t="s">
        <v>131</v>
      </c>
      <c r="B41" s="29" t="s">
        <v>68</v>
      </c>
      <c r="C41" s="33">
        <v>3.4226837839380485E-4</v>
      </c>
      <c r="D41" s="33">
        <v>5.9167964083713771E-4</v>
      </c>
      <c r="E41" s="33">
        <v>6.241189157706968E-4</v>
      </c>
      <c r="F41" s="33">
        <v>1.3957063454530119E-3</v>
      </c>
      <c r="G41" s="33">
        <v>1.3404264953461552E-3</v>
      </c>
      <c r="H41" s="33">
        <v>1.295618064413002E-3</v>
      </c>
      <c r="I41" s="33">
        <v>1.2745415854292013E-3</v>
      </c>
      <c r="J41" s="33">
        <v>1.545275371312903E-3</v>
      </c>
      <c r="K41" s="33">
        <v>1.4952458716315457E-3</v>
      </c>
      <c r="L41" s="33">
        <v>1.6249219125611398E-3</v>
      </c>
      <c r="M41" s="33">
        <v>1359.9228185730337</v>
      </c>
      <c r="N41" s="33">
        <v>4939.5015389805894</v>
      </c>
      <c r="O41" s="33">
        <v>8885.6261248994506</v>
      </c>
      <c r="P41" s="33">
        <v>8478.6508791620909</v>
      </c>
      <c r="Q41" s="33">
        <v>8111.9599697375224</v>
      </c>
      <c r="R41" s="33">
        <v>7718.7753800997607</v>
      </c>
      <c r="S41" s="33">
        <v>20814.948545235169</v>
      </c>
      <c r="T41" s="33">
        <v>19861.592120922734</v>
      </c>
      <c r="U41" s="33">
        <v>21461.531655984403</v>
      </c>
      <c r="V41" s="33">
        <v>26724.29025362189</v>
      </c>
      <c r="W41" s="33">
        <v>33010.238862547558</v>
      </c>
      <c r="X41" s="33">
        <v>50502.252032776356</v>
      </c>
      <c r="Y41" s="33">
        <v>48318.093610662203</v>
      </c>
      <c r="Z41" s="33">
        <v>45976.1281819297</v>
      </c>
      <c r="AA41" s="33">
        <v>43870.351301952622</v>
      </c>
      <c r="AB41" s="33">
        <v>50096.871101976962</v>
      </c>
      <c r="AC41" s="33">
        <v>47930.244891566901</v>
      </c>
      <c r="AD41" s="33">
        <v>45607.078390530012</v>
      </c>
      <c r="AE41" s="33">
        <v>45884.418258201316</v>
      </c>
    </row>
    <row r="42" spans="1:31">
      <c r="A42" s="29" t="s">
        <v>131</v>
      </c>
      <c r="B42" s="29" t="s">
        <v>36</v>
      </c>
      <c r="C42" s="33">
        <v>1.47035932053123E-4</v>
      </c>
      <c r="D42" s="33">
        <v>2.03525352183238E-4</v>
      </c>
      <c r="E42" s="33">
        <v>1.94723138535492E-4</v>
      </c>
      <c r="F42" s="33">
        <v>2.7913704765523099E-4</v>
      </c>
      <c r="G42" s="33">
        <v>4.4035115428162205E-4</v>
      </c>
      <c r="H42" s="33">
        <v>4.2018239895640102E-4</v>
      </c>
      <c r="I42" s="33">
        <v>7.0093171986716296E-4</v>
      </c>
      <c r="J42" s="33">
        <v>3.38361109435357E-3</v>
      </c>
      <c r="K42" s="33">
        <v>3.2286365391283201E-3</v>
      </c>
      <c r="L42" s="33">
        <v>3.0807600551936297E-3</v>
      </c>
      <c r="M42" s="33">
        <v>2.9475210856384302E-3</v>
      </c>
      <c r="N42" s="33">
        <v>2396.3096583668303</v>
      </c>
      <c r="O42" s="33">
        <v>5564.2905392135199</v>
      </c>
      <c r="P42" s="33">
        <v>5309.4375353036703</v>
      </c>
      <c r="Q42" s="33">
        <v>5079.8110881128305</v>
      </c>
      <c r="R42" s="33">
        <v>4833.59396604022</v>
      </c>
      <c r="S42" s="33">
        <v>8141.2753746247899</v>
      </c>
      <c r="T42" s="33">
        <v>7768.3925299461498</v>
      </c>
      <c r="U42" s="33">
        <v>7432.4193943410501</v>
      </c>
      <c r="V42" s="33">
        <v>7072.1719596296298</v>
      </c>
      <c r="W42" s="33">
        <v>6748.2556860661998</v>
      </c>
      <c r="X42" s="33">
        <v>9405.3192342501807</v>
      </c>
      <c r="Y42" s="33">
        <v>8998.5510924091395</v>
      </c>
      <c r="Z42" s="33">
        <v>8562.3936616769188</v>
      </c>
      <c r="AA42" s="33">
        <v>8170.2229563626306</v>
      </c>
      <c r="AB42" s="33">
        <v>15534.2073837269</v>
      </c>
      <c r="AC42" s="33">
        <v>14862.3725937453</v>
      </c>
      <c r="AD42" s="33">
        <v>18683.164945537701</v>
      </c>
      <c r="AE42" s="33">
        <v>17827.4474977438</v>
      </c>
    </row>
    <row r="43" spans="1:31">
      <c r="A43" s="29" t="s">
        <v>131</v>
      </c>
      <c r="B43" s="29" t="s">
        <v>73</v>
      </c>
      <c r="C43" s="33">
        <v>0</v>
      </c>
      <c r="D43" s="33">
        <v>0</v>
      </c>
      <c r="E43" s="33">
        <v>2.4052941060269999E-4</v>
      </c>
      <c r="F43" s="33">
        <v>3.21344931368818E-4</v>
      </c>
      <c r="G43" s="33">
        <v>3.0910166046573201E-4</v>
      </c>
      <c r="H43" s="33">
        <v>3.7541478699014403E-4</v>
      </c>
      <c r="I43" s="33">
        <v>4.0169853796369001E-4</v>
      </c>
      <c r="J43" s="33">
        <v>1.2717309013798299E-3</v>
      </c>
      <c r="K43" s="33">
        <v>1.2134836840396199E-3</v>
      </c>
      <c r="L43" s="33">
        <v>1.15790427820277E-3</v>
      </c>
      <c r="M43" s="33">
        <v>1.1078263850506601E-3</v>
      </c>
      <c r="N43" s="33">
        <v>3529.07256537791</v>
      </c>
      <c r="O43" s="33">
        <v>5815.5370518607097</v>
      </c>
      <c r="P43" s="33">
        <v>5549.17657399372</v>
      </c>
      <c r="Q43" s="33">
        <v>5309.1817170906806</v>
      </c>
      <c r="R43" s="33">
        <v>5051.8470602957505</v>
      </c>
      <c r="S43" s="33">
        <v>10821.208825099999</v>
      </c>
      <c r="T43" s="33">
        <v>10325.580935869999</v>
      </c>
      <c r="U43" s="33">
        <v>9879.0126412588797</v>
      </c>
      <c r="V43" s="33">
        <v>9400.1794689653707</v>
      </c>
      <c r="W43" s="33">
        <v>9912.2601493902384</v>
      </c>
      <c r="X43" s="33">
        <v>17243.915466603397</v>
      </c>
      <c r="Y43" s="33">
        <v>16498.1379679651</v>
      </c>
      <c r="Z43" s="33">
        <v>15698.477512178601</v>
      </c>
      <c r="AA43" s="33">
        <v>14979.463269015901</v>
      </c>
      <c r="AB43" s="33">
        <v>14322.0299415552</v>
      </c>
      <c r="AC43" s="33">
        <v>13702.620290311901</v>
      </c>
      <c r="AD43" s="33">
        <v>13778.923450160499</v>
      </c>
      <c r="AE43" s="33">
        <v>13147.827714384399</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91016.167600910325</v>
      </c>
      <c r="D45" s="35">
        <v>86847.488416783875</v>
      </c>
      <c r="E45" s="35">
        <v>83091.44481760636</v>
      </c>
      <c r="F45" s="35">
        <v>-42660.531538305957</v>
      </c>
      <c r="G45" s="35">
        <v>-39280.674975166497</v>
      </c>
      <c r="H45" s="35">
        <v>-45925.302278728042</v>
      </c>
      <c r="I45" s="35">
        <v>59260.041484360641</v>
      </c>
      <c r="J45" s="35">
        <v>-5753.6840411775929</v>
      </c>
      <c r="K45" s="35">
        <v>-12799.428711355797</v>
      </c>
      <c r="L45" s="35">
        <v>-12213.195280320278</v>
      </c>
      <c r="M45" s="35">
        <v>377694.60327025206</v>
      </c>
      <c r="N45" s="35">
        <v>167237.89752121852</v>
      </c>
      <c r="O45" s="35">
        <v>159851.40706250168</v>
      </c>
      <c r="P45" s="35">
        <v>12274.578352190078</v>
      </c>
      <c r="Q45" s="35">
        <v>57837.819440340645</v>
      </c>
      <c r="R45" s="35">
        <v>65627.378100544214</v>
      </c>
      <c r="S45" s="35">
        <v>111787.97853628734</v>
      </c>
      <c r="T45" s="35">
        <v>106667.918413703</v>
      </c>
      <c r="U45" s="35">
        <v>108471.77294100856</v>
      </c>
      <c r="V45" s="35">
        <v>108303.12013707333</v>
      </c>
      <c r="W45" s="35">
        <v>295561.15169958025</v>
      </c>
      <c r="X45" s="35">
        <v>140728.56015337922</v>
      </c>
      <c r="Y45" s="35">
        <v>131660.98287178736</v>
      </c>
      <c r="Z45" s="35">
        <v>132669.16062510759</v>
      </c>
      <c r="AA45" s="35">
        <v>135489.59288089318</v>
      </c>
      <c r="AB45" s="35">
        <v>158196.51351314329</v>
      </c>
      <c r="AC45" s="35">
        <v>151068.26902482228</v>
      </c>
      <c r="AD45" s="35">
        <v>149485.15051606091</v>
      </c>
      <c r="AE45" s="35">
        <v>159261.48732399906</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-308917.96146018372</v>
      </c>
      <c r="G49" s="33">
        <v>-304566.34661845653</v>
      </c>
      <c r="H49" s="33">
        <v>-328805.07386008173</v>
      </c>
      <c r="I49" s="33">
        <v>-468377.71458492806</v>
      </c>
      <c r="J49" s="33">
        <v>-445675.86148755206</v>
      </c>
      <c r="K49" s="33">
        <v>-391742.1111831757</v>
      </c>
      <c r="L49" s="33">
        <v>-341813.89965404355</v>
      </c>
      <c r="M49" s="33">
        <v>-294242.51234071149</v>
      </c>
      <c r="N49" s="33">
        <v>-248781.5296972566</v>
      </c>
      <c r="O49" s="33">
        <v>-237386.95572348358</v>
      </c>
      <c r="P49" s="33">
        <v>-226514.27063833448</v>
      </c>
      <c r="Q49" s="33">
        <v>-216717.81539070178</v>
      </c>
      <c r="R49" s="33">
        <v>-206213.56832016789</v>
      </c>
      <c r="S49" s="33">
        <v>-196768.58901008955</v>
      </c>
      <c r="T49" s="33">
        <v>-187756.3807733187</v>
      </c>
      <c r="U49" s="33">
        <v>-179636.15516227932</v>
      </c>
      <c r="V49" s="33">
        <v>-170929.23744879448</v>
      </c>
      <c r="W49" s="33">
        <v>-163100.41734803791</v>
      </c>
      <c r="X49" s="33">
        <v>-155630.16916326707</v>
      </c>
      <c r="Y49" s="33">
        <v>-148899.361505573</v>
      </c>
      <c r="Z49" s="33">
        <v>-141682.24820477891</v>
      </c>
      <c r="AA49" s="33">
        <v>-135192.9965362637</v>
      </c>
      <c r="AB49" s="33">
        <v>-129000.9508462239</v>
      </c>
      <c r="AC49" s="33">
        <v>-88405.290231053295</v>
      </c>
      <c r="AD49" s="33">
        <v>0</v>
      </c>
      <c r="AE49" s="33">
        <v>0</v>
      </c>
    </row>
    <row r="50" spans="1:31">
      <c r="A50" s="29" t="s">
        <v>132</v>
      </c>
      <c r="B50" s="29" t="s">
        <v>20</v>
      </c>
      <c r="C50" s="33">
        <v>3.7425447860765897E-5</v>
      </c>
      <c r="D50" s="33">
        <v>3.5711305196436995E-5</v>
      </c>
      <c r="E50" s="33">
        <v>3.5728052747833297E-5</v>
      </c>
      <c r="F50" s="33">
        <v>5.7349715795178598E-5</v>
      </c>
      <c r="G50" s="33">
        <v>5.47230112331549E-5</v>
      </c>
      <c r="H50" s="33">
        <v>5.2216613751305796E-5</v>
      </c>
      <c r="I50" s="33">
        <v>5.3210601422372801E-5</v>
      </c>
      <c r="J50" s="33">
        <v>5.7676471870160697E-5</v>
      </c>
      <c r="K50" s="33">
        <v>5.5034801380914504E-5</v>
      </c>
      <c r="L50" s="33">
        <v>5.5056830104417505E-5</v>
      </c>
      <c r="M50" s="33">
        <v>5.8422548335886399E-5</v>
      </c>
      <c r="N50" s="33">
        <v>7.7737010337740895E-5</v>
      </c>
      <c r="O50" s="33">
        <v>7.4176536552282492E-5</v>
      </c>
      <c r="P50" s="33">
        <v>7.0779137903388491E-5</v>
      </c>
      <c r="Q50" s="33">
        <v>6.7718029854952702E-5</v>
      </c>
      <c r="R50" s="33">
        <v>6.4435754562800401E-5</v>
      </c>
      <c r="S50" s="33">
        <v>8.9848744175570394E-5</v>
      </c>
      <c r="T50" s="33">
        <v>8.5733534484541601E-5</v>
      </c>
      <c r="U50" s="33">
        <v>8.2025667728807591E-5</v>
      </c>
      <c r="V50" s="33">
        <v>7.8049904950634296E-5</v>
      </c>
      <c r="W50" s="33">
        <v>1.0963668802911E-4</v>
      </c>
      <c r="X50" s="33">
        <v>1.04615160291471E-4</v>
      </c>
      <c r="Y50" s="33">
        <v>1.5650698000666999E-4</v>
      </c>
      <c r="Z50" s="33">
        <v>1.4892112739658199E-4</v>
      </c>
      <c r="AA50" s="33">
        <v>1.42100312344745E-4</v>
      </c>
      <c r="AB50" s="33">
        <v>1.3559190103833198E-4</v>
      </c>
      <c r="AC50" s="33">
        <v>1.2972772309174899E-4</v>
      </c>
      <c r="AD50" s="33">
        <v>1.3055979393408702E-4</v>
      </c>
      <c r="AE50" s="33">
        <v>2.39821951979861E-4</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1.3818586875687761E-4</v>
      </c>
      <c r="D52" s="33">
        <v>1.3695038900828809E-4</v>
      </c>
      <c r="E52" s="33">
        <v>1.3398346623861608E-4</v>
      </c>
      <c r="F52" s="33">
        <v>1.2748932248201424E-4</v>
      </c>
      <c r="G52" s="33">
        <v>1.2165011682371931E-4</v>
      </c>
      <c r="H52" s="33">
        <v>1.1607835570161029E-4</v>
      </c>
      <c r="I52" s="33">
        <v>1.110581138702897E-4</v>
      </c>
      <c r="J52" s="33">
        <v>1.0984660226560091E-4</v>
      </c>
      <c r="K52" s="33">
        <v>1.074028608915851E-4</v>
      </c>
      <c r="L52" s="33">
        <v>1.1174371116558729E-4</v>
      </c>
      <c r="M52" s="33">
        <v>1.154954620479229E-4</v>
      </c>
      <c r="N52" s="33">
        <v>2.3811595530861789E-4</v>
      </c>
      <c r="O52" s="33">
        <v>2.2720988092921591E-4</v>
      </c>
      <c r="P52" s="33">
        <v>2.1680332141102939E-4</v>
      </c>
      <c r="Q52" s="33">
        <v>1.2017033388439766E-2</v>
      </c>
      <c r="R52" s="33">
        <v>1.1434570905991254E-2</v>
      </c>
      <c r="S52" s="33">
        <v>1722.4714122268242</v>
      </c>
      <c r="T52" s="33">
        <v>1643.5795911651455</v>
      </c>
      <c r="U52" s="33">
        <v>1572.4968732558152</v>
      </c>
      <c r="V52" s="33">
        <v>1496.2783588493885</v>
      </c>
      <c r="W52" s="33">
        <v>6335.8263699455583</v>
      </c>
      <c r="X52" s="33">
        <v>6045.6358467777891</v>
      </c>
      <c r="Y52" s="33">
        <v>8412.6070455452427</v>
      </c>
      <c r="Z52" s="33">
        <v>10158.409738170336</v>
      </c>
      <c r="AA52" s="33">
        <v>9693.1390592806511</v>
      </c>
      <c r="AB52" s="33">
        <v>9249.1784879976985</v>
      </c>
      <c r="AC52" s="33">
        <v>8849.1632356266418</v>
      </c>
      <c r="AD52" s="33">
        <v>8420.2465963657487</v>
      </c>
      <c r="AE52" s="33">
        <v>11169.576869169683</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4.2506512107291948E-3</v>
      </c>
      <c r="D54" s="33">
        <v>4.077015260303807E-3</v>
      </c>
      <c r="E54" s="33">
        <v>4.2245921858781637E-3</v>
      </c>
      <c r="F54" s="33">
        <v>25616.23604307861</v>
      </c>
      <c r="G54" s="33">
        <v>24442.973313816979</v>
      </c>
      <c r="H54" s="33">
        <v>27561.247534292055</v>
      </c>
      <c r="I54" s="33">
        <v>62654.610434354312</v>
      </c>
      <c r="J54" s="33">
        <v>68902.647768340423</v>
      </c>
      <c r="K54" s="33">
        <v>65746.801308442416</v>
      </c>
      <c r="L54" s="33">
        <v>62735.497864362915</v>
      </c>
      <c r="M54" s="33">
        <v>70582.440863462791</v>
      </c>
      <c r="N54" s="33">
        <v>67161.328352677505</v>
      </c>
      <c r="O54" s="33">
        <v>75243.468705997948</v>
      </c>
      <c r="P54" s="33">
        <v>77018.24837894988</v>
      </c>
      <c r="Q54" s="33">
        <v>73687.306714732433</v>
      </c>
      <c r="R54" s="33">
        <v>72294.593556948836</v>
      </c>
      <c r="S54" s="33">
        <v>97197.001540703102</v>
      </c>
      <c r="T54" s="33">
        <v>92745.23049152267</v>
      </c>
      <c r="U54" s="33">
        <v>88734.116804761827</v>
      </c>
      <c r="V54" s="33">
        <v>90584.5603501773</v>
      </c>
      <c r="W54" s="33">
        <v>88960.704948833503</v>
      </c>
      <c r="X54" s="33">
        <v>85547.734371551676</v>
      </c>
      <c r="Y54" s="33">
        <v>81847.903235325357</v>
      </c>
      <c r="Z54" s="33">
        <v>77880.756655910751</v>
      </c>
      <c r="AA54" s="33">
        <v>74313.699155613635</v>
      </c>
      <c r="AB54" s="33">
        <v>70910.018436736078</v>
      </c>
      <c r="AC54" s="33">
        <v>67843.250016670689</v>
      </c>
      <c r="AD54" s="33">
        <v>64554.905340582445</v>
      </c>
      <c r="AE54" s="33">
        <v>61598.19229171914</v>
      </c>
    </row>
    <row r="55" spans="1:31">
      <c r="A55" s="29" t="s">
        <v>132</v>
      </c>
      <c r="B55" s="29" t="s">
        <v>68</v>
      </c>
      <c r="C55" s="33">
        <v>1.1158720748690221E-4</v>
      </c>
      <c r="D55" s="33">
        <v>1.6290010036406287E-4</v>
      </c>
      <c r="E55" s="33">
        <v>1.704733418372535E-4</v>
      </c>
      <c r="F55" s="33">
        <v>9.6804860571323716E-4</v>
      </c>
      <c r="G55" s="33">
        <v>1.456909643482697E-3</v>
      </c>
      <c r="H55" s="33">
        <v>1.4748948022788339E-3</v>
      </c>
      <c r="I55" s="33">
        <v>902.29611264050698</v>
      </c>
      <c r="J55" s="33">
        <v>858.56205476746368</v>
      </c>
      <c r="K55" s="33">
        <v>819.23860155119371</v>
      </c>
      <c r="L55" s="33">
        <v>2840.2147180910656</v>
      </c>
      <c r="M55" s="33">
        <v>5250.972856494599</v>
      </c>
      <c r="N55" s="33">
        <v>22633.078400377221</v>
      </c>
      <c r="O55" s="33">
        <v>21596.448846723702</v>
      </c>
      <c r="P55" s="33">
        <v>20607.298509661905</v>
      </c>
      <c r="Q55" s="33">
        <v>19716.058955281529</v>
      </c>
      <c r="R55" s="33">
        <v>18760.426706290367</v>
      </c>
      <c r="S55" s="33">
        <v>18451.511622062175</v>
      </c>
      <c r="T55" s="33">
        <v>17606.404212515463</v>
      </c>
      <c r="U55" s="33">
        <v>16844.949539783101</v>
      </c>
      <c r="V55" s="33">
        <v>16028.480031267996</v>
      </c>
      <c r="W55" s="33">
        <v>22925.448464522731</v>
      </c>
      <c r="X55" s="33">
        <v>21875.427921673429</v>
      </c>
      <c r="Y55" s="33">
        <v>25133.580063050031</v>
      </c>
      <c r="Z55" s="33">
        <v>23915.36197517921</v>
      </c>
      <c r="AA55" s="33">
        <v>24391.576843036593</v>
      </c>
      <c r="AB55" s="33">
        <v>33694.057112268252</v>
      </c>
      <c r="AC55" s="33">
        <v>32236.83182716219</v>
      </c>
      <c r="AD55" s="33">
        <v>30674.320973993537</v>
      </c>
      <c r="AE55" s="33">
        <v>29269.390231154077</v>
      </c>
    </row>
    <row r="56" spans="1:31">
      <c r="A56" s="29" t="s">
        <v>132</v>
      </c>
      <c r="B56" s="29" t="s">
        <v>36</v>
      </c>
      <c r="C56" s="33">
        <v>1.3692044953970801E-4</v>
      </c>
      <c r="D56" s="33">
        <v>2.02954801151886E-4</v>
      </c>
      <c r="E56" s="33">
        <v>1.9417726311344999E-4</v>
      </c>
      <c r="F56" s="33">
        <v>2.6860409721082899E-4</v>
      </c>
      <c r="G56" s="33">
        <v>4.2305793794468097E-4</v>
      </c>
      <c r="H56" s="33">
        <v>4.4364401921991698E-4</v>
      </c>
      <c r="I56" s="33">
        <v>5.4422766116210596E-4</v>
      </c>
      <c r="J56" s="33">
        <v>7.0138771244282905E-4</v>
      </c>
      <c r="K56" s="33">
        <v>7.7562123220481407E-4</v>
      </c>
      <c r="L56" s="33">
        <v>1.15654982414905E-3</v>
      </c>
      <c r="M56" s="33">
        <v>1.1766446203705001E-3</v>
      </c>
      <c r="N56" s="33">
        <v>1.2187309601237799E-2</v>
      </c>
      <c r="O56" s="33">
        <v>1.1629112210291699E-2</v>
      </c>
      <c r="P56" s="33">
        <v>1.10964811122728E-2</v>
      </c>
      <c r="Q56" s="33">
        <v>1.0616572361639801E-2</v>
      </c>
      <c r="R56" s="33">
        <v>1.01019898608702E-2</v>
      </c>
      <c r="S56" s="33">
        <v>9.6412856207424708E-3</v>
      </c>
      <c r="T56" s="33">
        <v>9.19970001612983E-3</v>
      </c>
      <c r="U56" s="33">
        <v>8.8018246449857191E-3</v>
      </c>
      <c r="V56" s="33">
        <v>8.3752024939873302E-3</v>
      </c>
      <c r="W56" s="33">
        <v>8.6694172424176489E-3</v>
      </c>
      <c r="X56" s="33">
        <v>8.2723446936699887E-3</v>
      </c>
      <c r="Y56" s="33">
        <v>7.9145762654108994E-3</v>
      </c>
      <c r="Z56" s="33">
        <v>1072.16774531239</v>
      </c>
      <c r="AA56" s="33">
        <v>1023.0608278140299</v>
      </c>
      <c r="AB56" s="33">
        <v>976.20308948748891</v>
      </c>
      <c r="AC56" s="33">
        <v>933.98354423506498</v>
      </c>
      <c r="AD56" s="33">
        <v>888.71360603134906</v>
      </c>
      <c r="AE56" s="33">
        <v>1822.26080567383</v>
      </c>
    </row>
    <row r="57" spans="1:31">
      <c r="A57" s="29" t="s">
        <v>132</v>
      </c>
      <c r="B57" s="29" t="s">
        <v>73</v>
      </c>
      <c r="C57" s="33">
        <v>0</v>
      </c>
      <c r="D57" s="33">
        <v>0</v>
      </c>
      <c r="E57" s="33">
        <v>2.64241178783617E-4</v>
      </c>
      <c r="F57" s="33">
        <v>5.4974723607771202E-4</v>
      </c>
      <c r="G57" s="33">
        <v>5.2456797314775301E-4</v>
      </c>
      <c r="H57" s="33">
        <v>9.4964954326217895E-4</v>
      </c>
      <c r="I57" s="33">
        <v>9.0857840357068994E-4</v>
      </c>
      <c r="J57" s="33">
        <v>1.5112018958284099E-3</v>
      </c>
      <c r="K57" s="33">
        <v>1.7006090589137498E-3</v>
      </c>
      <c r="L57" s="33">
        <v>2.8451928122967098E-3</v>
      </c>
      <c r="M57" s="33">
        <v>2.88566541720024E-3</v>
      </c>
      <c r="N57" s="33">
        <v>11613.1774490751</v>
      </c>
      <c r="O57" s="33">
        <v>11081.276187453899</v>
      </c>
      <c r="P57" s="33">
        <v>10573.7368158799</v>
      </c>
      <c r="Q57" s="33">
        <v>12626.105269219801</v>
      </c>
      <c r="R57" s="33">
        <v>12014.121231142501</v>
      </c>
      <c r="S57" s="33">
        <v>11786.854540755199</v>
      </c>
      <c r="T57" s="33">
        <v>11246.998603113099</v>
      </c>
      <c r="U57" s="33">
        <v>10760.580161683001</v>
      </c>
      <c r="V57" s="33">
        <v>10239.017640304699</v>
      </c>
      <c r="W57" s="33">
        <v>13830.1030385754</v>
      </c>
      <c r="X57" s="33">
        <v>13196.6631994936</v>
      </c>
      <c r="Y57" s="33">
        <v>12625.9242341842</v>
      </c>
      <c r="Z57" s="33">
        <v>12027.682565962801</v>
      </c>
      <c r="AA57" s="33">
        <v>11476.796336998399</v>
      </c>
      <c r="AB57" s="33">
        <v>10951.1415385775</v>
      </c>
      <c r="AC57" s="33">
        <v>10477.518540384799</v>
      </c>
      <c r="AD57" s="33">
        <v>9969.6759421604911</v>
      </c>
      <c r="AE57" s="33">
        <v>9513.0495593428805</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4.5378497348337408E-3</v>
      </c>
      <c r="D59" s="35">
        <v>4.4125770548725952E-3</v>
      </c>
      <c r="E59" s="35">
        <v>4.5647770467018671E-3</v>
      </c>
      <c r="F59" s="35">
        <v>-283301.72426421748</v>
      </c>
      <c r="G59" s="35">
        <v>-280123.37167135678</v>
      </c>
      <c r="H59" s="35">
        <v>-301243.82468259986</v>
      </c>
      <c r="I59" s="35">
        <v>-404820.80787366454</v>
      </c>
      <c r="J59" s="35">
        <v>-375914.65149692114</v>
      </c>
      <c r="K59" s="35">
        <v>-325176.07111074438</v>
      </c>
      <c r="L59" s="35">
        <v>-276238.18690478907</v>
      </c>
      <c r="M59" s="35">
        <v>-218409.09844683605</v>
      </c>
      <c r="N59" s="35">
        <v>-158987.12262834891</v>
      </c>
      <c r="O59" s="35">
        <v>-140547.03786937552</v>
      </c>
      <c r="P59" s="35">
        <v>-128888.72346214023</v>
      </c>
      <c r="Q59" s="35">
        <v>-123314.4376359364</v>
      </c>
      <c r="R59" s="35">
        <v>-115158.53655792199</v>
      </c>
      <c r="S59" s="35">
        <v>-79397.604345248721</v>
      </c>
      <c r="T59" s="35">
        <v>-75761.166392381871</v>
      </c>
      <c r="U59" s="35">
        <v>-72484.591862452915</v>
      </c>
      <c r="V59" s="35">
        <v>-62819.918630449909</v>
      </c>
      <c r="W59" s="35">
        <v>-44878.437455099411</v>
      </c>
      <c r="X59" s="35">
        <v>-42161.370918649001</v>
      </c>
      <c r="Y59" s="35">
        <v>-33505.271005145391</v>
      </c>
      <c r="Z59" s="35">
        <v>-29727.719686597487</v>
      </c>
      <c r="AA59" s="35">
        <v>-26794.581336232492</v>
      </c>
      <c r="AB59" s="35">
        <v>-15147.696673629987</v>
      </c>
      <c r="AC59" s="35">
        <v>20523.954978133952</v>
      </c>
      <c r="AD59" s="35">
        <v>103649.47304150154</v>
      </c>
      <c r="AE59" s="35">
        <v>102037.15963186485</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3.7055406237156798E-5</v>
      </c>
      <c r="D64" s="33">
        <v>3.5358212044278806E-5</v>
      </c>
      <c r="E64" s="33">
        <v>4.2375524748373795E-5</v>
      </c>
      <c r="F64" s="33">
        <v>4.7648059937035995E-5</v>
      </c>
      <c r="G64" s="33">
        <v>4.5465706028689098E-5</v>
      </c>
      <c r="H64" s="33">
        <v>4.3383307262011605E-5</v>
      </c>
      <c r="I64" s="33">
        <v>4.1507034182664702E-5</v>
      </c>
      <c r="J64" s="33">
        <v>3.9495199032704096E-5</v>
      </c>
      <c r="K64" s="33">
        <v>3.7686258603988699E-5</v>
      </c>
      <c r="L64" s="33">
        <v>3.9020664581859206E-5</v>
      </c>
      <c r="M64" s="33">
        <v>3.8188205489412298E-5</v>
      </c>
      <c r="N64" s="33">
        <v>5.4488228603268E-5</v>
      </c>
      <c r="O64" s="33">
        <v>5.1992584524403705E-5</v>
      </c>
      <c r="P64" s="33">
        <v>4.9611244755443001E-5</v>
      </c>
      <c r="Q64" s="33">
        <v>5.4799501826128905E-5</v>
      </c>
      <c r="R64" s="33">
        <v>5.2143384227146599E-5</v>
      </c>
      <c r="S64" s="33">
        <v>7.3803939842601596E-5</v>
      </c>
      <c r="T64" s="33">
        <v>7.0423606692002395E-5</v>
      </c>
      <c r="U64" s="33">
        <v>6.7377874918057601E-5</v>
      </c>
      <c r="V64" s="33">
        <v>6.4112086847215101E-5</v>
      </c>
      <c r="W64" s="33">
        <v>7.2984904791122102E-5</v>
      </c>
      <c r="X64" s="33">
        <v>6.9642084696627094E-5</v>
      </c>
      <c r="Y64" s="33">
        <v>6.7147504747532602E-5</v>
      </c>
      <c r="Z64" s="33">
        <v>6.3892882658931206E-5</v>
      </c>
      <c r="AA64" s="33">
        <v>6.0966491062494296E-5</v>
      </c>
      <c r="AB64" s="33">
        <v>5.8174132670059301E-5</v>
      </c>
      <c r="AC64" s="33">
        <v>5.5658175129432496E-5</v>
      </c>
      <c r="AD64" s="33">
        <v>5.2960437858798401E-5</v>
      </c>
      <c r="AE64" s="33">
        <v>5.05347689291161E-5</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1.3804163999792389E-4</v>
      </c>
      <c r="D66" s="33">
        <v>1.3672890480854487E-4</v>
      </c>
      <c r="E66" s="33">
        <v>1.3190220989110291E-4</v>
      </c>
      <c r="F66" s="33">
        <v>1.2550894408828539E-4</v>
      </c>
      <c r="G66" s="33">
        <v>1.1976044278465409E-4</v>
      </c>
      <c r="H66" s="33">
        <v>1.142752316192507E-4</v>
      </c>
      <c r="I66" s="33">
        <v>1.093329726202214E-4</v>
      </c>
      <c r="J66" s="33">
        <v>1.066707948522658E-4</v>
      </c>
      <c r="K66" s="33">
        <v>1.048933591010263E-4</v>
      </c>
      <c r="L66" s="33">
        <v>1.067847448822108E-4</v>
      </c>
      <c r="M66" s="33">
        <v>1.0800705966684129E-4</v>
      </c>
      <c r="N66" s="33">
        <v>2.003082617852744E-4</v>
      </c>
      <c r="O66" s="33">
        <v>1.911338375052744E-4</v>
      </c>
      <c r="P66" s="33">
        <v>1.823796158675378E-4</v>
      </c>
      <c r="Q66" s="33">
        <v>225.24586717656396</v>
      </c>
      <c r="R66" s="33">
        <v>214.32825858581464</v>
      </c>
      <c r="S66" s="33">
        <v>1658.2811860089073</v>
      </c>
      <c r="T66" s="33">
        <v>1582.3293753327378</v>
      </c>
      <c r="U66" s="33">
        <v>1513.8956344086953</v>
      </c>
      <c r="V66" s="33">
        <v>1440.5175068057517</v>
      </c>
      <c r="W66" s="33">
        <v>1503.5992076786608</v>
      </c>
      <c r="X66" s="33">
        <v>1434.7320678244671</v>
      </c>
      <c r="Y66" s="33">
        <v>2105.2084974913687</v>
      </c>
      <c r="Z66" s="33">
        <v>2003.1695892280084</v>
      </c>
      <c r="AA66" s="33">
        <v>1911.421363006209</v>
      </c>
      <c r="AB66" s="33">
        <v>1823.8753456538414</v>
      </c>
      <c r="AC66" s="33">
        <v>1744.9950475136488</v>
      </c>
      <c r="AD66" s="33">
        <v>1660.4155914714452</v>
      </c>
      <c r="AE66" s="33">
        <v>1584.3660223122392</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6257.450738595091</v>
      </c>
      <c r="D68" s="33">
        <v>5970.8499390303969</v>
      </c>
      <c r="E68" s="33">
        <v>7732.8913525736561</v>
      </c>
      <c r="F68" s="33">
        <v>21069.382101271596</v>
      </c>
      <c r="G68" s="33">
        <v>20104.372226033756</v>
      </c>
      <c r="H68" s="33">
        <v>19183.562037844877</v>
      </c>
      <c r="I68" s="33">
        <v>21365.700333475514</v>
      </c>
      <c r="J68" s="33">
        <v>31844.68976429911</v>
      </c>
      <c r="K68" s="33">
        <v>30386.154343149803</v>
      </c>
      <c r="L68" s="33">
        <v>29124.025816428653</v>
      </c>
      <c r="M68" s="33">
        <v>27864.448790513208</v>
      </c>
      <c r="N68" s="33">
        <v>36953.47432126983</v>
      </c>
      <c r="O68" s="33">
        <v>35260.948803707295</v>
      </c>
      <c r="P68" s="33">
        <v>33645.943659360848</v>
      </c>
      <c r="Q68" s="33">
        <v>33551.065381893291</v>
      </c>
      <c r="R68" s="33">
        <v>31924.853970187232</v>
      </c>
      <c r="S68" s="33">
        <v>30462.64766277653</v>
      </c>
      <c r="T68" s="33">
        <v>31138.541837081295</v>
      </c>
      <c r="U68" s="33">
        <v>32952.759607090375</v>
      </c>
      <c r="V68" s="33">
        <v>31355.547940327433</v>
      </c>
      <c r="W68" s="33">
        <v>33311.558694266765</v>
      </c>
      <c r="X68" s="33">
        <v>31785.840015366004</v>
      </c>
      <c r="Y68" s="33">
        <v>36808.246470131104</v>
      </c>
      <c r="Z68" s="33">
        <v>35024.165131472459</v>
      </c>
      <c r="AA68" s="33">
        <v>34390.188156196971</v>
      </c>
      <c r="AB68" s="33">
        <v>43738.772949535349</v>
      </c>
      <c r="AC68" s="33">
        <v>41847.126430649187</v>
      </c>
      <c r="AD68" s="33">
        <v>39818.807100661441</v>
      </c>
      <c r="AE68" s="33">
        <v>38965.398017859588</v>
      </c>
    </row>
    <row r="69" spans="1:31">
      <c r="A69" s="29" t="s">
        <v>133</v>
      </c>
      <c r="B69" s="29" t="s">
        <v>68</v>
      </c>
      <c r="C69" s="33">
        <v>3.5536912681401715E-4</v>
      </c>
      <c r="D69" s="33">
        <v>6.1541940283647801E-4</v>
      </c>
      <c r="E69" s="33">
        <v>7.0355692016952362E-4</v>
      </c>
      <c r="F69" s="33">
        <v>1.8196751268761988E-3</v>
      </c>
      <c r="G69" s="33">
        <v>2.7430864159991163E-3</v>
      </c>
      <c r="H69" s="33">
        <v>2.6190281263787051E-3</v>
      </c>
      <c r="I69" s="33">
        <v>5.3067227845141618E-3</v>
      </c>
      <c r="J69" s="33">
        <v>5.0510633840747483E-3</v>
      </c>
      <c r="K69" s="33">
        <v>4.8197169676181427E-3</v>
      </c>
      <c r="L69" s="33">
        <v>6.2933176188387334E-3</v>
      </c>
      <c r="M69" s="33">
        <v>1070.7215586757798</v>
      </c>
      <c r="N69" s="33">
        <v>1018.8244050262253</v>
      </c>
      <c r="O69" s="33">
        <v>972.1607768477046</v>
      </c>
      <c r="P69" s="33">
        <v>1687.3401064915645</v>
      </c>
      <c r="Q69" s="33">
        <v>1614.3647876761393</v>
      </c>
      <c r="R69" s="33">
        <v>1536.1169504341794</v>
      </c>
      <c r="S69" s="33">
        <v>7942.1284053378185</v>
      </c>
      <c r="T69" s="33">
        <v>7578.3667959693439</v>
      </c>
      <c r="U69" s="33">
        <v>7486.5658220452697</v>
      </c>
      <c r="V69" s="33">
        <v>7123.6940236971313</v>
      </c>
      <c r="W69" s="33">
        <v>6797.4180560370023</v>
      </c>
      <c r="X69" s="33">
        <v>6486.086156488117</v>
      </c>
      <c r="Y69" s="33">
        <v>9760.2448497519927</v>
      </c>
      <c r="Z69" s="33">
        <v>9287.1683207343049</v>
      </c>
      <c r="AA69" s="33">
        <v>8861.8018292336528</v>
      </c>
      <c r="AB69" s="33">
        <v>8455.9177741081639</v>
      </c>
      <c r="AC69" s="33">
        <v>8090.2100426779534</v>
      </c>
      <c r="AD69" s="33">
        <v>7698.0796668753082</v>
      </c>
      <c r="AE69" s="33">
        <v>8711.7824278705193</v>
      </c>
    </row>
    <row r="70" spans="1:31">
      <c r="A70" s="29" t="s">
        <v>133</v>
      </c>
      <c r="B70" s="29" t="s">
        <v>36</v>
      </c>
      <c r="C70" s="33">
        <v>1.4171793815577E-4</v>
      </c>
      <c r="D70" s="33">
        <v>2.2057651468097999E-4</v>
      </c>
      <c r="E70" s="33">
        <v>2.11036859856312E-4</v>
      </c>
      <c r="F70" s="33">
        <v>2.6600211132171497E-4</v>
      </c>
      <c r="G70" s="33">
        <v>4.0967247273403701E-4</v>
      </c>
      <c r="H70" s="33">
        <v>4.3227182269532199E-4</v>
      </c>
      <c r="I70" s="33">
        <v>5.6199266780414898E-4</v>
      </c>
      <c r="J70" s="33">
        <v>7.1357834806030094E-4</v>
      </c>
      <c r="K70" s="33">
        <v>8.8718571166962804E-4</v>
      </c>
      <c r="L70" s="33">
        <v>1.0343799130872599E-3</v>
      </c>
      <c r="M70" s="33">
        <v>1.00200338481278E-3</v>
      </c>
      <c r="N70" s="33">
        <v>12.932661858146599</v>
      </c>
      <c r="O70" s="33">
        <v>12.340326195608601</v>
      </c>
      <c r="P70" s="33">
        <v>11.7751204109691</v>
      </c>
      <c r="Q70" s="33">
        <v>2955.8973042969601</v>
      </c>
      <c r="R70" s="33">
        <v>2812.6257308502099</v>
      </c>
      <c r="S70" s="33">
        <v>4032.1745690662401</v>
      </c>
      <c r="T70" s="33">
        <v>3847.4948162795199</v>
      </c>
      <c r="U70" s="33">
        <v>3681.09553963808</v>
      </c>
      <c r="V70" s="33">
        <v>3502.6737963640203</v>
      </c>
      <c r="W70" s="33">
        <v>5048.86480318334</v>
      </c>
      <c r="X70" s="33">
        <v>4817.61908591267</v>
      </c>
      <c r="Y70" s="33">
        <v>4609.2631636024098</v>
      </c>
      <c r="Z70" s="33">
        <v>4385.8534067247501</v>
      </c>
      <c r="AA70" s="33">
        <v>4184.9746241911798</v>
      </c>
      <c r="AB70" s="33">
        <v>3993.2963964324399</v>
      </c>
      <c r="AC70" s="33">
        <v>3820.5913872656902</v>
      </c>
      <c r="AD70" s="33">
        <v>3635.4083174152597</v>
      </c>
      <c r="AE70" s="33">
        <v>3468.9010664508901</v>
      </c>
    </row>
    <row r="71" spans="1:31">
      <c r="A71" s="29" t="s">
        <v>133</v>
      </c>
      <c r="B71" s="29" t="s">
        <v>73</v>
      </c>
      <c r="C71" s="33">
        <v>0</v>
      </c>
      <c r="D71" s="33">
        <v>0</v>
      </c>
      <c r="E71" s="33">
        <v>1.9718253085637498E-4</v>
      </c>
      <c r="F71" s="33">
        <v>1.9956383132951699E-4</v>
      </c>
      <c r="G71" s="33">
        <v>1.9042350310120799E-4</v>
      </c>
      <c r="H71" s="33">
        <v>2.1776903241436498E-4</v>
      </c>
      <c r="I71" s="33">
        <v>2.1623614480608799E-4</v>
      </c>
      <c r="J71" s="33">
        <v>2.1278996195235399E-4</v>
      </c>
      <c r="K71" s="33">
        <v>2.1289673691535598E-4</v>
      </c>
      <c r="L71" s="33">
        <v>2.3409303198342198E-4</v>
      </c>
      <c r="M71" s="33">
        <v>2.2637580091019999E-4</v>
      </c>
      <c r="N71" s="33">
        <v>3.9290635645382798E-4</v>
      </c>
      <c r="O71" s="33">
        <v>3.7491064532195001E-4</v>
      </c>
      <c r="P71" s="33">
        <v>3.5773916524111597E-4</v>
      </c>
      <c r="Q71" s="33">
        <v>4.1685066726332296E-4</v>
      </c>
      <c r="R71" s="33">
        <v>3.9664602385290198E-4</v>
      </c>
      <c r="S71" s="33">
        <v>4.9648845867984802E-4</v>
      </c>
      <c r="T71" s="33">
        <v>4.7374852908605504E-4</v>
      </c>
      <c r="U71" s="33">
        <v>4.5325950536695495E-4</v>
      </c>
      <c r="V71" s="33">
        <v>4.3129013504437301E-4</v>
      </c>
      <c r="W71" s="33">
        <v>5.1218912252879399E-4</v>
      </c>
      <c r="X71" s="33">
        <v>4.88730078554275E-4</v>
      </c>
      <c r="Y71" s="33">
        <v>4.6759312179990895E-4</v>
      </c>
      <c r="Z71" s="33">
        <v>6.9055807636101492E-4</v>
      </c>
      <c r="AA71" s="33">
        <v>6.5892946191420702E-4</v>
      </c>
      <c r="AB71" s="33">
        <v>6.2874948630903802E-4</v>
      </c>
      <c r="AC71" s="33">
        <v>6.0155686755155007E-4</v>
      </c>
      <c r="AD71" s="33">
        <v>5.7239956265921796E-4</v>
      </c>
      <c r="AE71" s="33">
        <v>5.4618278857951601E-4</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6257.4512690612637</v>
      </c>
      <c r="D73" s="35">
        <v>5970.8507265369162</v>
      </c>
      <c r="E73" s="35">
        <v>7732.8922304083117</v>
      </c>
      <c r="F73" s="35">
        <v>21069.384094103727</v>
      </c>
      <c r="G73" s="35">
        <v>20104.375134346323</v>
      </c>
      <c r="H73" s="35">
        <v>19183.564814531543</v>
      </c>
      <c r="I73" s="35">
        <v>21365.705791038305</v>
      </c>
      <c r="J73" s="35">
        <v>31844.694961528487</v>
      </c>
      <c r="K73" s="35">
        <v>30386.159305446388</v>
      </c>
      <c r="L73" s="35">
        <v>29124.032255551683</v>
      </c>
      <c r="M73" s="35">
        <v>28935.170495384253</v>
      </c>
      <c r="N73" s="35">
        <v>37972.298981092543</v>
      </c>
      <c r="O73" s="35">
        <v>36233.109823681421</v>
      </c>
      <c r="P73" s="35">
        <v>35333.283997843275</v>
      </c>
      <c r="Q73" s="35">
        <v>35390.676091545494</v>
      </c>
      <c r="R73" s="35">
        <v>33675.299231350611</v>
      </c>
      <c r="S73" s="35">
        <v>40063.057327927192</v>
      </c>
      <c r="T73" s="35">
        <v>40299.238078806986</v>
      </c>
      <c r="U73" s="35">
        <v>41953.221130922211</v>
      </c>
      <c r="V73" s="35">
        <v>39919.759534942408</v>
      </c>
      <c r="W73" s="35">
        <v>41612.576030967328</v>
      </c>
      <c r="X73" s="35">
        <v>39706.658309320679</v>
      </c>
      <c r="Y73" s="35">
        <v>48673.699884521971</v>
      </c>
      <c r="Z73" s="35">
        <v>46314.503105327662</v>
      </c>
      <c r="AA73" s="35">
        <v>45163.411409403328</v>
      </c>
      <c r="AB73" s="35">
        <v>54018.566127471488</v>
      </c>
      <c r="AC73" s="35">
        <v>51682.33157649896</v>
      </c>
      <c r="AD73" s="35">
        <v>49177.302411968631</v>
      </c>
      <c r="AE73" s="35">
        <v>49261.546518577117</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ollapsed="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3.01442674374656E-5</v>
      </c>
      <c r="D78" s="33">
        <v>2.8763613955595902E-5</v>
      </c>
      <c r="E78" s="33">
        <v>2.7519624090930402E-5</v>
      </c>
      <c r="F78" s="33">
        <v>2.6185755069689598E-5</v>
      </c>
      <c r="G78" s="33">
        <v>2.4986407499298198E-5</v>
      </c>
      <c r="H78" s="33">
        <v>2.38419918791513E-5</v>
      </c>
      <c r="I78" s="33">
        <v>2.2810855934381298E-5</v>
      </c>
      <c r="J78" s="33">
        <v>2.17052196808365E-5</v>
      </c>
      <c r="K78" s="33">
        <v>2.07110874734687E-5</v>
      </c>
      <c r="L78" s="33">
        <v>1.9762488039335099E-5</v>
      </c>
      <c r="M78" s="33">
        <v>1.8907785467556103E-5</v>
      </c>
      <c r="N78" s="33">
        <v>1.92052010035601E-5</v>
      </c>
      <c r="O78" s="33">
        <v>1.8325573469383598E-5</v>
      </c>
      <c r="P78" s="33">
        <v>1.74862342195494E-5</v>
      </c>
      <c r="Q78" s="33">
        <v>1.7344249311942698E-5</v>
      </c>
      <c r="R78" s="33">
        <v>1.7084987623815301E-5</v>
      </c>
      <c r="S78" s="33">
        <v>1.7016521275184101E-5</v>
      </c>
      <c r="T78" s="33">
        <v>1.6796951044141002E-5</v>
      </c>
      <c r="U78" s="33">
        <v>1.7213905840461501E-5</v>
      </c>
      <c r="V78" s="33">
        <v>1.6379552302081799E-5</v>
      </c>
      <c r="W78" s="33">
        <v>1.6467622475205699E-5</v>
      </c>
      <c r="X78" s="33">
        <v>1.6199007752431298E-5</v>
      </c>
      <c r="Y78" s="33">
        <v>1.6238756208620099E-5</v>
      </c>
      <c r="Z78" s="33">
        <v>1.6047972012790302E-5</v>
      </c>
      <c r="AA78" s="33">
        <v>1.58337140342739E-5</v>
      </c>
      <c r="AB78" s="33">
        <v>1.57262646293168E-5</v>
      </c>
      <c r="AC78" s="33">
        <v>1.56362102640741E-5</v>
      </c>
      <c r="AD78" s="33">
        <v>1.5610168581976E-5</v>
      </c>
      <c r="AE78" s="33">
        <v>1.53153711192584E-5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1.3898954210350763E-4</v>
      </c>
      <c r="D80" s="33">
        <v>1.3380923419402908E-4</v>
      </c>
      <c r="E80" s="33">
        <v>1.2802215433010822E-4</v>
      </c>
      <c r="F80" s="33">
        <v>1.218169538110461E-4</v>
      </c>
      <c r="G80" s="33">
        <v>1.162375513001413E-4</v>
      </c>
      <c r="H80" s="33">
        <v>1.109136939445271E-4</v>
      </c>
      <c r="I80" s="33">
        <v>1.061168171913972E-4</v>
      </c>
      <c r="J80" s="33">
        <v>1.0180641383681701E-4</v>
      </c>
      <c r="K80" s="33">
        <v>1.014575480817353E-4</v>
      </c>
      <c r="L80" s="33">
        <v>1.0165998885061769E-4</v>
      </c>
      <c r="M80" s="33">
        <v>1.0229745391562651E-4</v>
      </c>
      <c r="N80" s="33">
        <v>1.182686343834742E-4</v>
      </c>
      <c r="O80" s="33">
        <v>1.1285175032098169E-4</v>
      </c>
      <c r="P80" s="33">
        <v>1.076829678206612E-4</v>
      </c>
      <c r="Q80" s="33">
        <v>1.0431048839978791E-4</v>
      </c>
      <c r="R80" s="33">
        <v>1.0244790907775509E-4</v>
      </c>
      <c r="S80" s="33">
        <v>1.0457529448627401E-4</v>
      </c>
      <c r="T80" s="33">
        <v>1.030482830744428E-4</v>
      </c>
      <c r="U80" s="33">
        <v>1.1870631187654022E-4</v>
      </c>
      <c r="V80" s="33">
        <v>1.1295264781795141E-4</v>
      </c>
      <c r="W80" s="33">
        <v>1.0865468079430371E-4</v>
      </c>
      <c r="X80" s="33">
        <v>1.0457511288964861E-4</v>
      </c>
      <c r="Y80" s="33">
        <v>1.042613640366355E-4</v>
      </c>
      <c r="Z80" s="33">
        <v>1.075536210146494E-4</v>
      </c>
      <c r="AA80" s="33">
        <v>1.046827132848388E-4</v>
      </c>
      <c r="AB80" s="33">
        <v>1.0481554074953831E-4</v>
      </c>
      <c r="AC80" s="33">
        <v>1.052244799940579E-4</v>
      </c>
      <c r="AD80" s="33">
        <v>1.063813516651651E-4</v>
      </c>
      <c r="AE80" s="33">
        <v>1.0584609432074691E-4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10425.6841044799</v>
      </c>
      <c r="D82" s="33">
        <v>9948.1718514591612</v>
      </c>
      <c r="E82" s="33">
        <v>12422.410648023226</v>
      </c>
      <c r="F82" s="33">
        <v>11820.299635249969</v>
      </c>
      <c r="G82" s="33">
        <v>11278.911861206152</v>
      </c>
      <c r="H82" s="33">
        <v>10762.320473965414</v>
      </c>
      <c r="I82" s="33">
        <v>12905.040884761438</v>
      </c>
      <c r="J82" s="33">
        <v>14761.292294688978</v>
      </c>
      <c r="K82" s="33">
        <v>16453.289551552705</v>
      </c>
      <c r="L82" s="33">
        <v>17922.243642081303</v>
      </c>
      <c r="M82" s="33">
        <v>19272.967981699574</v>
      </c>
      <c r="N82" s="33">
        <v>20372.510553463817</v>
      </c>
      <c r="O82" s="33">
        <v>21379.973595701515</v>
      </c>
      <c r="P82" s="33">
        <v>22252.409714101195</v>
      </c>
      <c r="Q82" s="33">
        <v>23061.61033159712</v>
      </c>
      <c r="R82" s="33">
        <v>23629.543613748072</v>
      </c>
      <c r="S82" s="33">
        <v>24155.786520732447</v>
      </c>
      <c r="T82" s="33">
        <v>24585.983721845452</v>
      </c>
      <c r="U82" s="33">
        <v>25044.360251143738</v>
      </c>
      <c r="V82" s="33">
        <v>25278.397279287907</v>
      </c>
      <c r="W82" s="33">
        <v>24120.608081320599</v>
      </c>
      <c r="X82" s="33">
        <v>23015.847396677163</v>
      </c>
      <c r="Y82" s="33">
        <v>22020.441154180844</v>
      </c>
      <c r="Z82" s="33">
        <v>20953.116099428484</v>
      </c>
      <c r="AA82" s="33">
        <v>19993.431384624593</v>
      </c>
      <c r="AB82" s="33">
        <v>19077.701695290794</v>
      </c>
      <c r="AC82" s="33">
        <v>18252.615265376578</v>
      </c>
      <c r="AD82" s="33">
        <v>17367.915751361928</v>
      </c>
      <c r="AE82" s="33">
        <v>16572.438687449783</v>
      </c>
    </row>
    <row r="83" spans="1:31">
      <c r="A83" s="29" t="s">
        <v>134</v>
      </c>
      <c r="B83" s="29" t="s">
        <v>68</v>
      </c>
      <c r="C83" s="33">
        <v>4.3888075471872103E-5</v>
      </c>
      <c r="D83" s="33">
        <v>7.4101597445038809E-5</v>
      </c>
      <c r="E83" s="33">
        <v>8.7577939636010593E-5</v>
      </c>
      <c r="F83" s="33">
        <v>1.2017899405909901E-4</v>
      </c>
      <c r="G83" s="33">
        <v>1.14674612606157E-4</v>
      </c>
      <c r="H83" s="33">
        <v>1.5472400790471499E-4</v>
      </c>
      <c r="I83" s="33">
        <v>2.5186630343325802E-4</v>
      </c>
      <c r="J83" s="33">
        <v>2.4474111018208398E-4</v>
      </c>
      <c r="K83" s="33">
        <v>3.0023490705284502E-4</v>
      </c>
      <c r="L83" s="33">
        <v>3.1505336921863704E-4</v>
      </c>
      <c r="M83" s="33">
        <v>3.01427710122331E-4</v>
      </c>
      <c r="N83" s="33">
        <v>2.8681758742053797E-4</v>
      </c>
      <c r="O83" s="33">
        <v>2.7368090391827199E-4</v>
      </c>
      <c r="P83" s="33">
        <v>2.6114590058140601E-4</v>
      </c>
      <c r="Q83" s="33">
        <v>2.4985167121148997E-4</v>
      </c>
      <c r="R83" s="33">
        <v>2.3774142569966801E-4</v>
      </c>
      <c r="S83" s="33">
        <v>2.3712831184994601E-4</v>
      </c>
      <c r="T83" s="33">
        <v>2.7132296597435503E-4</v>
      </c>
      <c r="U83" s="33">
        <v>4.4210584704422099E-4</v>
      </c>
      <c r="V83" s="33">
        <v>8.9286806757142903E-4</v>
      </c>
      <c r="W83" s="33">
        <v>8.5197334658011303E-4</v>
      </c>
      <c r="X83" s="33">
        <v>8.1295166626042304E-4</v>
      </c>
      <c r="Y83" s="33">
        <v>7.7779253657483808E-4</v>
      </c>
      <c r="Z83" s="33">
        <v>7.4009313464763803E-4</v>
      </c>
      <c r="AA83" s="33">
        <v>7.0619573888644103E-4</v>
      </c>
      <c r="AB83" s="33">
        <v>6.7385089561573298E-4</v>
      </c>
      <c r="AC83" s="33">
        <v>6.4470769804202794E-4</v>
      </c>
      <c r="AD83" s="33">
        <v>6.13458883620281E-4</v>
      </c>
      <c r="AE83" s="33">
        <v>5.8536152993897807E-4</v>
      </c>
    </row>
    <row r="84" spans="1:31">
      <c r="A84" s="29" t="s">
        <v>134</v>
      </c>
      <c r="B84" s="29" t="s">
        <v>36</v>
      </c>
      <c r="C84" s="33">
        <v>1.39721956019608E-4</v>
      </c>
      <c r="D84" s="33">
        <v>1.9310029012555699E-4</v>
      </c>
      <c r="E84" s="33">
        <v>1.8474894720491499E-4</v>
      </c>
      <c r="F84" s="33">
        <v>2.16761717956577E-4</v>
      </c>
      <c r="G84" s="33">
        <v>2.9672626256170998E-4</v>
      </c>
      <c r="H84" s="33">
        <v>2.8582314572865098E-4</v>
      </c>
      <c r="I84" s="33">
        <v>3.3648902306422602E-4</v>
      </c>
      <c r="J84" s="33">
        <v>3.9016623657748498E-4</v>
      </c>
      <c r="K84" s="33">
        <v>4.2492466131062998E-4</v>
      </c>
      <c r="L84" s="33">
        <v>4.2651077203492E-4</v>
      </c>
      <c r="M84" s="33">
        <v>4.55329192209573E-4</v>
      </c>
      <c r="N84" s="33">
        <v>5.1342450217907898E-4</v>
      </c>
      <c r="O84" s="33">
        <v>4.8990887593003104E-4</v>
      </c>
      <c r="P84" s="33">
        <v>4.67470301273843E-4</v>
      </c>
      <c r="Q84" s="33">
        <v>4.8689721580610603E-4</v>
      </c>
      <c r="R84" s="33">
        <v>4.6953436003780601E-4</v>
      </c>
      <c r="S84" s="33">
        <v>5.1471324076268104E-4</v>
      </c>
      <c r="T84" s="33">
        <v>5.0495923333690798E-4</v>
      </c>
      <c r="U84" s="33">
        <v>5.9168166525808499E-4</v>
      </c>
      <c r="V84" s="33">
        <v>5.6300300885216408E-4</v>
      </c>
      <c r="W84" s="33">
        <v>6.1690744695761099E-4</v>
      </c>
      <c r="X84" s="33">
        <v>6.1807893925973898E-4</v>
      </c>
      <c r="Y84" s="33">
        <v>6.2875427024213599E-4</v>
      </c>
      <c r="Z84" s="33">
        <v>6.5510568680745001E-4</v>
      </c>
      <c r="AA84" s="33">
        <v>6.8375792193983102E-4</v>
      </c>
      <c r="AB84" s="33">
        <v>6.8594552193486304E-4</v>
      </c>
      <c r="AC84" s="33">
        <v>7.1056571905723197E-4</v>
      </c>
      <c r="AD84" s="33">
        <v>7.5370249336934405E-4</v>
      </c>
      <c r="AE84" s="33">
        <v>7.6175509087930303E-4</v>
      </c>
    </row>
    <row r="85" spans="1:31">
      <c r="A85" s="29" t="s">
        <v>134</v>
      </c>
      <c r="B85" s="29" t="s">
        <v>73</v>
      </c>
      <c r="C85" s="33">
        <v>0</v>
      </c>
      <c r="D85" s="33">
        <v>0</v>
      </c>
      <c r="E85" s="33">
        <v>5.5709789217462801E-4</v>
      </c>
      <c r="F85" s="33">
        <v>5.3817364291618792E-4</v>
      </c>
      <c r="G85" s="33">
        <v>5.3700476744871297E-4</v>
      </c>
      <c r="H85" s="33">
        <v>5.4297384062688091E-4</v>
      </c>
      <c r="I85" s="33">
        <v>5.5543167410429994E-4</v>
      </c>
      <c r="J85" s="33">
        <v>5.5201644441266401E-4</v>
      </c>
      <c r="K85" s="33">
        <v>5.5118912383067802E-4</v>
      </c>
      <c r="L85" s="33">
        <v>5.5210281137233407E-4</v>
      </c>
      <c r="M85" s="33">
        <v>5.5973246282416296E-4</v>
      </c>
      <c r="N85" s="33">
        <v>6.3142810040990604E-4</v>
      </c>
      <c r="O85" s="33">
        <v>6.0250772915889294E-4</v>
      </c>
      <c r="P85" s="33">
        <v>5.7727311472606188E-4</v>
      </c>
      <c r="Q85" s="33">
        <v>5.7869463105745102E-4</v>
      </c>
      <c r="R85" s="33">
        <v>5.7961965146031199E-4</v>
      </c>
      <c r="S85" s="33">
        <v>5.9782692552198303E-4</v>
      </c>
      <c r="T85" s="33">
        <v>5.8324332820129004E-4</v>
      </c>
      <c r="U85" s="33">
        <v>6.572616066008889E-4</v>
      </c>
      <c r="V85" s="33">
        <v>6.25404307496837E-4</v>
      </c>
      <c r="W85" s="33">
        <v>6.2442139346922693E-4</v>
      </c>
      <c r="X85" s="33">
        <v>5.9858620279626808E-4</v>
      </c>
      <c r="Y85" s="33">
        <v>6.1490441085519795E-4</v>
      </c>
      <c r="Z85" s="33">
        <v>6.2617850436978001E-4</v>
      </c>
      <c r="AA85" s="33">
        <v>6.1019419023423298E-4</v>
      </c>
      <c r="AB85" s="33">
        <v>6.0157640073688805E-4</v>
      </c>
      <c r="AC85" s="33">
        <v>6.0192144272817091E-4</v>
      </c>
      <c r="AD85" s="33">
        <v>6.3713150330403905E-4</v>
      </c>
      <c r="AE85" s="33">
        <v>6.1116057330770298E-4</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10425.684317501786</v>
      </c>
      <c r="D87" s="35">
        <v>9948.1720881336059</v>
      </c>
      <c r="E87" s="35">
        <v>12422.410891142943</v>
      </c>
      <c r="F87" s="35">
        <v>11820.299903431673</v>
      </c>
      <c r="G87" s="35">
        <v>11278.912117104723</v>
      </c>
      <c r="H87" s="35">
        <v>10762.320763445108</v>
      </c>
      <c r="I87" s="35">
        <v>12905.041265555416</v>
      </c>
      <c r="J87" s="35">
        <v>14761.292662941722</v>
      </c>
      <c r="K87" s="35">
        <v>16453.289973956249</v>
      </c>
      <c r="L87" s="35">
        <v>17922.244078557149</v>
      </c>
      <c r="M87" s="35">
        <v>19272.968404332525</v>
      </c>
      <c r="N87" s="35">
        <v>20372.510977755239</v>
      </c>
      <c r="O87" s="35">
        <v>21379.974000559741</v>
      </c>
      <c r="P87" s="35">
        <v>22252.410100416299</v>
      </c>
      <c r="Q87" s="35">
        <v>23061.610703103528</v>
      </c>
      <c r="R87" s="35">
        <v>23629.543971022391</v>
      </c>
      <c r="S87" s="35">
        <v>24155.786879452575</v>
      </c>
      <c r="T87" s="35">
        <v>24585.984113013652</v>
      </c>
      <c r="U87" s="35">
        <v>25044.360829169804</v>
      </c>
      <c r="V87" s="35">
        <v>25278.398301488174</v>
      </c>
      <c r="W87" s="35">
        <v>24120.609058416248</v>
      </c>
      <c r="X87" s="35">
        <v>23015.848330402947</v>
      </c>
      <c r="Y87" s="35">
        <v>22020.4420524735</v>
      </c>
      <c r="Z87" s="35">
        <v>20953.116963123211</v>
      </c>
      <c r="AA87" s="35">
        <v>19993.43221133676</v>
      </c>
      <c r="AB87" s="35">
        <v>19077.702489683496</v>
      </c>
      <c r="AC87" s="35">
        <v>18252.61603094497</v>
      </c>
      <c r="AD87" s="35">
        <v>17367.916486812333</v>
      </c>
      <c r="AE87" s="35">
        <v>16572.439393972778</v>
      </c>
    </row>
  </sheetData>
  <sheetProtection algorithmName="SHA-512" hashValue="UZH93TEPIAH9Zdfmf/vJWt2saTu5J2fSGa1ZT9Nc0dvUno1lelC+EVOlGGjo+SsPi4Z2EYt8t/r/J4TVWdwQCA==" saltValue="IuVd4iEKBAiSApfxo9VlSg=="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81</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1487207.2729</v>
      </c>
      <c r="D6" s="33">
        <v>1303623.2834999999</v>
      </c>
      <c r="E6" s="33">
        <v>1211443.1121999999</v>
      </c>
      <c r="F6" s="33">
        <v>1000327.8906421625</v>
      </c>
      <c r="G6" s="33">
        <v>855752.17417110084</v>
      </c>
      <c r="H6" s="33">
        <v>756263.43162414129</v>
      </c>
      <c r="I6" s="33">
        <v>683021.73904119502</v>
      </c>
      <c r="J6" s="33">
        <v>707016.30629387777</v>
      </c>
      <c r="K6" s="33">
        <v>558342.03242371592</v>
      </c>
      <c r="L6" s="33">
        <v>524015.20385205734</v>
      </c>
      <c r="M6" s="33">
        <v>459031.55089723045</v>
      </c>
      <c r="N6" s="33">
        <v>306630.53374771855</v>
      </c>
      <c r="O6" s="33">
        <v>301228.05879191228</v>
      </c>
      <c r="P6" s="33">
        <v>256092.50950196019</v>
      </c>
      <c r="Q6" s="33">
        <v>193635.44020304075</v>
      </c>
      <c r="R6" s="33">
        <v>179679.75855964667</v>
      </c>
      <c r="S6" s="33">
        <v>178206.29388957034</v>
      </c>
      <c r="T6" s="33">
        <v>166432.99335530336</v>
      </c>
      <c r="U6" s="33">
        <v>149053.9191938852</v>
      </c>
      <c r="V6" s="33">
        <v>138186.5389407576</v>
      </c>
      <c r="W6" s="33">
        <v>100415.5749706466</v>
      </c>
      <c r="X6" s="33">
        <v>59401.035789039197</v>
      </c>
      <c r="Y6" s="33">
        <v>38066.097312628852</v>
      </c>
      <c r="Z6" s="33">
        <v>30323.536045591187</v>
      </c>
      <c r="AA6" s="33">
        <v>27128.729504197981</v>
      </c>
      <c r="AB6" s="33">
        <v>26342.875652999999</v>
      </c>
      <c r="AC6" s="33">
        <v>24930.002139108503</v>
      </c>
      <c r="AD6" s="33">
        <v>22134.400335653445</v>
      </c>
      <c r="AE6" s="33">
        <v>21598.38120970704</v>
      </c>
    </row>
    <row r="7" spans="1:31">
      <c r="A7" s="29" t="s">
        <v>40</v>
      </c>
      <c r="B7" s="29" t="s">
        <v>71</v>
      </c>
      <c r="C7" s="33">
        <v>207758.41894</v>
      </c>
      <c r="D7" s="33">
        <v>172528.1391</v>
      </c>
      <c r="E7" s="33">
        <v>172998.31046000001</v>
      </c>
      <c r="F7" s="33">
        <v>82833.14353807483</v>
      </c>
      <c r="G7" s="33">
        <v>77337.175008656108</v>
      </c>
      <c r="H7" s="33">
        <v>58937.318505666466</v>
      </c>
      <c r="I7" s="33">
        <v>5.3818969629999991E-2</v>
      </c>
      <c r="J7" s="33">
        <v>3.7347070294999993E-2</v>
      </c>
      <c r="K7" s="33">
        <v>3.2963564445000003E-2</v>
      </c>
      <c r="L7" s="33">
        <v>3.1636035708999886E-2</v>
      </c>
      <c r="M7" s="33">
        <v>2.7940473087000001E-2</v>
      </c>
      <c r="N7" s="33">
        <v>2.6708007842999894E-2</v>
      </c>
      <c r="O7" s="33">
        <v>2.6757071772999897E-2</v>
      </c>
      <c r="P7" s="33">
        <v>2.3762598407999998E-2</v>
      </c>
      <c r="Q7" s="33">
        <v>2.2422804352999995E-2</v>
      </c>
      <c r="R7" s="33">
        <v>1.7484664727000002E-2</v>
      </c>
      <c r="S7" s="33">
        <v>1.0283611963000001E-2</v>
      </c>
      <c r="T7" s="33">
        <v>1.0600850914999987E-2</v>
      </c>
      <c r="U7" s="33">
        <v>8.658662273999999E-3</v>
      </c>
      <c r="V7" s="33">
        <v>7.3631131840000003E-3</v>
      </c>
      <c r="W7" s="33">
        <v>8.5557395319999906E-3</v>
      </c>
      <c r="X7" s="33">
        <v>9.0066989440000002E-3</v>
      </c>
      <c r="Y7" s="33">
        <v>8.9814457759999997E-3</v>
      </c>
      <c r="Z7" s="33">
        <v>7.9272982439999896E-3</v>
      </c>
      <c r="AA7" s="33">
        <v>3.4953331929999999E-3</v>
      </c>
      <c r="AB7" s="33">
        <v>3.7410602529999995E-3</v>
      </c>
      <c r="AC7" s="33">
        <v>8.6386728799999998E-4</v>
      </c>
      <c r="AD7" s="33">
        <v>0</v>
      </c>
      <c r="AE7" s="33">
        <v>0</v>
      </c>
    </row>
    <row r="8" spans="1:31">
      <c r="A8" s="29" t="s">
        <v>40</v>
      </c>
      <c r="B8" s="29" t="s">
        <v>20</v>
      </c>
      <c r="C8" s="33">
        <v>173881.0656746928</v>
      </c>
      <c r="D8" s="33">
        <v>162734.82069508819</v>
      </c>
      <c r="E8" s="33">
        <v>119594.56940448834</v>
      </c>
      <c r="F8" s="33">
        <v>187826.04766662701</v>
      </c>
      <c r="G8" s="33">
        <v>219271.2045377286</v>
      </c>
      <c r="H8" s="33">
        <v>185948.47632617169</v>
      </c>
      <c r="I8" s="33">
        <v>195359.29937643284</v>
      </c>
      <c r="J8" s="33">
        <v>194475.56570168576</v>
      </c>
      <c r="K8" s="33">
        <v>166431.43531099698</v>
      </c>
      <c r="L8" s="33">
        <v>187426.97208245302</v>
      </c>
      <c r="M8" s="33">
        <v>212254.439864974</v>
      </c>
      <c r="N8" s="33">
        <v>241424.96374431119</v>
      </c>
      <c r="O8" s="33">
        <v>255843.38466436672</v>
      </c>
      <c r="P8" s="33">
        <v>234632.34575656691</v>
      </c>
      <c r="Q8" s="33">
        <v>201140.34429693833</v>
      </c>
      <c r="R8" s="33">
        <v>166533.04803179091</v>
      </c>
      <c r="S8" s="33">
        <v>138245.91846160544</v>
      </c>
      <c r="T8" s="33">
        <v>131717.14186177595</v>
      </c>
      <c r="U8" s="33">
        <v>110876.91187564773</v>
      </c>
      <c r="V8" s="33">
        <v>105756.47940629309</v>
      </c>
      <c r="W8" s="33">
        <v>109669.77785314426</v>
      </c>
      <c r="X8" s="33">
        <v>116528.13283596831</v>
      </c>
      <c r="Y8" s="33">
        <v>69378.697545051909</v>
      </c>
      <c r="Z8" s="33">
        <v>61063.944569472929</v>
      </c>
      <c r="AA8" s="33">
        <v>29454.254154393198</v>
      </c>
      <c r="AB8" s="33">
        <v>21241.884561094499</v>
      </c>
      <c r="AC8" s="33">
        <v>20306.465631120762</v>
      </c>
      <c r="AD8" s="33">
        <v>19298.009096982503</v>
      </c>
      <c r="AE8" s="33">
        <v>18387.760223386802</v>
      </c>
    </row>
    <row r="9" spans="1:31">
      <c r="A9" s="29" t="s">
        <v>40</v>
      </c>
      <c r="B9" s="29" t="s">
        <v>32</v>
      </c>
      <c r="C9" s="33">
        <v>83423.204700000002</v>
      </c>
      <c r="D9" s="33">
        <v>78243.913239999994</v>
      </c>
      <c r="E9" s="33">
        <v>72509.175560000003</v>
      </c>
      <c r="F9" s="33">
        <v>21917.5203</v>
      </c>
      <c r="G9" s="33">
        <v>22096.882400000002</v>
      </c>
      <c r="H9" s="33">
        <v>21793.132079999999</v>
      </c>
      <c r="I9" s="33">
        <v>22998.5769</v>
      </c>
      <c r="J9" s="33">
        <v>27036.079700000002</v>
      </c>
      <c r="K9" s="33">
        <v>14598.875169999999</v>
      </c>
      <c r="L9" s="33">
        <v>21160.73619</v>
      </c>
      <c r="M9" s="33">
        <v>44405.469900000004</v>
      </c>
      <c r="N9" s="33">
        <v>88397.939299999998</v>
      </c>
      <c r="O9" s="33">
        <v>81201.396559999994</v>
      </c>
      <c r="P9" s="33">
        <v>106044.83970000001</v>
      </c>
      <c r="Q9" s="33">
        <v>30083.6855</v>
      </c>
      <c r="R9" s="33">
        <v>25188.521499999999</v>
      </c>
      <c r="S9" s="33">
        <v>42539.561999999998</v>
      </c>
      <c r="T9" s="33">
        <v>58926.235499999995</v>
      </c>
      <c r="U9" s="33">
        <v>3678.1517999999996</v>
      </c>
      <c r="V9" s="33">
        <v>3965.0279999999998</v>
      </c>
      <c r="W9" s="33">
        <v>4898.1144999999997</v>
      </c>
      <c r="X9" s="33">
        <v>5059.49</v>
      </c>
      <c r="Y9" s="33">
        <v>4264.4125000000004</v>
      </c>
      <c r="Z9" s="33">
        <v>3973.4414999999999</v>
      </c>
      <c r="AA9" s="33">
        <v>3300.8427999999999</v>
      </c>
      <c r="AB9" s="33">
        <v>0</v>
      </c>
      <c r="AC9" s="33">
        <v>0</v>
      </c>
      <c r="AD9" s="33">
        <v>0</v>
      </c>
      <c r="AE9" s="33">
        <v>0</v>
      </c>
    </row>
    <row r="10" spans="1:31">
      <c r="A10" s="29" t="s">
        <v>40</v>
      </c>
      <c r="B10" s="29" t="s">
        <v>66</v>
      </c>
      <c r="C10" s="33">
        <v>5202.4917923768398</v>
      </c>
      <c r="D10" s="33">
        <v>1846.6524980745803</v>
      </c>
      <c r="E10" s="33">
        <v>8402.6686210212883</v>
      </c>
      <c r="F10" s="33">
        <v>29406.516163030625</v>
      </c>
      <c r="G10" s="33">
        <v>20442.508145135849</v>
      </c>
      <c r="H10" s="33">
        <v>21852.304250280202</v>
      </c>
      <c r="I10" s="33">
        <v>21294.718518633454</v>
      </c>
      <c r="J10" s="33">
        <v>33274.140960202276</v>
      </c>
      <c r="K10" s="33">
        <v>9499.1881456766805</v>
      </c>
      <c r="L10" s="33">
        <v>26516.946337278994</v>
      </c>
      <c r="M10" s="33">
        <v>45155.192471961811</v>
      </c>
      <c r="N10" s="33">
        <v>106829.3601321859</v>
      </c>
      <c r="O10" s="33">
        <v>75763.858467846221</v>
      </c>
      <c r="P10" s="33">
        <v>114309.07381316376</v>
      </c>
      <c r="Q10" s="33">
        <v>103308.79143735873</v>
      </c>
      <c r="R10" s="33">
        <v>118062.54884972383</v>
      </c>
      <c r="S10" s="33">
        <v>235454.26928661857</v>
      </c>
      <c r="T10" s="33">
        <v>218071.40751609212</v>
      </c>
      <c r="U10" s="33">
        <v>351159.98482226633</v>
      </c>
      <c r="V10" s="33">
        <v>394147.20893246209</v>
      </c>
      <c r="W10" s="33">
        <v>401006.222388177</v>
      </c>
      <c r="X10" s="33">
        <v>489258.160836661</v>
      </c>
      <c r="Y10" s="33">
        <v>613873.35193988041</v>
      </c>
      <c r="Z10" s="33">
        <v>418180.52998453827</v>
      </c>
      <c r="AA10" s="33">
        <v>419080.45555396366</v>
      </c>
      <c r="AB10" s="33">
        <v>580450.81322081783</v>
      </c>
      <c r="AC10" s="33">
        <v>583582.35705927259</v>
      </c>
      <c r="AD10" s="33">
        <v>637454.62433231901</v>
      </c>
      <c r="AE10" s="33">
        <v>659575.87667580531</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1957472.4540070698</v>
      </c>
      <c r="D17" s="35">
        <v>1718976.8090331627</v>
      </c>
      <c r="E17" s="35">
        <v>1584947.8362455098</v>
      </c>
      <c r="F17" s="35">
        <v>1322311.118309895</v>
      </c>
      <c r="G17" s="35">
        <v>1194899.9442626215</v>
      </c>
      <c r="H17" s="35">
        <v>1044794.6627862597</v>
      </c>
      <c r="I17" s="35">
        <v>922674.38765523094</v>
      </c>
      <c r="J17" s="35">
        <v>961802.13000283611</v>
      </c>
      <c r="K17" s="35">
        <v>748871.56401395402</v>
      </c>
      <c r="L17" s="35">
        <v>759119.89009782509</v>
      </c>
      <c r="M17" s="35">
        <v>760846.68107463943</v>
      </c>
      <c r="N17" s="35">
        <v>743282.82363222342</v>
      </c>
      <c r="O17" s="35">
        <v>714036.72524119704</v>
      </c>
      <c r="P17" s="35">
        <v>711078.7925342893</v>
      </c>
      <c r="Q17" s="35">
        <v>528168.28386014223</v>
      </c>
      <c r="R17" s="35">
        <v>489463.89442582609</v>
      </c>
      <c r="S17" s="35">
        <v>594446.05392140639</v>
      </c>
      <c r="T17" s="35">
        <v>575147.78883402236</v>
      </c>
      <c r="U17" s="35">
        <v>614768.9763504616</v>
      </c>
      <c r="V17" s="35">
        <v>642055.26264262595</v>
      </c>
      <c r="W17" s="35">
        <v>615989.69826770737</v>
      </c>
      <c r="X17" s="35">
        <v>670246.82846836746</v>
      </c>
      <c r="Y17" s="35">
        <v>725582.56827900698</v>
      </c>
      <c r="Z17" s="35">
        <v>513541.46002690063</v>
      </c>
      <c r="AA17" s="35">
        <v>478964.28550788807</v>
      </c>
      <c r="AB17" s="35">
        <v>628035.57717597252</v>
      </c>
      <c r="AC17" s="35">
        <v>628818.82569336914</v>
      </c>
      <c r="AD17" s="35">
        <v>678887.03376495501</v>
      </c>
      <c r="AE17" s="35">
        <v>699562.01810889912</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857272.87300000002</v>
      </c>
      <c r="D20" s="33">
        <v>732009.51500000001</v>
      </c>
      <c r="E20" s="33">
        <v>653037.49199999997</v>
      </c>
      <c r="F20" s="33">
        <v>637702.23054943199</v>
      </c>
      <c r="G20" s="33">
        <v>530988.73550733726</v>
      </c>
      <c r="H20" s="33">
        <v>448552.50410914305</v>
      </c>
      <c r="I20" s="33">
        <v>421007.61118927383</v>
      </c>
      <c r="J20" s="33">
        <v>440961.98706060299</v>
      </c>
      <c r="K20" s="33">
        <v>321078.81841301214</v>
      </c>
      <c r="L20" s="33">
        <v>305531.73986382043</v>
      </c>
      <c r="M20" s="33">
        <v>259629.62686584139</v>
      </c>
      <c r="N20" s="33">
        <v>109919.5457291019</v>
      </c>
      <c r="O20" s="33">
        <v>128742.05468032139</v>
      </c>
      <c r="P20" s="33">
        <v>109084.73708327139</v>
      </c>
      <c r="Q20" s="33">
        <v>56000.905700000003</v>
      </c>
      <c r="R20" s="33">
        <v>66402.765499999994</v>
      </c>
      <c r="S20" s="33">
        <v>69828.42779999999</v>
      </c>
      <c r="T20" s="33">
        <v>64453.425000000003</v>
      </c>
      <c r="U20" s="33">
        <v>57564.4876</v>
      </c>
      <c r="V20" s="33">
        <v>48181.268499999998</v>
      </c>
      <c r="W20" s="33">
        <v>26213.879063154018</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2263.4015744382</v>
      </c>
      <c r="D22" s="33">
        <v>2118.1670190943</v>
      </c>
      <c r="E22" s="33">
        <v>6121.0880742311392</v>
      </c>
      <c r="F22" s="33">
        <v>15284.430399361199</v>
      </c>
      <c r="G22" s="33">
        <v>18351.954487618597</v>
      </c>
      <c r="H22" s="33">
        <v>9760.2255947766989</v>
      </c>
      <c r="I22" s="33">
        <v>21466.079214860001</v>
      </c>
      <c r="J22" s="33">
        <v>32371.9474144942</v>
      </c>
      <c r="K22" s="33">
        <v>27829.688372434459</v>
      </c>
      <c r="L22" s="33">
        <v>29675.663989135501</v>
      </c>
      <c r="M22" s="33">
        <v>33111.030451585902</v>
      </c>
      <c r="N22" s="33">
        <v>53434.806108253695</v>
      </c>
      <c r="O22" s="33">
        <v>52310.053305828806</v>
      </c>
      <c r="P22" s="33">
        <v>56972.650812827997</v>
      </c>
      <c r="Q22" s="33">
        <v>48051.400002871604</v>
      </c>
      <c r="R22" s="33">
        <v>39103.834571953797</v>
      </c>
      <c r="S22" s="33">
        <v>49284.087514336003</v>
      </c>
      <c r="T22" s="33">
        <v>51330.453320822002</v>
      </c>
      <c r="U22" s="33">
        <v>45310.105321407602</v>
      </c>
      <c r="V22" s="33">
        <v>37840.533386305993</v>
      </c>
      <c r="W22" s="33">
        <v>38346.921989406299</v>
      </c>
      <c r="X22" s="33">
        <v>41893.121929638903</v>
      </c>
      <c r="Y22" s="33">
        <v>2225.2132527059998</v>
      </c>
      <c r="Z22" s="33">
        <v>4.0031040000000004E-3</v>
      </c>
      <c r="AA22" s="33">
        <v>3.9018910000000002E-3</v>
      </c>
      <c r="AB22" s="33">
        <v>3.9192676999999995E-3</v>
      </c>
      <c r="AC22" s="33">
        <v>3.6751957000000003E-3</v>
      </c>
      <c r="AD22" s="33">
        <v>3.45670599999999E-3</v>
      </c>
      <c r="AE22" s="33">
        <v>3.2562522999999999E-3</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2.5030720299999997E-3</v>
      </c>
      <c r="D24" s="33">
        <v>2.4555069E-3</v>
      </c>
      <c r="E24" s="33">
        <v>1145.2525631222002</v>
      </c>
      <c r="F24" s="33">
        <v>5999.9583872264502</v>
      </c>
      <c r="G24" s="33">
        <v>936.51060567420984</v>
      </c>
      <c r="H24" s="33">
        <v>1811.3976607305001</v>
      </c>
      <c r="I24" s="33">
        <v>1394.7008896150201</v>
      </c>
      <c r="J24" s="33">
        <v>4253.2988772976605</v>
      </c>
      <c r="K24" s="33">
        <v>52.000123302049907</v>
      </c>
      <c r="L24" s="33">
        <v>691.71578048542005</v>
      </c>
      <c r="M24" s="33">
        <v>1654.20350062073</v>
      </c>
      <c r="N24" s="33">
        <v>25521.5655237992</v>
      </c>
      <c r="O24" s="33">
        <v>10746.420536010102</v>
      </c>
      <c r="P24" s="33">
        <v>32866.416820230603</v>
      </c>
      <c r="Q24" s="33">
        <v>26086.791307246498</v>
      </c>
      <c r="R24" s="33">
        <v>35606.059969324997</v>
      </c>
      <c r="S24" s="33">
        <v>80285.170160503098</v>
      </c>
      <c r="T24" s="33">
        <v>95494.202034447706</v>
      </c>
      <c r="U24" s="33">
        <v>118421.79165818451</v>
      </c>
      <c r="V24" s="33">
        <v>154110.68362257929</v>
      </c>
      <c r="W24" s="33">
        <v>87778.925473736002</v>
      </c>
      <c r="X24" s="33">
        <v>128685.5081539283</v>
      </c>
      <c r="Y24" s="33">
        <v>201853.69687695598</v>
      </c>
      <c r="Z24" s="33">
        <v>110836.572992056</v>
      </c>
      <c r="AA24" s="33">
        <v>96992.624563290592</v>
      </c>
      <c r="AB24" s="33">
        <v>133416.623688094</v>
      </c>
      <c r="AC24" s="33">
        <v>175679.6862214565</v>
      </c>
      <c r="AD24" s="33">
        <v>172800.86435790971</v>
      </c>
      <c r="AE24" s="33">
        <v>153786.31748620598</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859536.27707751025</v>
      </c>
      <c r="D31" s="35">
        <v>734127.68447460129</v>
      </c>
      <c r="E31" s="35">
        <v>660303.83263735333</v>
      </c>
      <c r="F31" s="35">
        <v>658986.61933601962</v>
      </c>
      <c r="G31" s="35">
        <v>550277.20060063014</v>
      </c>
      <c r="H31" s="35">
        <v>460124.12736465025</v>
      </c>
      <c r="I31" s="35">
        <v>443868.39129374881</v>
      </c>
      <c r="J31" s="35">
        <v>477587.23335239483</v>
      </c>
      <c r="K31" s="35">
        <v>348960.50690874865</v>
      </c>
      <c r="L31" s="35">
        <v>335899.11963344133</v>
      </c>
      <c r="M31" s="35">
        <v>294394.86081804801</v>
      </c>
      <c r="N31" s="35">
        <v>188875.91736115477</v>
      </c>
      <c r="O31" s="35">
        <v>191798.52852216028</v>
      </c>
      <c r="P31" s="35">
        <v>198923.80471632999</v>
      </c>
      <c r="Q31" s="35">
        <v>130139.09701011812</v>
      </c>
      <c r="R31" s="35">
        <v>141112.66004127878</v>
      </c>
      <c r="S31" s="35">
        <v>199397.68547483909</v>
      </c>
      <c r="T31" s="35">
        <v>211278.08035526972</v>
      </c>
      <c r="U31" s="35">
        <v>221296.38457959209</v>
      </c>
      <c r="V31" s="35">
        <v>240132.48550888529</v>
      </c>
      <c r="W31" s="35">
        <v>152339.72652629632</v>
      </c>
      <c r="X31" s="35">
        <v>170578.6300835672</v>
      </c>
      <c r="Y31" s="35">
        <v>204078.91012966196</v>
      </c>
      <c r="Z31" s="35">
        <v>110836.57699515999</v>
      </c>
      <c r="AA31" s="35">
        <v>96992.628465181595</v>
      </c>
      <c r="AB31" s="35">
        <v>133416.6276073617</v>
      </c>
      <c r="AC31" s="35">
        <v>175679.68989665221</v>
      </c>
      <c r="AD31" s="35">
        <v>172800.86781461572</v>
      </c>
      <c r="AE31" s="35">
        <v>153786.32074245828</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629934.39989999996</v>
      </c>
      <c r="D34" s="33">
        <v>571613.76850000001</v>
      </c>
      <c r="E34" s="33">
        <v>558405.6202</v>
      </c>
      <c r="F34" s="33">
        <v>362625.66009273054</v>
      </c>
      <c r="G34" s="33">
        <v>324763.43866376363</v>
      </c>
      <c r="H34" s="33">
        <v>307710.9275149983</v>
      </c>
      <c r="I34" s="33">
        <v>262014.12785192113</v>
      </c>
      <c r="J34" s="33">
        <v>266054.31923327484</v>
      </c>
      <c r="K34" s="33">
        <v>237263.21401070381</v>
      </c>
      <c r="L34" s="33">
        <v>218483.46398823691</v>
      </c>
      <c r="M34" s="33">
        <v>199401.92403138906</v>
      </c>
      <c r="N34" s="33">
        <v>196710.98801861668</v>
      </c>
      <c r="O34" s="33">
        <v>172486.00411159091</v>
      </c>
      <c r="P34" s="33">
        <v>147007.77241868878</v>
      </c>
      <c r="Q34" s="33">
        <v>137634.53450304075</v>
      </c>
      <c r="R34" s="33">
        <v>113276.99305964667</v>
      </c>
      <c r="S34" s="33">
        <v>108377.86608957037</v>
      </c>
      <c r="T34" s="33">
        <v>101979.56835530336</v>
      </c>
      <c r="U34" s="33">
        <v>91489.431593885209</v>
      </c>
      <c r="V34" s="33">
        <v>90005.270440757609</v>
      </c>
      <c r="W34" s="33">
        <v>74201.695907492584</v>
      </c>
      <c r="X34" s="33">
        <v>59401.035789039197</v>
      </c>
      <c r="Y34" s="33">
        <v>38066.097312628852</v>
      </c>
      <c r="Z34" s="33">
        <v>30323.536045591187</v>
      </c>
      <c r="AA34" s="33">
        <v>27128.729504197981</v>
      </c>
      <c r="AB34" s="33">
        <v>26342.875652999999</v>
      </c>
      <c r="AC34" s="33">
        <v>24930.002139108503</v>
      </c>
      <c r="AD34" s="33">
        <v>22134.400335653445</v>
      </c>
      <c r="AE34" s="33">
        <v>21598.38120970704</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82211.359566279294</v>
      </c>
      <c r="D36" s="33">
        <v>78221.269398360004</v>
      </c>
      <c r="E36" s="33">
        <v>80845.258697466896</v>
      </c>
      <c r="F36" s="33">
        <v>123982.4073631058</v>
      </c>
      <c r="G36" s="33">
        <v>139890.65630769302</v>
      </c>
      <c r="H36" s="33">
        <v>121117.66123223769</v>
      </c>
      <c r="I36" s="33">
        <v>134030.83874378089</v>
      </c>
      <c r="J36" s="33">
        <v>127091.43278893169</v>
      </c>
      <c r="K36" s="33">
        <v>112710.9337157035</v>
      </c>
      <c r="L36" s="33">
        <v>117430.4867611448</v>
      </c>
      <c r="M36" s="33">
        <v>132666.0960298524</v>
      </c>
      <c r="N36" s="33">
        <v>136418.9345443912</v>
      </c>
      <c r="O36" s="33">
        <v>147451.65648509431</v>
      </c>
      <c r="P36" s="33">
        <v>121837.0403177767</v>
      </c>
      <c r="Q36" s="33">
        <v>109702.933694896</v>
      </c>
      <c r="R36" s="33">
        <v>85741.575111067796</v>
      </c>
      <c r="S36" s="33">
        <v>88961.822267868003</v>
      </c>
      <c r="T36" s="33">
        <v>80386.68016015079</v>
      </c>
      <c r="U36" s="33">
        <v>65566.798543366996</v>
      </c>
      <c r="V36" s="33">
        <v>67915.938453665003</v>
      </c>
      <c r="W36" s="33">
        <v>71322.846367893202</v>
      </c>
      <c r="X36" s="33">
        <v>74635.001535142408</v>
      </c>
      <c r="Y36" s="33">
        <v>67153.4723870249</v>
      </c>
      <c r="Z36" s="33">
        <v>61063.929748990297</v>
      </c>
      <c r="AA36" s="33">
        <v>29454.239639710999</v>
      </c>
      <c r="AB36" s="33">
        <v>21241.8700644946</v>
      </c>
      <c r="AC36" s="33">
        <v>20306.4519672565</v>
      </c>
      <c r="AD36" s="33">
        <v>19297.995822926001</v>
      </c>
      <c r="AE36" s="33">
        <v>18387.7417351117</v>
      </c>
    </row>
    <row r="37" spans="1:31">
      <c r="A37" s="29" t="s">
        <v>131</v>
      </c>
      <c r="B37" s="29" t="s">
        <v>32</v>
      </c>
      <c r="C37" s="33">
        <v>2073.3766000000001</v>
      </c>
      <c r="D37" s="33">
        <v>1988.8054</v>
      </c>
      <c r="E37" s="33">
        <v>3746.9465</v>
      </c>
      <c r="F37" s="33">
        <v>3640.915</v>
      </c>
      <c r="G37" s="33">
        <v>3554.6885000000002</v>
      </c>
      <c r="H37" s="33">
        <v>3380.3188</v>
      </c>
      <c r="I37" s="33">
        <v>5319.8519999999999</v>
      </c>
      <c r="J37" s="33">
        <v>5742.3445000000002</v>
      </c>
      <c r="K37" s="33">
        <v>5676.4530000000004</v>
      </c>
      <c r="L37" s="33">
        <v>4140.7727999999997</v>
      </c>
      <c r="M37" s="33">
        <v>3873.4932000000003</v>
      </c>
      <c r="N37" s="33">
        <v>4592.0929999999998</v>
      </c>
      <c r="O37" s="33">
        <v>6365.1824999999999</v>
      </c>
      <c r="P37" s="33">
        <v>4986.0145000000002</v>
      </c>
      <c r="Q37" s="33">
        <v>4219.6475</v>
      </c>
      <c r="R37" s="33">
        <v>4686.2794999999996</v>
      </c>
      <c r="S37" s="33">
        <v>5134.4579999999996</v>
      </c>
      <c r="T37" s="33">
        <v>4433.3554999999997</v>
      </c>
      <c r="U37" s="33">
        <v>3678.1517999999996</v>
      </c>
      <c r="V37" s="33">
        <v>3965.0279999999998</v>
      </c>
      <c r="W37" s="33">
        <v>4898.1144999999997</v>
      </c>
      <c r="X37" s="33">
        <v>5059.49</v>
      </c>
      <c r="Y37" s="33">
        <v>4264.4125000000004</v>
      </c>
      <c r="Z37" s="33">
        <v>3973.4414999999999</v>
      </c>
      <c r="AA37" s="33">
        <v>3300.8427999999999</v>
      </c>
      <c r="AB37" s="33">
        <v>0</v>
      </c>
      <c r="AC37" s="33">
        <v>0</v>
      </c>
      <c r="AD37" s="33">
        <v>0</v>
      </c>
      <c r="AE37" s="33">
        <v>0</v>
      </c>
    </row>
    <row r="38" spans="1:31">
      <c r="A38" s="29" t="s">
        <v>131</v>
      </c>
      <c r="B38" s="29" t="s">
        <v>66</v>
      </c>
      <c r="C38" s="33">
        <v>4.1783564700000001E-3</v>
      </c>
      <c r="D38" s="33">
        <v>4.067430779999999E-3</v>
      </c>
      <c r="E38" s="33">
        <v>4.0633427599999997E-3</v>
      </c>
      <c r="F38" s="33">
        <v>9355.3075662951487</v>
      </c>
      <c r="G38" s="33">
        <v>4186.6603965086997</v>
      </c>
      <c r="H38" s="33">
        <v>4876.0878128696604</v>
      </c>
      <c r="I38" s="33">
        <v>8865.6603943454811</v>
      </c>
      <c r="J38" s="33">
        <v>14374.700284103959</v>
      </c>
      <c r="K38" s="33">
        <v>7013.5147389874201</v>
      </c>
      <c r="L38" s="33">
        <v>12990.924928989003</v>
      </c>
      <c r="M38" s="33">
        <v>26419.775389665087</v>
      </c>
      <c r="N38" s="33">
        <v>37886.904320054498</v>
      </c>
      <c r="O38" s="33">
        <v>35126.387642813301</v>
      </c>
      <c r="P38" s="33">
        <v>23637.637322153001</v>
      </c>
      <c r="Q38" s="33">
        <v>25805.721072640561</v>
      </c>
      <c r="R38" s="33">
        <v>36757.114945433597</v>
      </c>
      <c r="S38" s="33">
        <v>52228.102534224694</v>
      </c>
      <c r="T38" s="33">
        <v>30118.524794455941</v>
      </c>
      <c r="U38" s="33">
        <v>61632.584490123802</v>
      </c>
      <c r="V38" s="33">
        <v>66984.672053383008</v>
      </c>
      <c r="W38" s="33">
        <v>79161.698116413405</v>
      </c>
      <c r="X38" s="33">
        <v>91150.169952331285</v>
      </c>
      <c r="Y38" s="33">
        <v>75635.097997916702</v>
      </c>
      <c r="Z38" s="33">
        <v>82032.170532329998</v>
      </c>
      <c r="AA38" s="33">
        <v>86539.286750502011</v>
      </c>
      <c r="AB38" s="33">
        <v>155598.08398616311</v>
      </c>
      <c r="AC38" s="33">
        <v>114038.0784024265</v>
      </c>
      <c r="AD38" s="33">
        <v>111746.482747888</v>
      </c>
      <c r="AE38" s="33">
        <v>97326.619531320597</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714219.14024463575</v>
      </c>
      <c r="D45" s="35">
        <v>651823.84736579075</v>
      </c>
      <c r="E45" s="35">
        <v>642997.82946080971</v>
      </c>
      <c r="F45" s="35">
        <v>499604.29002213146</v>
      </c>
      <c r="G45" s="35">
        <v>472395.44386796537</v>
      </c>
      <c r="H45" s="35">
        <v>437084.99536010565</v>
      </c>
      <c r="I45" s="35">
        <v>410230.47899004747</v>
      </c>
      <c r="J45" s="35">
        <v>413262.79680631054</v>
      </c>
      <c r="K45" s="35">
        <v>362664.11546539475</v>
      </c>
      <c r="L45" s="35">
        <v>353045.64847837068</v>
      </c>
      <c r="M45" s="35">
        <v>362361.28865090659</v>
      </c>
      <c r="N45" s="35">
        <v>375608.91988306242</v>
      </c>
      <c r="O45" s="35">
        <v>361429.23073949857</v>
      </c>
      <c r="P45" s="35">
        <v>297468.46455861849</v>
      </c>
      <c r="Q45" s="35">
        <v>277362.8367705773</v>
      </c>
      <c r="R45" s="35">
        <v>240461.96261614808</v>
      </c>
      <c r="S45" s="35">
        <v>254702.24889166307</v>
      </c>
      <c r="T45" s="35">
        <v>216918.12880991009</v>
      </c>
      <c r="U45" s="35">
        <v>222366.96642737597</v>
      </c>
      <c r="V45" s="35">
        <v>228870.90894780564</v>
      </c>
      <c r="W45" s="35">
        <v>229584.35489179919</v>
      </c>
      <c r="X45" s="35">
        <v>230245.69727651289</v>
      </c>
      <c r="Y45" s="35">
        <v>185119.08019757044</v>
      </c>
      <c r="Z45" s="35">
        <v>177393.07782691147</v>
      </c>
      <c r="AA45" s="35">
        <v>146423.09869441099</v>
      </c>
      <c r="AB45" s="35">
        <v>203182.82970365771</v>
      </c>
      <c r="AC45" s="35">
        <v>159274.53250879151</v>
      </c>
      <c r="AD45" s="35">
        <v>153178.87890646746</v>
      </c>
      <c r="AE45" s="35">
        <v>137312.74247613933</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207758.41894</v>
      </c>
      <c r="D49" s="33">
        <v>172528.1391</v>
      </c>
      <c r="E49" s="33">
        <v>172998.31046000001</v>
      </c>
      <c r="F49" s="33">
        <v>82833.14353807483</v>
      </c>
      <c r="G49" s="33">
        <v>77337.175008656108</v>
      </c>
      <c r="H49" s="33">
        <v>58937.318505666466</v>
      </c>
      <c r="I49" s="33">
        <v>5.3818969629999991E-2</v>
      </c>
      <c r="J49" s="33">
        <v>3.7347070294999993E-2</v>
      </c>
      <c r="K49" s="33">
        <v>3.2963564445000003E-2</v>
      </c>
      <c r="L49" s="33">
        <v>3.1636035708999886E-2</v>
      </c>
      <c r="M49" s="33">
        <v>2.7940473087000001E-2</v>
      </c>
      <c r="N49" s="33">
        <v>2.6708007842999894E-2</v>
      </c>
      <c r="O49" s="33">
        <v>2.6757071772999897E-2</v>
      </c>
      <c r="P49" s="33">
        <v>2.3762598407999998E-2</v>
      </c>
      <c r="Q49" s="33">
        <v>2.2422804352999995E-2</v>
      </c>
      <c r="R49" s="33">
        <v>1.7484664727000002E-2</v>
      </c>
      <c r="S49" s="33">
        <v>1.0283611963000001E-2</v>
      </c>
      <c r="T49" s="33">
        <v>1.0600850914999987E-2</v>
      </c>
      <c r="U49" s="33">
        <v>8.658662273999999E-3</v>
      </c>
      <c r="V49" s="33">
        <v>7.3631131840000003E-3</v>
      </c>
      <c r="W49" s="33">
        <v>8.5557395319999906E-3</v>
      </c>
      <c r="X49" s="33">
        <v>9.0066989440000002E-3</v>
      </c>
      <c r="Y49" s="33">
        <v>8.9814457759999997E-3</v>
      </c>
      <c r="Z49" s="33">
        <v>7.9272982439999896E-3</v>
      </c>
      <c r="AA49" s="33">
        <v>3.4953331929999999E-3</v>
      </c>
      <c r="AB49" s="33">
        <v>3.7410602529999995E-3</v>
      </c>
      <c r="AC49" s="33">
        <v>8.6386728799999998E-4</v>
      </c>
      <c r="AD49" s="33">
        <v>0</v>
      </c>
      <c r="AE49" s="33">
        <v>0</v>
      </c>
    </row>
    <row r="50" spans="1:31">
      <c r="A50" s="29" t="s">
        <v>132</v>
      </c>
      <c r="B50" s="29" t="s">
        <v>20</v>
      </c>
      <c r="C50" s="33">
        <v>1.5228006000000001E-3</v>
      </c>
      <c r="D50" s="33">
        <v>1.4708551000000001E-3</v>
      </c>
      <c r="E50" s="33">
        <v>1.5228983000000001E-3</v>
      </c>
      <c r="F50" s="33">
        <v>2.5657066999999999E-3</v>
      </c>
      <c r="G50" s="33">
        <v>2.5049965E-3</v>
      </c>
      <c r="H50" s="33">
        <v>2.4003377E-3</v>
      </c>
      <c r="I50" s="33">
        <v>2.4287179000000002E-3</v>
      </c>
      <c r="J50" s="33">
        <v>2.6454057999999998E-3</v>
      </c>
      <c r="K50" s="33">
        <v>2.4980977000000001E-3</v>
      </c>
      <c r="L50" s="33">
        <v>2.5594534999999999E-3</v>
      </c>
      <c r="M50" s="33">
        <v>2.6905866000000002E-3</v>
      </c>
      <c r="N50" s="33">
        <v>3.6494421999999898E-3</v>
      </c>
      <c r="O50" s="33">
        <v>3.5523064E-3</v>
      </c>
      <c r="P50" s="33">
        <v>3.4106936E-3</v>
      </c>
      <c r="Q50" s="33">
        <v>3.2137384E-3</v>
      </c>
      <c r="R50" s="33">
        <v>3.0828536000000002E-3</v>
      </c>
      <c r="S50" s="33">
        <v>4.3893919999999998E-3</v>
      </c>
      <c r="T50" s="33">
        <v>4.2437050000000004E-3</v>
      </c>
      <c r="U50" s="33">
        <v>4.022266E-3</v>
      </c>
      <c r="V50" s="33">
        <v>3.7954849999999899E-3</v>
      </c>
      <c r="W50" s="33">
        <v>5.3209442999999999E-3</v>
      </c>
      <c r="X50" s="33">
        <v>5.276897E-3</v>
      </c>
      <c r="Y50" s="33">
        <v>7.9233364999999993E-3</v>
      </c>
      <c r="Z50" s="33">
        <v>7.1440460000000003E-3</v>
      </c>
      <c r="AA50" s="33">
        <v>7.0189420000000002E-3</v>
      </c>
      <c r="AB50" s="33">
        <v>7.0487846999999996E-3</v>
      </c>
      <c r="AC50" s="33">
        <v>6.6342014999999999E-3</v>
      </c>
      <c r="AD50" s="33">
        <v>6.5944560000000003E-3</v>
      </c>
      <c r="AE50" s="33">
        <v>1.2172841E-2</v>
      </c>
    </row>
    <row r="51" spans="1:31">
      <c r="A51" s="29" t="s">
        <v>132</v>
      </c>
      <c r="B51" s="29" t="s">
        <v>32</v>
      </c>
      <c r="C51" s="33">
        <v>1065.7321000000002</v>
      </c>
      <c r="D51" s="33">
        <v>505.97284000000002</v>
      </c>
      <c r="E51" s="33">
        <v>910.82006000000001</v>
      </c>
      <c r="F51" s="33">
        <v>6464.3795</v>
      </c>
      <c r="G51" s="33">
        <v>5679.7380000000003</v>
      </c>
      <c r="H51" s="33">
        <v>5505.9764999999998</v>
      </c>
      <c r="I51" s="33">
        <v>8058.8244999999997</v>
      </c>
      <c r="J51" s="33">
        <v>11058.132</v>
      </c>
      <c r="K51" s="33">
        <v>2920.4870000000001</v>
      </c>
      <c r="L51" s="33">
        <v>9197.6299999999992</v>
      </c>
      <c r="M51" s="33">
        <v>25724.578000000001</v>
      </c>
      <c r="N51" s="33">
        <v>52875.383999999998</v>
      </c>
      <c r="O51" s="33">
        <v>41680.379999999997</v>
      </c>
      <c r="P51" s="33">
        <v>48598.508000000002</v>
      </c>
      <c r="Q51" s="33">
        <v>25864.038</v>
      </c>
      <c r="R51" s="33">
        <v>20502.241999999998</v>
      </c>
      <c r="S51" s="33">
        <v>37405.103999999999</v>
      </c>
      <c r="T51" s="33">
        <v>54492.88</v>
      </c>
      <c r="U51" s="33">
        <v>0</v>
      </c>
      <c r="V51" s="33">
        <v>0</v>
      </c>
      <c r="W51" s="33">
        <v>0</v>
      </c>
      <c r="X51" s="33">
        <v>0</v>
      </c>
      <c r="Y51" s="33">
        <v>0</v>
      </c>
      <c r="Z51" s="33">
        <v>0</v>
      </c>
      <c r="AA51" s="33">
        <v>0</v>
      </c>
      <c r="AB51" s="33">
        <v>0</v>
      </c>
      <c r="AC51" s="33">
        <v>0</v>
      </c>
      <c r="AD51" s="33">
        <v>0</v>
      </c>
      <c r="AE51" s="33">
        <v>0</v>
      </c>
    </row>
    <row r="52" spans="1:31">
      <c r="A52" s="29" t="s">
        <v>132</v>
      </c>
      <c r="B52" s="29" t="s">
        <v>66</v>
      </c>
      <c r="C52" s="33">
        <v>1148.7595605926001</v>
      </c>
      <c r="D52" s="33">
        <v>30.6983320925399</v>
      </c>
      <c r="E52" s="33">
        <v>1017.8360842519</v>
      </c>
      <c r="F52" s="33">
        <v>4351.3277027434406</v>
      </c>
      <c r="G52" s="33">
        <v>2565.5796875969995</v>
      </c>
      <c r="H52" s="33">
        <v>6494.9330108372405</v>
      </c>
      <c r="I52" s="33">
        <v>5401.6701865527502</v>
      </c>
      <c r="J52" s="33">
        <v>7728.9568139808598</v>
      </c>
      <c r="K52" s="33">
        <v>1117.0860906916998</v>
      </c>
      <c r="L52" s="33">
        <v>4599.7443464891003</v>
      </c>
      <c r="M52" s="33">
        <v>6825.6187075868502</v>
      </c>
      <c r="N52" s="33">
        <v>24833.998367181099</v>
      </c>
      <c r="O52" s="33">
        <v>13433.9920199793</v>
      </c>
      <c r="P52" s="33">
        <v>34655.380959511902</v>
      </c>
      <c r="Q52" s="33">
        <v>30493.998274159203</v>
      </c>
      <c r="R52" s="33">
        <v>27113.266955701001</v>
      </c>
      <c r="S52" s="33">
        <v>55894.699625856294</v>
      </c>
      <c r="T52" s="33">
        <v>49643.530746070086</v>
      </c>
      <c r="U52" s="33">
        <v>117707.04618703501</v>
      </c>
      <c r="V52" s="33">
        <v>121600.9421111533</v>
      </c>
      <c r="W52" s="33">
        <v>184402.86756134327</v>
      </c>
      <c r="X52" s="33">
        <v>214551.20607926027</v>
      </c>
      <c r="Y52" s="33">
        <v>265980.33546510898</v>
      </c>
      <c r="Z52" s="33">
        <v>192105.68033725501</v>
      </c>
      <c r="AA52" s="33">
        <v>203316.97070461704</v>
      </c>
      <c r="AB52" s="33">
        <v>260826.40144432499</v>
      </c>
      <c r="AC52" s="33">
        <v>266764.3461726</v>
      </c>
      <c r="AD52" s="33">
        <v>318504.41166151204</v>
      </c>
      <c r="AE52" s="33">
        <v>379083.44160000002</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209972.91212339318</v>
      </c>
      <c r="D59" s="35">
        <v>173064.81174294764</v>
      </c>
      <c r="E59" s="35">
        <v>174926.9681271502</v>
      </c>
      <c r="F59" s="35">
        <v>93648.853306524965</v>
      </c>
      <c r="G59" s="35">
        <v>85582.495201249607</v>
      </c>
      <c r="H59" s="35">
        <v>70938.230416841398</v>
      </c>
      <c r="I59" s="35">
        <v>13460.55093424028</v>
      </c>
      <c r="J59" s="35">
        <v>18787.128806456953</v>
      </c>
      <c r="K59" s="35">
        <v>4037.608552353845</v>
      </c>
      <c r="L59" s="35">
        <v>13797.408541978308</v>
      </c>
      <c r="M59" s="35">
        <v>32550.227338646539</v>
      </c>
      <c r="N59" s="35">
        <v>77709.41272463114</v>
      </c>
      <c r="O59" s="35">
        <v>55114.402329357465</v>
      </c>
      <c r="P59" s="35">
        <v>83253.916132803919</v>
      </c>
      <c r="Q59" s="35">
        <v>56358.061910701959</v>
      </c>
      <c r="R59" s="35">
        <v>47615.529523219331</v>
      </c>
      <c r="S59" s="35">
        <v>93299.818298860249</v>
      </c>
      <c r="T59" s="35">
        <v>104136.42559062599</v>
      </c>
      <c r="U59" s="35">
        <v>117707.05886796329</v>
      </c>
      <c r="V59" s="35">
        <v>121600.95326975148</v>
      </c>
      <c r="W59" s="35">
        <v>184402.88143802711</v>
      </c>
      <c r="X59" s="35">
        <v>214551.22036285623</v>
      </c>
      <c r="Y59" s="35">
        <v>265980.35236989125</v>
      </c>
      <c r="Z59" s="35">
        <v>192105.69540859925</v>
      </c>
      <c r="AA59" s="35">
        <v>203316.98121889224</v>
      </c>
      <c r="AB59" s="35">
        <v>260826.41223416995</v>
      </c>
      <c r="AC59" s="35">
        <v>266764.35367066879</v>
      </c>
      <c r="AD59" s="35">
        <v>318504.41825596802</v>
      </c>
      <c r="AE59" s="35">
        <v>379083.45377284102</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89406.301614012598</v>
      </c>
      <c r="D64" s="33">
        <v>82395.381477923394</v>
      </c>
      <c r="E64" s="33">
        <v>32628.219791009702</v>
      </c>
      <c r="F64" s="33">
        <v>48559.2060674858</v>
      </c>
      <c r="G64" s="33">
        <v>61028.590050512998</v>
      </c>
      <c r="H64" s="33">
        <v>55070.585951673704</v>
      </c>
      <c r="I64" s="33">
        <v>39862.377891856406</v>
      </c>
      <c r="J64" s="33">
        <v>35012.181822418301</v>
      </c>
      <c r="K64" s="33">
        <v>25890.8097301704</v>
      </c>
      <c r="L64" s="33">
        <v>40320.817813091504</v>
      </c>
      <c r="M64" s="33">
        <v>46477.309763789497</v>
      </c>
      <c r="N64" s="33">
        <v>51571.218496916503</v>
      </c>
      <c r="O64" s="33">
        <v>56081.670402428899</v>
      </c>
      <c r="P64" s="33">
        <v>55822.650307163996</v>
      </c>
      <c r="Q64" s="33">
        <v>43386.006477946001</v>
      </c>
      <c r="R64" s="33">
        <v>41687.634367597806</v>
      </c>
      <c r="S64" s="33">
        <v>3.3936281000000001E-3</v>
      </c>
      <c r="T64" s="33">
        <v>3.2515649999999997E-3</v>
      </c>
      <c r="U64" s="33">
        <v>3.0871400000000004E-3</v>
      </c>
      <c r="V64" s="33">
        <v>2.9001126E-3</v>
      </c>
      <c r="W64" s="33">
        <v>3.3015757E-3</v>
      </c>
      <c r="X64" s="33">
        <v>3.2362792E-3</v>
      </c>
      <c r="Y64" s="33">
        <v>3.1238499E-3</v>
      </c>
      <c r="Z64" s="33">
        <v>2.8276474000000001E-3</v>
      </c>
      <c r="AA64" s="33">
        <v>2.7601547000000001E-3</v>
      </c>
      <c r="AB64" s="33">
        <v>2.7019242999999997E-3</v>
      </c>
      <c r="AC64" s="33">
        <v>2.5340542999999901E-3</v>
      </c>
      <c r="AD64" s="33">
        <v>2.4049466E-3</v>
      </c>
      <c r="AE64" s="33">
        <v>2.2583234000000002E-3</v>
      </c>
    </row>
    <row r="65" spans="1:31">
      <c r="A65" s="29" t="s">
        <v>133</v>
      </c>
      <c r="B65" s="29" t="s">
        <v>32</v>
      </c>
      <c r="C65" s="33">
        <v>80284.096000000005</v>
      </c>
      <c r="D65" s="33">
        <v>75749.134999999995</v>
      </c>
      <c r="E65" s="33">
        <v>67851.409</v>
      </c>
      <c r="F65" s="33">
        <v>11812.2258</v>
      </c>
      <c r="G65" s="33">
        <v>12862.455900000001</v>
      </c>
      <c r="H65" s="33">
        <v>12906.83678</v>
      </c>
      <c r="I65" s="33">
        <v>9619.9004000000004</v>
      </c>
      <c r="J65" s="33">
        <v>10235.6032</v>
      </c>
      <c r="K65" s="33">
        <v>6001.9351699999997</v>
      </c>
      <c r="L65" s="33">
        <v>7822.3333899999998</v>
      </c>
      <c r="M65" s="33">
        <v>14807.3987</v>
      </c>
      <c r="N65" s="33">
        <v>30930.462299999999</v>
      </c>
      <c r="O65" s="33">
        <v>33155.834060000001</v>
      </c>
      <c r="P65" s="33">
        <v>52460.317200000005</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4053.7239015860496</v>
      </c>
      <c r="D66" s="33">
        <v>1815.9461325257603</v>
      </c>
      <c r="E66" s="33">
        <v>6239.5743196145386</v>
      </c>
      <c r="F66" s="33">
        <v>9699.9209434568238</v>
      </c>
      <c r="G66" s="33">
        <v>12753.756075311994</v>
      </c>
      <c r="H66" s="33">
        <v>8669.8843742523513</v>
      </c>
      <c r="I66" s="33">
        <v>5632.6857277496911</v>
      </c>
      <c r="J66" s="33">
        <v>6917.1837814227792</v>
      </c>
      <c r="K66" s="33">
        <v>1316.5859936649399</v>
      </c>
      <c r="L66" s="33">
        <v>8234.5600931400804</v>
      </c>
      <c r="M66" s="33">
        <v>10255.593701560692</v>
      </c>
      <c r="N66" s="33">
        <v>18572.98841318877</v>
      </c>
      <c r="O66" s="33">
        <v>16457.057108327561</v>
      </c>
      <c r="P66" s="33">
        <v>23149.637559664105</v>
      </c>
      <c r="Q66" s="33">
        <v>20922.279635995099</v>
      </c>
      <c r="R66" s="33">
        <v>18586.1058479659</v>
      </c>
      <c r="S66" s="33">
        <v>47046.295832719792</v>
      </c>
      <c r="T66" s="33">
        <v>42815.148837704139</v>
      </c>
      <c r="U66" s="33">
        <v>53398.561384991299</v>
      </c>
      <c r="V66" s="33">
        <v>51435.527553915395</v>
      </c>
      <c r="W66" s="33">
        <v>49651.904646893301</v>
      </c>
      <c r="X66" s="33">
        <v>54871.275797183545</v>
      </c>
      <c r="Y66" s="33">
        <v>70404.220734233604</v>
      </c>
      <c r="Z66" s="33">
        <v>33193.985491148</v>
      </c>
      <c r="AA66" s="33">
        <v>32231.572713318499</v>
      </c>
      <c r="AB66" s="33">
        <v>30609.703282960101</v>
      </c>
      <c r="AC66" s="33">
        <v>27100.245453400152</v>
      </c>
      <c r="AD66" s="33">
        <v>34367.363060230004</v>
      </c>
      <c r="AE66" s="33">
        <v>29379.4972753037</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173744.12151559864</v>
      </c>
      <c r="D73" s="35">
        <v>159960.46261044915</v>
      </c>
      <c r="E73" s="35">
        <v>106719.20311062424</v>
      </c>
      <c r="F73" s="35">
        <v>70071.352810942626</v>
      </c>
      <c r="G73" s="35">
        <v>86644.802025824989</v>
      </c>
      <c r="H73" s="35">
        <v>76647.307105926055</v>
      </c>
      <c r="I73" s="35">
        <v>55114.964019606094</v>
      </c>
      <c r="J73" s="35">
        <v>52164.968803841075</v>
      </c>
      <c r="K73" s="35">
        <v>33209.330893835344</v>
      </c>
      <c r="L73" s="35">
        <v>56377.711296231588</v>
      </c>
      <c r="M73" s="35">
        <v>71540.302165350193</v>
      </c>
      <c r="N73" s="35">
        <v>101074.66921010528</v>
      </c>
      <c r="O73" s="35">
        <v>105694.56157075646</v>
      </c>
      <c r="P73" s="35">
        <v>131432.60506682811</v>
      </c>
      <c r="Q73" s="35">
        <v>64308.286113941096</v>
      </c>
      <c r="R73" s="35">
        <v>60273.74021556371</v>
      </c>
      <c r="S73" s="35">
        <v>47046.299226347895</v>
      </c>
      <c r="T73" s="35">
        <v>42815.152089269141</v>
      </c>
      <c r="U73" s="35">
        <v>53398.5644721313</v>
      </c>
      <c r="V73" s="35">
        <v>51435.530454027998</v>
      </c>
      <c r="W73" s="35">
        <v>49651.907948469001</v>
      </c>
      <c r="X73" s="35">
        <v>54871.279033462743</v>
      </c>
      <c r="Y73" s="35">
        <v>70404.223858083511</v>
      </c>
      <c r="Z73" s="35">
        <v>33193.988318795396</v>
      </c>
      <c r="AA73" s="35">
        <v>32231.5754734732</v>
      </c>
      <c r="AB73" s="35">
        <v>30609.7059848844</v>
      </c>
      <c r="AC73" s="35">
        <v>27100.247987454452</v>
      </c>
      <c r="AD73" s="35">
        <v>34367.365465176605</v>
      </c>
      <c r="AE73" s="35">
        <v>29379.499533627099</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1.3971621E-3</v>
      </c>
      <c r="D78" s="33">
        <v>1.3288554E-3</v>
      </c>
      <c r="E78" s="33">
        <v>1.3188823000000001E-3</v>
      </c>
      <c r="F78" s="33">
        <v>1.2709675E-3</v>
      </c>
      <c r="G78" s="33">
        <v>1.1869075E-3</v>
      </c>
      <c r="H78" s="33">
        <v>1.1471458999999999E-3</v>
      </c>
      <c r="I78" s="33">
        <v>1.0972175999999999E-3</v>
      </c>
      <c r="J78" s="33">
        <v>1.0304358E-3</v>
      </c>
      <c r="K78" s="33">
        <v>9.9459093999999999E-4</v>
      </c>
      <c r="L78" s="33">
        <v>9.5962769999999992E-4</v>
      </c>
      <c r="M78" s="33">
        <v>9.2915960000000003E-4</v>
      </c>
      <c r="N78" s="33">
        <v>9.4530759999999906E-4</v>
      </c>
      <c r="O78" s="33">
        <v>9.1870830000000006E-4</v>
      </c>
      <c r="P78" s="33">
        <v>9.0810460000000006E-4</v>
      </c>
      <c r="Q78" s="33">
        <v>9.0748629999999999E-4</v>
      </c>
      <c r="R78" s="33">
        <v>8.9831790000000002E-4</v>
      </c>
      <c r="S78" s="33">
        <v>8.9638130000000002E-4</v>
      </c>
      <c r="T78" s="33">
        <v>8.8553315000000003E-4</v>
      </c>
      <c r="U78" s="33">
        <v>9.0146713999999996E-4</v>
      </c>
      <c r="V78" s="33">
        <v>8.7072449999999997E-4</v>
      </c>
      <c r="W78" s="33">
        <v>8.7332475000000001E-4</v>
      </c>
      <c r="X78" s="33">
        <v>8.5801079999999993E-4</v>
      </c>
      <c r="Y78" s="33">
        <v>8.5813459999999997E-4</v>
      </c>
      <c r="Z78" s="33">
        <v>8.4568524000000001E-4</v>
      </c>
      <c r="AA78" s="33">
        <v>8.3369450000000001E-4</v>
      </c>
      <c r="AB78" s="33">
        <v>8.2662320000000003E-4</v>
      </c>
      <c r="AC78" s="33">
        <v>8.2041275999999996E-4</v>
      </c>
      <c r="AD78" s="33">
        <v>8.1794789999999995E-4</v>
      </c>
      <c r="AE78" s="33">
        <v>8.0085840000000002E-4</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1.6487696899999999E-3</v>
      </c>
      <c r="D80" s="33">
        <v>1.5105186000000002E-3</v>
      </c>
      <c r="E80" s="33">
        <v>1.5906898899999988E-3</v>
      </c>
      <c r="F80" s="33">
        <v>1.56330876E-3</v>
      </c>
      <c r="G80" s="33">
        <v>1.3800439499999991E-3</v>
      </c>
      <c r="H80" s="33">
        <v>1.3915904499999998E-3</v>
      </c>
      <c r="I80" s="33">
        <v>1.3203705100000001E-3</v>
      </c>
      <c r="J80" s="33">
        <v>1.2033970200000001E-3</v>
      </c>
      <c r="K80" s="33">
        <v>1.1990305700000001E-3</v>
      </c>
      <c r="L80" s="33">
        <v>1.18817539E-3</v>
      </c>
      <c r="M80" s="33">
        <v>1.1725284600000001E-3</v>
      </c>
      <c r="N80" s="33">
        <v>13.903507962329998</v>
      </c>
      <c r="O80" s="33">
        <v>1.1607159600000002E-3</v>
      </c>
      <c r="P80" s="33">
        <v>1.1516041599999988E-3</v>
      </c>
      <c r="Q80" s="33">
        <v>1.14731736E-3</v>
      </c>
      <c r="R80" s="33">
        <v>1.1312983400000001E-3</v>
      </c>
      <c r="S80" s="33">
        <v>1.13331467E-3</v>
      </c>
      <c r="T80" s="33">
        <v>1.10341423E-3</v>
      </c>
      <c r="U80" s="33">
        <v>1.1019317100000002E-3</v>
      </c>
      <c r="V80" s="33">
        <v>15.383591431159999</v>
      </c>
      <c r="W80" s="33">
        <v>10.826589790969999</v>
      </c>
      <c r="X80" s="33">
        <v>8.5395755999999995E-4</v>
      </c>
      <c r="Y80" s="33">
        <v>8.6566515E-4</v>
      </c>
      <c r="Z80" s="33">
        <v>12.120631749299999</v>
      </c>
      <c r="AA80" s="33">
        <v>8.2223547000000001E-4</v>
      </c>
      <c r="AB80" s="33">
        <v>8.1927563999999902E-4</v>
      </c>
      <c r="AC80" s="33">
        <v>8.0938937000000002E-4</v>
      </c>
      <c r="AD80" s="33">
        <v>35.502504779180001</v>
      </c>
      <c r="AE80" s="33">
        <v>7.8297499000000003E-4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3.0459317899999999E-3</v>
      </c>
      <c r="D87" s="35">
        <v>2.8393740000000004E-3</v>
      </c>
      <c r="E87" s="35">
        <v>2.9095721899999988E-3</v>
      </c>
      <c r="F87" s="35">
        <v>2.83427626E-3</v>
      </c>
      <c r="G87" s="35">
        <v>2.5669514499999991E-3</v>
      </c>
      <c r="H87" s="35">
        <v>2.5387363499999997E-3</v>
      </c>
      <c r="I87" s="35">
        <v>2.41758811E-3</v>
      </c>
      <c r="J87" s="35">
        <v>2.23383282E-3</v>
      </c>
      <c r="K87" s="35">
        <v>2.1936215100000003E-3</v>
      </c>
      <c r="L87" s="35">
        <v>2.1478030899999999E-3</v>
      </c>
      <c r="M87" s="35">
        <v>2.1016880600000002E-3</v>
      </c>
      <c r="N87" s="35">
        <v>13.904453269929999</v>
      </c>
      <c r="O87" s="35">
        <v>2.0794242600000001E-3</v>
      </c>
      <c r="P87" s="35">
        <v>2.0597087599999991E-3</v>
      </c>
      <c r="Q87" s="35">
        <v>2.05480366E-3</v>
      </c>
      <c r="R87" s="35">
        <v>2.0296162400000001E-3</v>
      </c>
      <c r="S87" s="35">
        <v>2.0296959700000002E-3</v>
      </c>
      <c r="T87" s="35">
        <v>1.9889473799999998E-3</v>
      </c>
      <c r="U87" s="35">
        <v>2.0033988500000001E-3</v>
      </c>
      <c r="V87" s="35">
        <v>15.38446215566</v>
      </c>
      <c r="W87" s="35">
        <v>10.827463115719999</v>
      </c>
      <c r="X87" s="35">
        <v>1.7119683599999998E-3</v>
      </c>
      <c r="Y87" s="35">
        <v>1.7237997499999999E-3</v>
      </c>
      <c r="Z87" s="35">
        <v>12.121477434539999</v>
      </c>
      <c r="AA87" s="35">
        <v>1.65592997E-3</v>
      </c>
      <c r="AB87" s="35">
        <v>1.6458988399999991E-3</v>
      </c>
      <c r="AC87" s="35">
        <v>1.62980213E-3</v>
      </c>
      <c r="AD87" s="35">
        <v>35.503322727080004</v>
      </c>
      <c r="AE87" s="35">
        <v>1.5838333899999999E-3</v>
      </c>
    </row>
  </sheetData>
  <sheetProtection algorithmName="SHA-512" hashValue="P6TbRf4VdkDMOkJCLkus48LCLsAsgaMSqgbisluZciCDX3sNn9rDbkIrcgCTkvnVNk+SBhYiG2GI01EnhruBsQ==" saltValue="4w34KR/NqcFNyWQhiTB7j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147</v>
      </c>
      <c r="B2" s="18" t="s">
        <v>148</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2.3317742940676279E-3</v>
      </c>
      <c r="D8" s="33">
        <v>2.2562059096987476E-3</v>
      </c>
      <c r="E8" s="33">
        <v>2.3533361527040509E-3</v>
      </c>
      <c r="F8" s="33">
        <v>2.9427300145769626E-3</v>
      </c>
      <c r="G8" s="33">
        <v>2.8079484860738528E-3</v>
      </c>
      <c r="H8" s="33">
        <v>2.6793401574007093E-3</v>
      </c>
      <c r="I8" s="33">
        <v>2.6712143088954547E-3</v>
      </c>
      <c r="J8" s="33">
        <v>2.6943089390474759E-3</v>
      </c>
      <c r="K8" s="33">
        <v>2.570905475166804E-3</v>
      </c>
      <c r="L8" s="33">
        <v>2.580026781415497E-3</v>
      </c>
      <c r="M8" s="33">
        <v>2.7110656968084082E-3</v>
      </c>
      <c r="N8" s="33">
        <v>3.7296110418802032E-3</v>
      </c>
      <c r="O8" s="33">
        <v>3.5587891606825958E-3</v>
      </c>
      <c r="P8" s="33">
        <v>3.3957911825054968E-3</v>
      </c>
      <c r="Q8" s="33">
        <v>3.3943930293733123E-3</v>
      </c>
      <c r="R8" s="33">
        <v>3.2368021193030895E-3</v>
      </c>
      <c r="S8" s="33">
        <v>4.260452589570596E-3</v>
      </c>
      <c r="T8" s="33">
        <v>4.0719684510965373E-3</v>
      </c>
      <c r="U8" s="33">
        <v>4.1077344006637782E-3</v>
      </c>
      <c r="V8" s="33">
        <v>3.9086335827737545E-3</v>
      </c>
      <c r="W8" s="33">
        <v>4.462751427953408E-3</v>
      </c>
      <c r="X8" s="33">
        <v>4.3582502487858289E-3</v>
      </c>
      <c r="Y8" s="33">
        <v>5.0569634218458849E-3</v>
      </c>
      <c r="Z8" s="33">
        <v>4.8188560757400174E-3</v>
      </c>
      <c r="AA8" s="33">
        <v>4.60425013089945E-3</v>
      </c>
      <c r="AB8" s="33">
        <v>3.6789557582934352E-3</v>
      </c>
      <c r="AC8" s="33">
        <v>3.517045079119179E-3</v>
      </c>
      <c r="AD8" s="33">
        <v>3.3804753969265112E-3</v>
      </c>
      <c r="AE8" s="33">
        <v>4.3937874845302333E-3</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5.7124903723114566E-3</v>
      </c>
      <c r="D10" s="33">
        <v>5.6549243592414582E-3</v>
      </c>
      <c r="E10" s="33">
        <v>5.5710862380226774E-3</v>
      </c>
      <c r="F10" s="33">
        <v>5.3368306500800253E-3</v>
      </c>
      <c r="G10" s="33">
        <v>5.0923956564459076E-3</v>
      </c>
      <c r="H10" s="33">
        <v>4.8591561587962876E-3</v>
      </c>
      <c r="I10" s="33">
        <v>4.6490038107046636E-3</v>
      </c>
      <c r="J10" s="33">
        <v>4.5389918981185908E-3</v>
      </c>
      <c r="K10" s="33">
        <v>4.4255875255212827E-3</v>
      </c>
      <c r="L10" s="33">
        <v>4.5019693904943536E-3</v>
      </c>
      <c r="M10" s="33">
        <v>4.7485000483293857E-3</v>
      </c>
      <c r="N10" s="33">
        <v>7.9032016652138288E-3</v>
      </c>
      <c r="O10" s="33">
        <v>7.5412229599879583E-3</v>
      </c>
      <c r="P10" s="33">
        <v>7.1958234322382006E-3</v>
      </c>
      <c r="Q10" s="33">
        <v>1628.7632363324574</v>
      </c>
      <c r="R10" s="33">
        <v>1549.8175318547003</v>
      </c>
      <c r="S10" s="33">
        <v>59681.862943770378</v>
      </c>
      <c r="T10" s="33">
        <v>56948.342506744571</v>
      </c>
      <c r="U10" s="33">
        <v>81870.37701499887</v>
      </c>
      <c r="V10" s="33">
        <v>77902.14113732944</v>
      </c>
      <c r="W10" s="33">
        <v>110217.0576909915</v>
      </c>
      <c r="X10" s="33">
        <v>111415.84229839663</v>
      </c>
      <c r="Y10" s="33">
        <v>149043.11900250916</v>
      </c>
      <c r="Z10" s="33">
        <v>170785.78914532028</v>
      </c>
      <c r="AA10" s="33">
        <v>162963.5392122301</v>
      </c>
      <c r="AB10" s="33">
        <v>206750.88170079576</v>
      </c>
      <c r="AC10" s="33">
        <v>197809.16796240854</v>
      </c>
      <c r="AD10" s="33">
        <v>198204.91955380383</v>
      </c>
      <c r="AE10" s="33">
        <v>212054.71369147356</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713724.10005298804</v>
      </c>
      <c r="D12" s="33">
        <v>707016.26096426172</v>
      </c>
      <c r="E12" s="33">
        <v>901426.45940958825</v>
      </c>
      <c r="F12" s="33">
        <v>1390907.9502810531</v>
      </c>
      <c r="G12" s="33">
        <v>1334257.2698619324</v>
      </c>
      <c r="H12" s="33">
        <v>1330123.0630758228</v>
      </c>
      <c r="I12" s="33">
        <v>1582539.7048366158</v>
      </c>
      <c r="J12" s="33">
        <v>1696098.1554785187</v>
      </c>
      <c r="K12" s="33">
        <v>1770022.0361662167</v>
      </c>
      <c r="L12" s="33">
        <v>1700231.2418488397</v>
      </c>
      <c r="M12" s="33">
        <v>1710371.1999448466</v>
      </c>
      <c r="N12" s="33">
        <v>1909817.1397507128</v>
      </c>
      <c r="O12" s="33">
        <v>1965449.3532571073</v>
      </c>
      <c r="P12" s="33">
        <v>1908673.9909538752</v>
      </c>
      <c r="Q12" s="33">
        <v>1855590.1327255045</v>
      </c>
      <c r="R12" s="33">
        <v>1814408.6486078897</v>
      </c>
      <c r="S12" s="33">
        <v>1915001.7587127571</v>
      </c>
      <c r="T12" s="33">
        <v>1905492.8857126108</v>
      </c>
      <c r="U12" s="33">
        <v>1844607.3326392907</v>
      </c>
      <c r="V12" s="33">
        <v>1789972.7362194441</v>
      </c>
      <c r="W12" s="33">
        <v>1814438.2323734013</v>
      </c>
      <c r="X12" s="33">
        <v>1812665.6002859431</v>
      </c>
      <c r="Y12" s="33">
        <v>1763139.3932734577</v>
      </c>
      <c r="Z12" s="33">
        <v>1696022.8592818605</v>
      </c>
      <c r="AA12" s="33">
        <v>1698255.308757263</v>
      </c>
      <c r="AB12" s="33">
        <v>1543796.5566926214</v>
      </c>
      <c r="AC12" s="33">
        <v>1486079.191951138</v>
      </c>
      <c r="AD12" s="33">
        <v>1367218.4966291536</v>
      </c>
      <c r="AE12" s="33">
        <v>1202800.0377570204</v>
      </c>
    </row>
    <row r="13" spans="1:31">
      <c r="A13" s="29" t="s">
        <v>40</v>
      </c>
      <c r="B13" s="29" t="s">
        <v>68</v>
      </c>
      <c r="C13" s="33">
        <v>5.9008590091393226E-3</v>
      </c>
      <c r="D13" s="33">
        <v>9.5150152807250768E-3</v>
      </c>
      <c r="E13" s="33">
        <v>1.0207155134969784E-2</v>
      </c>
      <c r="F13" s="33">
        <v>2.5200007318900475E-2</v>
      </c>
      <c r="G13" s="33">
        <v>15770.312414879496</v>
      </c>
      <c r="H13" s="33">
        <v>15048.013244496507</v>
      </c>
      <c r="I13" s="33">
        <v>17943.499890707211</v>
      </c>
      <c r="J13" s="33">
        <v>27602.30688439458</v>
      </c>
      <c r="K13" s="33">
        <v>163092.09256054432</v>
      </c>
      <c r="L13" s="33">
        <v>163251.01714443322</v>
      </c>
      <c r="M13" s="33">
        <v>174041.60123931564</v>
      </c>
      <c r="N13" s="33">
        <v>266183.494742073</v>
      </c>
      <c r="O13" s="33">
        <v>299412.77495543502</v>
      </c>
      <c r="P13" s="33">
        <v>288372.55327079847</v>
      </c>
      <c r="Q13" s="33">
        <v>277119.34066389682</v>
      </c>
      <c r="R13" s="33">
        <v>263687.43832024501</v>
      </c>
      <c r="S13" s="33">
        <v>381461.10249236244</v>
      </c>
      <c r="T13" s="33">
        <v>374114.80464680411</v>
      </c>
      <c r="U13" s="33">
        <v>380232.22002989281</v>
      </c>
      <c r="V13" s="33">
        <v>411732.79496788955</v>
      </c>
      <c r="W13" s="33">
        <v>460963.27858139644</v>
      </c>
      <c r="X13" s="33">
        <v>543479.70518352604</v>
      </c>
      <c r="Y13" s="33">
        <v>556470.26794524107</v>
      </c>
      <c r="Z13" s="33">
        <v>529498.29880782973</v>
      </c>
      <c r="AA13" s="33">
        <v>509627.46721004043</v>
      </c>
      <c r="AB13" s="33">
        <v>561161.70020299999</v>
      </c>
      <c r="AC13" s="33">
        <v>536892.1663715652</v>
      </c>
      <c r="AD13" s="33">
        <v>510869.14239061315</v>
      </c>
      <c r="AE13" s="33">
        <v>497239.291490948</v>
      </c>
    </row>
    <row r="14" spans="1:31">
      <c r="A14" s="29" t="s">
        <v>40</v>
      </c>
      <c r="B14" s="29" t="s">
        <v>36</v>
      </c>
      <c r="C14" s="33">
        <v>6.1569841194203355E-3</v>
      </c>
      <c r="D14" s="33">
        <v>8.5658100682705698E-3</v>
      </c>
      <c r="E14" s="33">
        <v>8.1953496343338591E-3</v>
      </c>
      <c r="F14" s="33">
        <v>1.0407545532683461E-2</v>
      </c>
      <c r="G14" s="33">
        <v>1.328319127897659E-2</v>
      </c>
      <c r="H14" s="33">
        <v>1.3280159358750271E-2</v>
      </c>
      <c r="I14" s="33">
        <v>1.692648174041117E-2</v>
      </c>
      <c r="J14" s="33">
        <v>3.0419863909633298E-2</v>
      </c>
      <c r="K14" s="33">
        <v>4.8726902994396026E-2</v>
      </c>
      <c r="L14" s="33">
        <v>4.953733092661948E-2</v>
      </c>
      <c r="M14" s="33">
        <v>4.8213162752644263E-2</v>
      </c>
      <c r="N14" s="33">
        <v>9725.4085181918072</v>
      </c>
      <c r="O14" s="33">
        <v>22286.290975966509</v>
      </c>
      <c r="P14" s="33">
        <v>21265.544815929225</v>
      </c>
      <c r="Q14" s="33">
        <v>32230.519518726334</v>
      </c>
      <c r="R14" s="33">
        <v>30668.314645649098</v>
      </c>
      <c r="S14" s="33">
        <v>47782.887176102253</v>
      </c>
      <c r="T14" s="33">
        <v>45594.358026278991</v>
      </c>
      <c r="U14" s="33">
        <v>58174.507215467645</v>
      </c>
      <c r="V14" s="33">
        <v>55354.803983175589</v>
      </c>
      <c r="W14" s="33">
        <v>85356.536980515652</v>
      </c>
      <c r="X14" s="33">
        <v>91958.095328360228</v>
      </c>
      <c r="Y14" s="33">
        <v>87981.024334879927</v>
      </c>
      <c r="Z14" s="33">
        <v>116402.60536782329</v>
      </c>
      <c r="AA14" s="33">
        <v>111071.18719399543</v>
      </c>
      <c r="AB14" s="33">
        <v>132413.00231318004</v>
      </c>
      <c r="AC14" s="33">
        <v>126686.30625599693</v>
      </c>
      <c r="AD14" s="33">
        <v>135764.53543884936</v>
      </c>
      <c r="AE14" s="33">
        <v>132951.63534207229</v>
      </c>
    </row>
    <row r="15" spans="1:31">
      <c r="A15" s="29" t="s">
        <v>40</v>
      </c>
      <c r="B15" s="29" t="s">
        <v>73</v>
      </c>
      <c r="C15" s="33">
        <v>0</v>
      </c>
      <c r="D15" s="33">
        <v>0</v>
      </c>
      <c r="E15" s="33">
        <v>1.8983670335561659E-2</v>
      </c>
      <c r="F15" s="33">
        <v>2.4161459481115817E-2</v>
      </c>
      <c r="G15" s="33">
        <v>2.3280940680480491E-2</v>
      </c>
      <c r="H15" s="33">
        <v>2.9236125033620417E-2</v>
      </c>
      <c r="I15" s="33">
        <v>3.0629524199087151E-2</v>
      </c>
      <c r="J15" s="33">
        <v>4.7210948418660331E-2</v>
      </c>
      <c r="K15" s="33">
        <v>241735.99623511487</v>
      </c>
      <c r="L15" s="33">
        <v>230664.13375530016</v>
      </c>
      <c r="M15" s="33">
        <v>220688.2044156912</v>
      </c>
      <c r="N15" s="33">
        <v>383337.9390738536</v>
      </c>
      <c r="O15" s="33">
        <v>393262.76710134425</v>
      </c>
      <c r="P15" s="33">
        <v>375250.73183727596</v>
      </c>
      <c r="Q15" s="33">
        <v>387749.65580072545</v>
      </c>
      <c r="R15" s="33">
        <v>368955.53108696564</v>
      </c>
      <c r="S15" s="33">
        <v>422639.42784177058</v>
      </c>
      <c r="T15" s="33">
        <v>403281.89674093784</v>
      </c>
      <c r="U15" s="33">
        <v>385840.47275924846</v>
      </c>
      <c r="V15" s="33">
        <v>367138.88541761425</v>
      </c>
      <c r="W15" s="33">
        <v>447237.47108117712</v>
      </c>
      <c r="X15" s="33">
        <v>512844.72393930686</v>
      </c>
      <c r="Y15" s="33">
        <v>490664.83966806903</v>
      </c>
      <c r="Z15" s="33">
        <v>467037.29018639849</v>
      </c>
      <c r="AA15" s="33">
        <v>445646.26918760961</v>
      </c>
      <c r="AB15" s="33">
        <v>425549.55652590701</v>
      </c>
      <c r="AC15" s="33">
        <v>407145.07752434304</v>
      </c>
      <c r="AD15" s="33">
        <v>395512.45424538315</v>
      </c>
      <c r="AE15" s="33">
        <v>377397.37988031498</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713724.11399811169</v>
      </c>
      <c r="D17" s="35">
        <v>707016.27839040733</v>
      </c>
      <c r="E17" s="35">
        <v>901426.47754116578</v>
      </c>
      <c r="F17" s="35">
        <v>1390907.9837606209</v>
      </c>
      <c r="G17" s="35">
        <v>1350027.590177156</v>
      </c>
      <c r="H17" s="35">
        <v>1345171.0838588155</v>
      </c>
      <c r="I17" s="35">
        <v>1600483.212047541</v>
      </c>
      <c r="J17" s="35">
        <v>1723700.4695962141</v>
      </c>
      <c r="K17" s="35">
        <v>1933114.1357232542</v>
      </c>
      <c r="L17" s="35">
        <v>1863482.2660752691</v>
      </c>
      <c r="M17" s="35">
        <v>1884412.808643728</v>
      </c>
      <c r="N17" s="35">
        <v>2176000.6461255983</v>
      </c>
      <c r="O17" s="35">
        <v>2264862.1393125546</v>
      </c>
      <c r="P17" s="35">
        <v>2197046.5548162884</v>
      </c>
      <c r="Q17" s="35">
        <v>2134338.2400201266</v>
      </c>
      <c r="R17" s="35">
        <v>2079645.9076967915</v>
      </c>
      <c r="S17" s="35">
        <v>2356144.7284093425</v>
      </c>
      <c r="T17" s="35">
        <v>2336556.0369381281</v>
      </c>
      <c r="U17" s="35">
        <v>2306709.9337919168</v>
      </c>
      <c r="V17" s="35">
        <v>2279607.6762332967</v>
      </c>
      <c r="W17" s="35">
        <v>2385618.5731085408</v>
      </c>
      <c r="X17" s="35">
        <v>2467561.1521261157</v>
      </c>
      <c r="Y17" s="35">
        <v>2468652.7852781713</v>
      </c>
      <c r="Z17" s="35">
        <v>2396306.9520538668</v>
      </c>
      <c r="AA17" s="35">
        <v>2370846.3197837835</v>
      </c>
      <c r="AB17" s="35">
        <v>2311709.142275373</v>
      </c>
      <c r="AC17" s="35">
        <v>2220780.5298021566</v>
      </c>
      <c r="AD17" s="35">
        <v>2076292.5619540461</v>
      </c>
      <c r="AE17" s="35">
        <v>1912094.0473332296</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4.9174359472356802E-4</v>
      </c>
      <c r="D22" s="33">
        <v>4.8691990594832704E-4</v>
      </c>
      <c r="E22" s="33">
        <v>5.0157436016738601E-4</v>
      </c>
      <c r="F22" s="33">
        <v>6.0446546196729102E-4</v>
      </c>
      <c r="G22" s="33">
        <v>5.76780020731527E-4</v>
      </c>
      <c r="H22" s="33">
        <v>5.5036261498272695E-4</v>
      </c>
      <c r="I22" s="33">
        <v>5.6819882588859906E-4</v>
      </c>
      <c r="J22" s="33">
        <v>5.5622418536806001E-4</v>
      </c>
      <c r="K22" s="33">
        <v>5.3074826826966998E-4</v>
      </c>
      <c r="L22" s="33">
        <v>5.16812655023304E-4</v>
      </c>
      <c r="M22" s="33">
        <v>5.2804613739314895E-4</v>
      </c>
      <c r="N22" s="33">
        <v>9.1792252915017306E-4</v>
      </c>
      <c r="O22" s="33">
        <v>8.7588027555794603E-4</v>
      </c>
      <c r="P22" s="33">
        <v>8.3576362138286097E-4</v>
      </c>
      <c r="Q22" s="33">
        <v>8.4746697235944606E-4</v>
      </c>
      <c r="R22" s="33">
        <v>8.0639046865358603E-4</v>
      </c>
      <c r="S22" s="33">
        <v>1.2066854166591101E-3</v>
      </c>
      <c r="T22" s="33">
        <v>1.1514173818499001E-3</v>
      </c>
      <c r="U22" s="33">
        <v>1.1016200387471799E-3</v>
      </c>
      <c r="V22" s="33">
        <v>1.0482248020241901E-3</v>
      </c>
      <c r="W22" s="33">
        <v>1.1519873373294299E-3</v>
      </c>
      <c r="X22" s="33">
        <v>1.0992245580828299E-3</v>
      </c>
      <c r="Y22" s="33">
        <v>1.2398384596004699E-3</v>
      </c>
      <c r="Z22" s="33">
        <v>1.1797438119723099E-3</v>
      </c>
      <c r="AA22" s="33">
        <v>1.1257097438002099E-3</v>
      </c>
      <c r="AB22" s="33">
        <v>9.2196548815656201E-4</v>
      </c>
      <c r="AC22" s="33">
        <v>8.7659952534591004E-4</v>
      </c>
      <c r="AD22" s="33">
        <v>8.2308936680797597E-4</v>
      </c>
      <c r="AE22" s="33">
        <v>7.4602399749572096E-4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1.1361876644580939E-3</v>
      </c>
      <c r="D24" s="33">
        <v>1.1399364933369041E-3</v>
      </c>
      <c r="E24" s="33">
        <v>1.155671108428086E-3</v>
      </c>
      <c r="F24" s="33">
        <v>1.1274145849817E-3</v>
      </c>
      <c r="G24" s="33">
        <v>1.0757772753176059E-3</v>
      </c>
      <c r="H24" s="33">
        <v>1.0265050332913309E-3</v>
      </c>
      <c r="I24" s="33">
        <v>9.8210999101973491E-4</v>
      </c>
      <c r="J24" s="33">
        <v>9.3450737522295904E-4</v>
      </c>
      <c r="K24" s="33">
        <v>8.9170551035392298E-4</v>
      </c>
      <c r="L24" s="33">
        <v>8.8485958596353712E-4</v>
      </c>
      <c r="M24" s="33">
        <v>9.0107039873771994E-4</v>
      </c>
      <c r="N24" s="33">
        <v>1.79010194633555E-3</v>
      </c>
      <c r="O24" s="33">
        <v>1.7081125435332721E-3</v>
      </c>
      <c r="P24" s="33">
        <v>1.6298783805851471E-3</v>
      </c>
      <c r="Q24" s="33">
        <v>5.3706466232477709E-3</v>
      </c>
      <c r="R24" s="33">
        <v>5.1103327784397402E-3</v>
      </c>
      <c r="S24" s="33">
        <v>35377.5209884664</v>
      </c>
      <c r="T24" s="33">
        <v>33757.176502272734</v>
      </c>
      <c r="U24" s="33">
        <v>32297.221383511162</v>
      </c>
      <c r="V24" s="33">
        <v>30731.783464255001</v>
      </c>
      <c r="W24" s="33">
        <v>29324.221042215249</v>
      </c>
      <c r="X24" s="33">
        <v>27981.12693753876</v>
      </c>
      <c r="Y24" s="33">
        <v>45351.775024361355</v>
      </c>
      <c r="Z24" s="33">
        <v>56873.255378090733</v>
      </c>
      <c r="AA24" s="33">
        <v>54268.373430771193</v>
      </c>
      <c r="AB24" s="33">
        <v>51782.79870291955</v>
      </c>
      <c r="AC24" s="33">
        <v>49543.258242258744</v>
      </c>
      <c r="AD24" s="33">
        <v>47141.909517417589</v>
      </c>
      <c r="AE24" s="33">
        <v>44982.738848815497</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169306.28318329185</v>
      </c>
      <c r="D26" s="33">
        <v>187533.61137365139</v>
      </c>
      <c r="E26" s="33">
        <v>379386.12663715595</v>
      </c>
      <c r="F26" s="33">
        <v>550896.68285205576</v>
      </c>
      <c r="G26" s="33">
        <v>525664.77490324131</v>
      </c>
      <c r="H26" s="33">
        <v>537367.72524925624</v>
      </c>
      <c r="I26" s="33">
        <v>611883.91752267466</v>
      </c>
      <c r="J26" s="33">
        <v>591298.16287540877</v>
      </c>
      <c r="K26" s="33">
        <v>704490.53758384893</v>
      </c>
      <c r="L26" s="33">
        <v>672223.7951489616</v>
      </c>
      <c r="M26" s="33">
        <v>643150.96832735685</v>
      </c>
      <c r="N26" s="33">
        <v>795408.91473389929</v>
      </c>
      <c r="O26" s="33">
        <v>758977.97177216469</v>
      </c>
      <c r="P26" s="33">
        <v>724215.62163167854</v>
      </c>
      <c r="Q26" s="33">
        <v>692894.22616481443</v>
      </c>
      <c r="R26" s="33">
        <v>678536.42473918304</v>
      </c>
      <c r="S26" s="33">
        <v>647458.42200932407</v>
      </c>
      <c r="T26" s="33">
        <v>679368.77763701568</v>
      </c>
      <c r="U26" s="33">
        <v>649986.93865616713</v>
      </c>
      <c r="V26" s="33">
        <v>618482.24204146129</v>
      </c>
      <c r="W26" s="33">
        <v>629586.99660910922</v>
      </c>
      <c r="X26" s="33">
        <v>623294.82542878063</v>
      </c>
      <c r="Y26" s="33">
        <v>596338.11384417838</v>
      </c>
      <c r="Z26" s="33">
        <v>567433.76059553411</v>
      </c>
      <c r="AA26" s="33">
        <v>603893.52843618009</v>
      </c>
      <c r="AB26" s="33">
        <v>589815.5210691049</v>
      </c>
      <c r="AC26" s="33">
        <v>573356.62751728413</v>
      </c>
      <c r="AD26" s="33">
        <v>488675.14154945174</v>
      </c>
      <c r="AE26" s="33">
        <v>407522.95524187025</v>
      </c>
    </row>
    <row r="27" spans="1:31">
      <c r="A27" s="29" t="s">
        <v>130</v>
      </c>
      <c r="B27" s="29" t="s">
        <v>68</v>
      </c>
      <c r="C27" s="33">
        <v>1.3267957746803691E-3</v>
      </c>
      <c r="D27" s="33">
        <v>2.1418430976929011E-3</v>
      </c>
      <c r="E27" s="33">
        <v>2.2385540596333311E-3</v>
      </c>
      <c r="F27" s="33">
        <v>5.7795026469994017E-3</v>
      </c>
      <c r="G27" s="33">
        <v>15770.287579980544</v>
      </c>
      <c r="H27" s="33">
        <v>15047.988963165395</v>
      </c>
      <c r="I27" s="33">
        <v>14397.184496533844</v>
      </c>
      <c r="J27" s="33">
        <v>24227.879222069703</v>
      </c>
      <c r="K27" s="33">
        <v>159872.21852461572</v>
      </c>
      <c r="L27" s="33">
        <v>152549.82677573187</v>
      </c>
      <c r="M27" s="33">
        <v>145952.24002399659</v>
      </c>
      <c r="N27" s="33">
        <v>163445.08163060053</v>
      </c>
      <c r="O27" s="33">
        <v>187174.42353337322</v>
      </c>
      <c r="P27" s="33">
        <v>178601.54917090057</v>
      </c>
      <c r="Q27" s="33">
        <v>172095.79341799096</v>
      </c>
      <c r="R27" s="33">
        <v>163754.35507684146</v>
      </c>
      <c r="S27" s="33">
        <v>222963.32970584111</v>
      </c>
      <c r="T27" s="33">
        <v>222876.47174951911</v>
      </c>
      <c r="U27" s="33">
        <v>227912.41200961868</v>
      </c>
      <c r="V27" s="33">
        <v>249444.61523333445</v>
      </c>
      <c r="W27" s="33">
        <v>263977.93406533217</v>
      </c>
      <c r="X27" s="33">
        <v>304052.99049886339</v>
      </c>
      <c r="Y27" s="33">
        <v>305973.01054757758</v>
      </c>
      <c r="Z27" s="33">
        <v>291142.57831650251</v>
      </c>
      <c r="AA27" s="33">
        <v>277807.80362651922</v>
      </c>
      <c r="AB27" s="33">
        <v>289076.07482841</v>
      </c>
      <c r="AC27" s="33">
        <v>276573.90053890529</v>
      </c>
      <c r="AD27" s="33">
        <v>263168.43546617223</v>
      </c>
      <c r="AE27" s="33">
        <v>251114.91894787148</v>
      </c>
    </row>
    <row r="28" spans="1:31">
      <c r="A28" s="29" t="s">
        <v>130</v>
      </c>
      <c r="B28" s="29" t="s">
        <v>36</v>
      </c>
      <c r="C28" s="33">
        <v>1.9804192760760147E-3</v>
      </c>
      <c r="D28" s="33">
        <v>2.7345748944572401E-3</v>
      </c>
      <c r="E28" s="33">
        <v>2.6163079945424697E-3</v>
      </c>
      <c r="F28" s="33">
        <v>3.5424387191652202E-3</v>
      </c>
      <c r="G28" s="33">
        <v>3.7664942846194101E-3</v>
      </c>
      <c r="H28" s="33">
        <v>3.7845041951724704E-3</v>
      </c>
      <c r="I28" s="33">
        <v>4.9642668390232599E-3</v>
      </c>
      <c r="J28" s="33">
        <v>5.4070941910670496E-3</v>
      </c>
      <c r="K28" s="33">
        <v>2.3257837705653768E-2</v>
      </c>
      <c r="L28" s="33">
        <v>2.2514195931997522E-2</v>
      </c>
      <c r="M28" s="33">
        <v>2.1809528999496671E-2</v>
      </c>
      <c r="N28" s="33">
        <v>3.3706902162597703E-2</v>
      </c>
      <c r="O28" s="33">
        <v>3.2163074569826602E-2</v>
      </c>
      <c r="P28" s="33">
        <v>3.0689956638379499E-2</v>
      </c>
      <c r="Q28" s="33">
        <v>4.1562060625290304E-2</v>
      </c>
      <c r="R28" s="33">
        <v>3.9547558357969102E-2</v>
      </c>
      <c r="S28" s="33">
        <v>3.8714944240539E-2</v>
      </c>
      <c r="T28" s="33">
        <v>3.6941740672829897E-2</v>
      </c>
      <c r="U28" s="33">
        <v>14552.08235349992</v>
      </c>
      <c r="V28" s="33">
        <v>13846.746707135664</v>
      </c>
      <c r="W28" s="33">
        <v>39366.625867106202</v>
      </c>
      <c r="X28" s="33">
        <v>37563.573960104899</v>
      </c>
      <c r="Y28" s="33">
        <v>35938.996973390997</v>
      </c>
      <c r="Z28" s="33">
        <v>62954.505810448405</v>
      </c>
      <c r="AA28" s="33">
        <v>60071.093159014199</v>
      </c>
      <c r="AB28" s="33">
        <v>57319.7452890817</v>
      </c>
      <c r="AC28" s="33">
        <v>54840.738396660301</v>
      </c>
      <c r="AD28" s="33">
        <v>52182.621812518904</v>
      </c>
      <c r="AE28" s="33">
        <v>49792.570977751478</v>
      </c>
    </row>
    <row r="29" spans="1:31">
      <c r="A29" s="29" t="s">
        <v>130</v>
      </c>
      <c r="B29" s="29" t="s">
        <v>73</v>
      </c>
      <c r="C29" s="33">
        <v>0</v>
      </c>
      <c r="D29" s="33">
        <v>0</v>
      </c>
      <c r="E29" s="33">
        <v>4.9852590706147594E-3</v>
      </c>
      <c r="F29" s="33">
        <v>6.0284921378839403E-3</v>
      </c>
      <c r="G29" s="33">
        <v>5.752377991873921E-3</v>
      </c>
      <c r="H29" s="33">
        <v>5.4889102954043595E-3</v>
      </c>
      <c r="I29" s="33">
        <v>6.98858667634847E-3</v>
      </c>
      <c r="J29" s="33">
        <v>6.8293386341346397E-3</v>
      </c>
      <c r="K29" s="33">
        <v>241735.95433649799</v>
      </c>
      <c r="L29" s="33">
        <v>230664.07890491874</v>
      </c>
      <c r="M29" s="33">
        <v>220688.14974815713</v>
      </c>
      <c r="N29" s="33">
        <v>209991.45865631217</v>
      </c>
      <c r="O29" s="33">
        <v>200373.52917243377</v>
      </c>
      <c r="P29" s="33">
        <v>191196.11554643148</v>
      </c>
      <c r="Q29" s="33">
        <v>182927.12914197147</v>
      </c>
      <c r="R29" s="33">
        <v>174060.69877574395</v>
      </c>
      <c r="S29" s="33">
        <v>166088.4533047326</v>
      </c>
      <c r="T29" s="33">
        <v>158481.34851012219</v>
      </c>
      <c r="U29" s="33">
        <v>151627.2372978254</v>
      </c>
      <c r="V29" s="33">
        <v>144277.90454750872</v>
      </c>
      <c r="W29" s="33">
        <v>178135.21865345421</v>
      </c>
      <c r="X29" s="33">
        <v>169976.35360928866</v>
      </c>
      <c r="Y29" s="33">
        <v>162625.0916486333</v>
      </c>
      <c r="Z29" s="33">
        <v>154742.69576398892</v>
      </c>
      <c r="AA29" s="33">
        <v>147655.2439908229</v>
      </c>
      <c r="AB29" s="33">
        <v>140892.40833209761</v>
      </c>
      <c r="AC29" s="33">
        <v>134798.99015995726</v>
      </c>
      <c r="AD29" s="33">
        <v>128265.31817102386</v>
      </c>
      <c r="AE29" s="33">
        <v>122390.57072515078</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169306.28613801888</v>
      </c>
      <c r="D31" s="35">
        <v>187533.61514235087</v>
      </c>
      <c r="E31" s="35">
        <v>379386.13053295546</v>
      </c>
      <c r="F31" s="35">
        <v>550896.69036343845</v>
      </c>
      <c r="G31" s="35">
        <v>541435.06413577916</v>
      </c>
      <c r="H31" s="35">
        <v>552415.71578928933</v>
      </c>
      <c r="I31" s="35">
        <v>626281.10356951726</v>
      </c>
      <c r="J31" s="35">
        <v>615526.04358821013</v>
      </c>
      <c r="K31" s="35">
        <v>864362.75753091846</v>
      </c>
      <c r="L31" s="35">
        <v>824773.62332636572</v>
      </c>
      <c r="M31" s="35">
        <v>789103.20978047</v>
      </c>
      <c r="N31" s="35">
        <v>958853.99907252425</v>
      </c>
      <c r="O31" s="35">
        <v>946152.39788953075</v>
      </c>
      <c r="P31" s="35">
        <v>902817.1732682212</v>
      </c>
      <c r="Q31" s="35">
        <v>864990.02580091893</v>
      </c>
      <c r="R31" s="35">
        <v>842290.78573274775</v>
      </c>
      <c r="S31" s="35">
        <v>905799.27391031699</v>
      </c>
      <c r="T31" s="35">
        <v>936002.42704022489</v>
      </c>
      <c r="U31" s="35">
        <v>910196.57315091707</v>
      </c>
      <c r="V31" s="35">
        <v>898658.64178727556</v>
      </c>
      <c r="W31" s="35">
        <v>922889.15286864399</v>
      </c>
      <c r="X31" s="35">
        <v>955328.94396440731</v>
      </c>
      <c r="Y31" s="35">
        <v>947662.90065595577</v>
      </c>
      <c r="Z31" s="35">
        <v>915449.59546987119</v>
      </c>
      <c r="AA31" s="35">
        <v>935969.70661918027</v>
      </c>
      <c r="AB31" s="35">
        <v>930674.39552240004</v>
      </c>
      <c r="AC31" s="35">
        <v>899473.78717504768</v>
      </c>
      <c r="AD31" s="35">
        <v>798985.48735613097</v>
      </c>
      <c r="AE31" s="35">
        <v>703620.61378458119</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0</v>
      </c>
      <c r="G34" s="33">
        <v>0</v>
      </c>
      <c r="H34" s="33">
        <v>0</v>
      </c>
      <c r="I34" s="33">
        <v>0</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5.2809197418350997E-4</v>
      </c>
      <c r="D36" s="33">
        <v>5.1743607566050002E-4</v>
      </c>
      <c r="E36" s="33">
        <v>5.2670268453598105E-4</v>
      </c>
      <c r="F36" s="33">
        <v>6.9172646200576604E-4</v>
      </c>
      <c r="G36" s="33">
        <v>6.60044333712189E-4</v>
      </c>
      <c r="H36" s="33">
        <v>6.2981329527615499E-4</v>
      </c>
      <c r="I36" s="33">
        <v>6.2804327040831001E-4</v>
      </c>
      <c r="J36" s="33">
        <v>6.4670372185125899E-4</v>
      </c>
      <c r="K36" s="33">
        <v>6.1708370381086998E-4</v>
      </c>
      <c r="L36" s="33">
        <v>6.3566967065419304E-4</v>
      </c>
      <c r="M36" s="33">
        <v>7.3533147275016799E-4</v>
      </c>
      <c r="N36" s="33">
        <v>9.2058056551349004E-4</v>
      </c>
      <c r="O36" s="33">
        <v>8.7841656979674302E-4</v>
      </c>
      <c r="P36" s="33">
        <v>8.3818374947235196E-4</v>
      </c>
      <c r="Q36" s="33">
        <v>8.0193336415287897E-4</v>
      </c>
      <c r="R36" s="33">
        <v>7.6306386259252E-4</v>
      </c>
      <c r="S36" s="33">
        <v>8.1162813003733507E-4</v>
      </c>
      <c r="T36" s="33">
        <v>7.74454322246381E-4</v>
      </c>
      <c r="U36" s="33">
        <v>9.3927895504876207E-4</v>
      </c>
      <c r="V36" s="33">
        <v>8.9375234842422398E-4</v>
      </c>
      <c r="W36" s="33">
        <v>8.5281712601946707E-4</v>
      </c>
      <c r="X36" s="33">
        <v>9.0793142146982102E-4</v>
      </c>
      <c r="Y36" s="33">
        <v>8.6866453769563997E-4</v>
      </c>
      <c r="Z36" s="33">
        <v>8.2656059351187805E-4</v>
      </c>
      <c r="AA36" s="33">
        <v>7.8870285609046399E-4</v>
      </c>
      <c r="AB36" s="33">
        <v>5.8914491761596802E-4</v>
      </c>
      <c r="AC36" s="33">
        <v>5.5946620165934905E-4</v>
      </c>
      <c r="AD36" s="33">
        <v>5.2258287729008699E-4</v>
      </c>
      <c r="AE36" s="33">
        <v>4.3967537965883301E-4</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1.1533962141554279E-3</v>
      </c>
      <c r="D38" s="33">
        <v>1.1563362752551609E-3</v>
      </c>
      <c r="E38" s="33">
        <v>1.1663689914217931E-3</v>
      </c>
      <c r="F38" s="33">
        <v>1.1178503480959189E-3</v>
      </c>
      <c r="G38" s="33">
        <v>1.066651095086714E-3</v>
      </c>
      <c r="H38" s="33">
        <v>1.01779684605158E-3</v>
      </c>
      <c r="I38" s="33">
        <v>9.7377842184621899E-4</v>
      </c>
      <c r="J38" s="33">
        <v>9.7948414746657202E-4</v>
      </c>
      <c r="K38" s="33">
        <v>9.4865974950913002E-4</v>
      </c>
      <c r="L38" s="33">
        <v>9.7975470426580409E-4</v>
      </c>
      <c r="M38" s="33">
        <v>1.1653675752178701E-3</v>
      </c>
      <c r="N38" s="33">
        <v>1.6192257032683162E-3</v>
      </c>
      <c r="O38" s="33">
        <v>1.545062693343193E-3</v>
      </c>
      <c r="P38" s="33">
        <v>1.4742964625267829E-3</v>
      </c>
      <c r="Q38" s="33">
        <v>1.4105350082211179E-3</v>
      </c>
      <c r="R38" s="33">
        <v>1.3421667432831602E-3</v>
      </c>
      <c r="S38" s="33">
        <v>1.53780330555444E-3</v>
      </c>
      <c r="T38" s="33">
        <v>1.4673695657845469E-3</v>
      </c>
      <c r="U38" s="33">
        <v>27384.979269731204</v>
      </c>
      <c r="V38" s="33">
        <v>26057.636447949968</v>
      </c>
      <c r="W38" s="33">
        <v>24864.156906083852</v>
      </c>
      <c r="X38" s="33">
        <v>29972.234703753653</v>
      </c>
      <c r="Y38" s="33">
        <v>28675.973522860237</v>
      </c>
      <c r="Z38" s="33">
        <v>27286.056545445244</v>
      </c>
      <c r="AA38" s="33">
        <v>26036.31348719657</v>
      </c>
      <c r="AB38" s="33">
        <v>76095.133388204631</v>
      </c>
      <c r="AC38" s="33">
        <v>72804.115252264324</v>
      </c>
      <c r="AD38" s="33">
        <v>79258.829072874214</v>
      </c>
      <c r="AE38" s="33">
        <v>75628.653662900702</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458744.50781450694</v>
      </c>
      <c r="D40" s="33">
        <v>437733.3088563995</v>
      </c>
      <c r="E40" s="33">
        <v>418801.89868556638</v>
      </c>
      <c r="F40" s="33">
        <v>541038.87536359299</v>
      </c>
      <c r="G40" s="33">
        <v>523313.49500985781</v>
      </c>
      <c r="H40" s="33">
        <v>499344.93778770493</v>
      </c>
      <c r="I40" s="33">
        <v>481390.78856822778</v>
      </c>
      <c r="J40" s="33">
        <v>524934.14333364437</v>
      </c>
      <c r="K40" s="33">
        <v>500891.35794337402</v>
      </c>
      <c r="L40" s="33">
        <v>477949.76883965451</v>
      </c>
      <c r="M40" s="33">
        <v>478859.60600619123</v>
      </c>
      <c r="N40" s="33">
        <v>493963.53560942557</v>
      </c>
      <c r="O40" s="33">
        <v>552240.67140911496</v>
      </c>
      <c r="P40" s="33">
        <v>526947.20577151014</v>
      </c>
      <c r="Q40" s="33">
        <v>519192.1679930549</v>
      </c>
      <c r="R40" s="33">
        <v>505420.49014532316</v>
      </c>
      <c r="S40" s="33">
        <v>525563.0592678258</v>
      </c>
      <c r="T40" s="33">
        <v>501491.46856735414</v>
      </c>
      <c r="U40" s="33">
        <v>479802.59786157013</v>
      </c>
      <c r="V40" s="33">
        <v>456546.69075020408</v>
      </c>
      <c r="W40" s="33">
        <v>475649.32094165875</v>
      </c>
      <c r="X40" s="33">
        <v>509653.0231781521</v>
      </c>
      <c r="Y40" s="33">
        <v>487611.17606450076</v>
      </c>
      <c r="Z40" s="33">
        <v>482319.14248679316</v>
      </c>
      <c r="AA40" s="33">
        <v>473401.96073070914</v>
      </c>
      <c r="AB40" s="33">
        <v>342026.06651995442</v>
      </c>
      <c r="AC40" s="33">
        <v>327233.87242077768</v>
      </c>
      <c r="AD40" s="33">
        <v>329156.13104597077</v>
      </c>
      <c r="AE40" s="33">
        <v>329007.76791918086</v>
      </c>
    </row>
    <row r="41" spans="1:31">
      <c r="A41" s="29" t="s">
        <v>131</v>
      </c>
      <c r="B41" s="29" t="s">
        <v>68</v>
      </c>
      <c r="C41" s="33">
        <v>1.8115813546244071E-3</v>
      </c>
      <c r="D41" s="33">
        <v>2.9798488741734292E-3</v>
      </c>
      <c r="E41" s="33">
        <v>3.1076135658805286E-3</v>
      </c>
      <c r="F41" s="33">
        <v>6.2889724707031252E-3</v>
      </c>
      <c r="G41" s="33">
        <v>6.0353999962361867E-3</v>
      </c>
      <c r="H41" s="33">
        <v>5.8230148238661121E-3</v>
      </c>
      <c r="I41" s="33">
        <v>5.7028002465874684E-3</v>
      </c>
      <c r="J41" s="33">
        <v>6.6546508478437091E-3</v>
      </c>
      <c r="K41" s="33">
        <v>6.4250564910583148E-3</v>
      </c>
      <c r="L41" s="33">
        <v>6.8359669143327187E-3</v>
      </c>
      <c r="M41" s="33">
        <v>4785.2111901390754</v>
      </c>
      <c r="N41" s="33">
        <v>17143.188930949498</v>
      </c>
      <c r="O41" s="33">
        <v>30563.518919108403</v>
      </c>
      <c r="P41" s="33">
        <v>29163.663079141534</v>
      </c>
      <c r="Q41" s="33">
        <v>27902.371596681161</v>
      </c>
      <c r="R41" s="33">
        <v>26549.950903397556</v>
      </c>
      <c r="S41" s="33">
        <v>66030.1266881724</v>
      </c>
      <c r="T41" s="33">
        <v>63005.846067539256</v>
      </c>
      <c r="U41" s="33">
        <v>67200.269775920096</v>
      </c>
      <c r="V41" s="33">
        <v>81294.359464697045</v>
      </c>
      <c r="W41" s="33">
        <v>98061.274970701808</v>
      </c>
      <c r="X41" s="33">
        <v>145033.51793099672</v>
      </c>
      <c r="Y41" s="33">
        <v>138761.00201483033</v>
      </c>
      <c r="Z41" s="33">
        <v>132035.2923418945</v>
      </c>
      <c r="AA41" s="33">
        <v>125987.87432390969</v>
      </c>
      <c r="AB41" s="33">
        <v>142185.01486500457</v>
      </c>
      <c r="AC41" s="33">
        <v>136035.69270957229</v>
      </c>
      <c r="AD41" s="33">
        <v>129442.07799362399</v>
      </c>
      <c r="AE41" s="33">
        <v>129689.90863948199</v>
      </c>
    </row>
    <row r="42" spans="1:31">
      <c r="A42" s="29" t="s">
        <v>131</v>
      </c>
      <c r="B42" s="29" t="s">
        <v>36</v>
      </c>
      <c r="C42" s="33">
        <v>1.0567381668020802E-3</v>
      </c>
      <c r="D42" s="33">
        <v>1.41182260937303E-3</v>
      </c>
      <c r="E42" s="33">
        <v>1.3507630700718501E-3</v>
      </c>
      <c r="F42" s="33">
        <v>1.78578495379838E-3</v>
      </c>
      <c r="G42" s="33">
        <v>2.5587584225564403E-3</v>
      </c>
      <c r="H42" s="33">
        <v>2.4415633793298998E-3</v>
      </c>
      <c r="I42" s="33">
        <v>3.6710657166838302E-3</v>
      </c>
      <c r="J42" s="33">
        <v>1.51817670172021E-2</v>
      </c>
      <c r="K42" s="33">
        <v>1.4486418903776601E-2</v>
      </c>
      <c r="L42" s="33">
        <v>1.3822918795810301E-2</v>
      </c>
      <c r="M42" s="33">
        <v>1.3225095069326301E-2</v>
      </c>
      <c r="N42" s="33">
        <v>9670.7281140094401</v>
      </c>
      <c r="O42" s="33">
        <v>22234.115017797998</v>
      </c>
      <c r="P42" s="33">
        <v>21215.758596322601</v>
      </c>
      <c r="Q42" s="33">
        <v>20298.203914016103</v>
      </c>
      <c r="R42" s="33">
        <v>19314.355250303499</v>
      </c>
      <c r="S42" s="33">
        <v>31661.147058162802</v>
      </c>
      <c r="T42" s="33">
        <v>30211.018173242199</v>
      </c>
      <c r="U42" s="33">
        <v>28904.4299097939</v>
      </c>
      <c r="V42" s="33">
        <v>27503.439710730599</v>
      </c>
      <c r="W42" s="33">
        <v>26243.739765508202</v>
      </c>
      <c r="X42" s="33">
        <v>35552.755278026001</v>
      </c>
      <c r="Y42" s="33">
        <v>34015.143651925304</v>
      </c>
      <c r="Z42" s="33">
        <v>32366.4382913511</v>
      </c>
      <c r="AA42" s="33">
        <v>30884.0056564435</v>
      </c>
      <c r="AB42" s="33">
        <v>55898.516219986399</v>
      </c>
      <c r="AC42" s="33">
        <v>53480.975685575904</v>
      </c>
      <c r="AD42" s="33">
        <v>66107.448946879405</v>
      </c>
      <c r="AE42" s="33">
        <v>63079.626957813503</v>
      </c>
    </row>
    <row r="43" spans="1:31">
      <c r="A43" s="29" t="s">
        <v>131</v>
      </c>
      <c r="B43" s="29" t="s">
        <v>73</v>
      </c>
      <c r="C43" s="33">
        <v>0</v>
      </c>
      <c r="D43" s="33">
        <v>0</v>
      </c>
      <c r="E43" s="33">
        <v>2.7468715952803898E-3</v>
      </c>
      <c r="F43" s="33">
        <v>3.6681976310253602E-3</v>
      </c>
      <c r="G43" s="33">
        <v>3.5283551658332303E-3</v>
      </c>
      <c r="H43" s="33">
        <v>4.2812189891972699E-3</v>
      </c>
      <c r="I43" s="33">
        <v>4.5783422115176801E-3</v>
      </c>
      <c r="J43" s="33">
        <v>1.44302181388332E-2</v>
      </c>
      <c r="K43" s="33">
        <v>1.37692921117254E-2</v>
      </c>
      <c r="L43" s="33">
        <v>1.31386375059575E-2</v>
      </c>
      <c r="M43" s="33">
        <v>1.2570408078384301E-2</v>
      </c>
      <c r="N43" s="33">
        <v>39693.359122520604</v>
      </c>
      <c r="O43" s="33">
        <v>65357.633690542498</v>
      </c>
      <c r="P43" s="33">
        <v>62364.154260040203</v>
      </c>
      <c r="Q43" s="33">
        <v>59666.9835937362</v>
      </c>
      <c r="R43" s="33">
        <v>56774.940419614701</v>
      </c>
      <c r="S43" s="33">
        <v>121072.67124746401</v>
      </c>
      <c r="T43" s="33">
        <v>115527.358014563</v>
      </c>
      <c r="U43" s="33">
        <v>110530.94613518099</v>
      </c>
      <c r="V43" s="33">
        <v>105173.53993508</v>
      </c>
      <c r="W43" s="33">
        <v>110795.94454067301</v>
      </c>
      <c r="X43" s="33">
        <v>191812.73307083402</v>
      </c>
      <c r="Y43" s="33">
        <v>183517.07536167899</v>
      </c>
      <c r="Z43" s="33">
        <v>174622.05045563998</v>
      </c>
      <c r="AA43" s="33">
        <v>166624.09387988498</v>
      </c>
      <c r="AB43" s="33">
        <v>159307.02278363801</v>
      </c>
      <c r="AC43" s="33">
        <v>152417.19586485001</v>
      </c>
      <c r="AD43" s="33">
        <v>153131.16622530401</v>
      </c>
      <c r="AE43" s="33">
        <v>146117.52496597299</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458744.5113075765</v>
      </c>
      <c r="D45" s="35">
        <v>437733.31351002073</v>
      </c>
      <c r="E45" s="35">
        <v>418801.90348625166</v>
      </c>
      <c r="F45" s="35">
        <v>541038.8834621422</v>
      </c>
      <c r="G45" s="35">
        <v>523313.50277195324</v>
      </c>
      <c r="H45" s="35">
        <v>499344.94525832991</v>
      </c>
      <c r="I45" s="35">
        <v>481390.7958728497</v>
      </c>
      <c r="J45" s="35">
        <v>524934.1516144831</v>
      </c>
      <c r="K45" s="35">
        <v>500891.36593417398</v>
      </c>
      <c r="L45" s="35">
        <v>477949.77729104576</v>
      </c>
      <c r="M45" s="35">
        <v>483644.81909702934</v>
      </c>
      <c r="N45" s="35">
        <v>511106.7270801813</v>
      </c>
      <c r="O45" s="35">
        <v>582804.19275170262</v>
      </c>
      <c r="P45" s="35">
        <v>556110.8711631319</v>
      </c>
      <c r="Q45" s="35">
        <v>547094.54180220445</v>
      </c>
      <c r="R45" s="35">
        <v>531970.44315395132</v>
      </c>
      <c r="S45" s="35">
        <v>591593.18830542965</v>
      </c>
      <c r="T45" s="35">
        <v>564497.31687671726</v>
      </c>
      <c r="U45" s="35">
        <v>574387.84784650034</v>
      </c>
      <c r="V45" s="35">
        <v>563898.68755660346</v>
      </c>
      <c r="W45" s="35">
        <v>598574.75367126148</v>
      </c>
      <c r="X45" s="35">
        <v>684658.77672083385</v>
      </c>
      <c r="Y45" s="35">
        <v>655048.15247085586</v>
      </c>
      <c r="Z45" s="35">
        <v>641640.49220069346</v>
      </c>
      <c r="AA45" s="35">
        <v>625426.14933051821</v>
      </c>
      <c r="AB45" s="35">
        <v>560306.21536230855</v>
      </c>
      <c r="AC45" s="35">
        <v>536073.68094208045</v>
      </c>
      <c r="AD45" s="35">
        <v>537857.03863505193</v>
      </c>
      <c r="AE45" s="35">
        <v>534326.33066123887</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4.7328823314131304E-4</v>
      </c>
      <c r="D50" s="33">
        <v>4.5161090930618901E-4</v>
      </c>
      <c r="E50" s="33">
        <v>4.5174876672873099E-4</v>
      </c>
      <c r="F50" s="33">
        <v>7.2344543896102494E-4</v>
      </c>
      <c r="G50" s="33">
        <v>6.9031053308492892E-4</v>
      </c>
      <c r="H50" s="33">
        <v>6.5869325649818697E-4</v>
      </c>
      <c r="I50" s="33">
        <v>6.7085052755746697E-4</v>
      </c>
      <c r="J50" s="33">
        <v>7.26234915691658E-4</v>
      </c>
      <c r="K50" s="33">
        <v>6.9297224752149595E-4</v>
      </c>
      <c r="L50" s="33">
        <v>6.9283806386372408E-4</v>
      </c>
      <c r="M50" s="33">
        <v>7.3414970314738409E-4</v>
      </c>
      <c r="N50" s="33">
        <v>9.7278667071311299E-4</v>
      </c>
      <c r="O50" s="33">
        <v>9.2823155565441198E-4</v>
      </c>
      <c r="P50" s="33">
        <v>8.85717132905403E-4</v>
      </c>
      <c r="Q50" s="33">
        <v>8.4741098896967107E-4</v>
      </c>
      <c r="R50" s="33">
        <v>8.0633719876415104E-4</v>
      </c>
      <c r="S50" s="33">
        <v>1.11716657644243E-3</v>
      </c>
      <c r="T50" s="33">
        <v>1.0659986412191399E-3</v>
      </c>
      <c r="U50" s="33">
        <v>1.01989555043677E-3</v>
      </c>
      <c r="V50" s="33">
        <v>9.7046147840389391E-4</v>
      </c>
      <c r="W50" s="33">
        <v>1.3537824436351399E-3</v>
      </c>
      <c r="X50" s="33">
        <v>1.29177714035894E-3</v>
      </c>
      <c r="Y50" s="33">
        <v>1.9199699005940599E-3</v>
      </c>
      <c r="Z50" s="33">
        <v>1.82690945893777E-3</v>
      </c>
      <c r="AA50" s="33">
        <v>1.7432342158496602E-3</v>
      </c>
      <c r="AB50" s="33">
        <v>1.51691797002338E-3</v>
      </c>
      <c r="AC50" s="33">
        <v>1.4513131895131399E-3</v>
      </c>
      <c r="AD50" s="33">
        <v>1.4603619886887401E-3</v>
      </c>
      <c r="AE50" s="33">
        <v>2.6835768069348302E-3</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1.1494455288039659E-3</v>
      </c>
      <c r="D52" s="33">
        <v>1.1390578706965289E-3</v>
      </c>
      <c r="E52" s="33">
        <v>1.1152457022474392E-3</v>
      </c>
      <c r="F52" s="33">
        <v>1.0611900331589199E-3</v>
      </c>
      <c r="G52" s="33">
        <v>1.0125859090996529E-3</v>
      </c>
      <c r="H52" s="33">
        <v>9.6620792814553402E-4</v>
      </c>
      <c r="I52" s="33">
        <v>9.2442065928467396E-4</v>
      </c>
      <c r="J52" s="33">
        <v>9.1426411351446305E-4</v>
      </c>
      <c r="K52" s="33">
        <v>8.933608238072151E-4</v>
      </c>
      <c r="L52" s="33">
        <v>9.2919687579638699E-4</v>
      </c>
      <c r="M52" s="33">
        <v>9.5991615661362507E-4</v>
      </c>
      <c r="N52" s="33">
        <v>1.921691911849635E-3</v>
      </c>
      <c r="O52" s="33">
        <v>1.8336754876761079E-3</v>
      </c>
      <c r="P52" s="33">
        <v>1.7496903501393981E-3</v>
      </c>
      <c r="Q52" s="33">
        <v>8.6863145035532385E-2</v>
      </c>
      <c r="R52" s="33">
        <v>8.2652910990634043E-2</v>
      </c>
      <c r="S52" s="33">
        <v>12355.421530041065</v>
      </c>
      <c r="T52" s="33">
        <v>11789.524356032511</v>
      </c>
      <c r="U52" s="33">
        <v>11279.642520118947</v>
      </c>
      <c r="V52" s="33">
        <v>10732.921181246578</v>
      </c>
      <c r="W52" s="33">
        <v>45201.238333035333</v>
      </c>
      <c r="X52" s="33">
        <v>43130.952590686684</v>
      </c>
      <c r="Y52" s="33">
        <v>59912.443728022532</v>
      </c>
      <c r="Z52" s="33">
        <v>72255.585360585203</v>
      </c>
      <c r="AA52" s="33">
        <v>68946.169209750646</v>
      </c>
      <c r="AB52" s="33">
        <v>65788.329016694217</v>
      </c>
      <c r="AC52" s="33">
        <v>62943.067116935374</v>
      </c>
      <c r="AD52" s="33">
        <v>59892.233026043505</v>
      </c>
      <c r="AE52" s="33">
        <v>80076.958610484537</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2.1563868347114722E-2</v>
      </c>
      <c r="D54" s="33">
        <v>2.0641450971236895E-2</v>
      </c>
      <c r="E54" s="33">
        <v>2.1380582717059969E-2</v>
      </c>
      <c r="F54" s="33">
        <v>130500.55641769385</v>
      </c>
      <c r="G54" s="33">
        <v>124523.43164669719</v>
      </c>
      <c r="H54" s="33">
        <v>140017.67853610398</v>
      </c>
      <c r="I54" s="33">
        <v>315217.00523851789</v>
      </c>
      <c r="J54" s="33">
        <v>346625.49087993748</v>
      </c>
      <c r="K54" s="33">
        <v>330749.51413341291</v>
      </c>
      <c r="L54" s="33">
        <v>315600.68351154123</v>
      </c>
      <c r="M54" s="33">
        <v>353910.56522395305</v>
      </c>
      <c r="N54" s="33">
        <v>336756.61231188173</v>
      </c>
      <c r="O54" s="33">
        <v>374418.29434906982</v>
      </c>
      <c r="P54" s="33">
        <v>381876.83984308504</v>
      </c>
      <c r="Q54" s="33">
        <v>365361.15031468653</v>
      </c>
      <c r="R54" s="33">
        <v>358035.25590152922</v>
      </c>
      <c r="S54" s="33">
        <v>474686.16094496427</v>
      </c>
      <c r="T54" s="33">
        <v>452944.8099844174</v>
      </c>
      <c r="U54" s="33">
        <v>433355.52084418689</v>
      </c>
      <c r="V54" s="33">
        <v>440630.86365337123</v>
      </c>
      <c r="W54" s="33">
        <v>431975.32426357054</v>
      </c>
      <c r="X54" s="33">
        <v>415188.55510506115</v>
      </c>
      <c r="Y54" s="33">
        <v>397232.17607448669</v>
      </c>
      <c r="Z54" s="33">
        <v>377978.43582879618</v>
      </c>
      <c r="AA54" s="33">
        <v>360666.44642678992</v>
      </c>
      <c r="AB54" s="33">
        <v>344147.36609966541</v>
      </c>
      <c r="AC54" s="33">
        <v>329263.42856465856</v>
      </c>
      <c r="AD54" s="33">
        <v>313304.1153362515</v>
      </c>
      <c r="AE54" s="33">
        <v>258566.94381039281</v>
      </c>
    </row>
    <row r="55" spans="1:31">
      <c r="A55" s="29" t="s">
        <v>132</v>
      </c>
      <c r="B55" s="29" t="s">
        <v>68</v>
      </c>
      <c r="C55" s="33">
        <v>6.15565432813016E-4</v>
      </c>
      <c r="D55" s="33">
        <v>8.6460660926983887E-4</v>
      </c>
      <c r="E55" s="33">
        <v>8.944513718819149E-4</v>
      </c>
      <c r="F55" s="33">
        <v>4.3354538549276829E-3</v>
      </c>
      <c r="G55" s="33">
        <v>6.3498300459271994E-3</v>
      </c>
      <c r="H55" s="33">
        <v>6.3996624055209228E-3</v>
      </c>
      <c r="I55" s="33">
        <v>3546.2871087176622</v>
      </c>
      <c r="J55" s="33">
        <v>3374.3994950237425</v>
      </c>
      <c r="K55" s="33">
        <v>3219.8468451148024</v>
      </c>
      <c r="L55" s="33">
        <v>10701.157549994658</v>
      </c>
      <c r="M55" s="33">
        <v>19520.609532911174</v>
      </c>
      <c r="N55" s="33">
        <v>81995.069349103476</v>
      </c>
      <c r="O55" s="33">
        <v>78239.569958453532</v>
      </c>
      <c r="P55" s="33">
        <v>74656.078174909009</v>
      </c>
      <c r="Q55" s="33">
        <v>71427.29737119528</v>
      </c>
      <c r="R55" s="33">
        <v>67965.234847391024</v>
      </c>
      <c r="S55" s="33">
        <v>66580.948517205616</v>
      </c>
      <c r="T55" s="33">
        <v>63531.439399521172</v>
      </c>
      <c r="U55" s="33">
        <v>60783.785144184607</v>
      </c>
      <c r="V55" s="33">
        <v>57837.613223855296</v>
      </c>
      <c r="W55" s="33">
        <v>76828.451866487711</v>
      </c>
      <c r="X55" s="33">
        <v>73309.591463989447</v>
      </c>
      <c r="Y55" s="33">
        <v>81930.149020502591</v>
      </c>
      <c r="Z55" s="33">
        <v>77959.016009274361</v>
      </c>
      <c r="AA55" s="33">
        <v>78769.373106112354</v>
      </c>
      <c r="AB55" s="33">
        <v>104077.69500308362</v>
      </c>
      <c r="AC55" s="33">
        <v>99576.466458021678</v>
      </c>
      <c r="AD55" s="33">
        <v>94750.021010033306</v>
      </c>
      <c r="AE55" s="33">
        <v>90410.324278133165</v>
      </c>
    </row>
    <row r="56" spans="1:31">
      <c r="A56" s="29" t="s">
        <v>132</v>
      </c>
      <c r="B56" s="29" t="s">
        <v>36</v>
      </c>
      <c r="C56" s="33">
        <v>1.03614629907841E-3</v>
      </c>
      <c r="D56" s="33">
        <v>1.4745714083554799E-3</v>
      </c>
      <c r="E56" s="33">
        <v>1.4107980629910399E-3</v>
      </c>
      <c r="F56" s="33">
        <v>1.8131993814481399E-3</v>
      </c>
      <c r="G56" s="33">
        <v>2.5927512906443202E-3</v>
      </c>
      <c r="H56" s="33">
        <v>2.6722142177254401E-3</v>
      </c>
      <c r="I56" s="33">
        <v>3.1199424490557003E-3</v>
      </c>
      <c r="J56" s="33">
        <v>3.8002763848117198E-3</v>
      </c>
      <c r="K56" s="33">
        <v>4.0969339488615697E-3</v>
      </c>
      <c r="L56" s="33">
        <v>5.72704819714593E-3</v>
      </c>
      <c r="M56" s="33">
        <v>5.7804091315927396E-3</v>
      </c>
      <c r="N56" s="33">
        <v>5.2534294724703702E-2</v>
      </c>
      <c r="O56" s="33">
        <v>5.0128143801324999E-2</v>
      </c>
      <c r="P56" s="33">
        <v>4.7832198264663998E-2</v>
      </c>
      <c r="Q56" s="33">
        <v>4.57635162854882E-2</v>
      </c>
      <c r="R56" s="33">
        <v>4.3545370555206298E-2</v>
      </c>
      <c r="S56" s="33">
        <v>4.15587525388042E-2</v>
      </c>
      <c r="T56" s="33">
        <v>3.9655298208262101E-2</v>
      </c>
      <c r="U56" s="33">
        <v>3.7940256797696699E-2</v>
      </c>
      <c r="V56" s="33">
        <v>3.6101302419789802E-2</v>
      </c>
      <c r="W56" s="33">
        <v>3.65946183847108E-2</v>
      </c>
      <c r="X56" s="33">
        <v>3.4728409592701397E-2</v>
      </c>
      <c r="Y56" s="33">
        <v>3.3226449873176397E-2</v>
      </c>
      <c r="Z56" s="33">
        <v>3928.5674570267097</v>
      </c>
      <c r="AA56" s="33">
        <v>3748.63273989257</v>
      </c>
      <c r="AB56" s="33">
        <v>3576.9395939288302</v>
      </c>
      <c r="AC56" s="33">
        <v>3422.24127345741</v>
      </c>
      <c r="AD56" s="33">
        <v>3256.36580811663</v>
      </c>
      <c r="AE56" s="33">
        <v>6512.5494696689102</v>
      </c>
    </row>
    <row r="57" spans="1:31">
      <c r="A57" s="29" t="s">
        <v>132</v>
      </c>
      <c r="B57" s="29" t="s">
        <v>73</v>
      </c>
      <c r="C57" s="33">
        <v>0</v>
      </c>
      <c r="D57" s="33">
        <v>0</v>
      </c>
      <c r="E57" s="33">
        <v>3.0877448674203598E-3</v>
      </c>
      <c r="F57" s="33">
        <v>6.4187091406805894E-3</v>
      </c>
      <c r="G57" s="33">
        <v>6.12472246004308E-3</v>
      </c>
      <c r="H57" s="33">
        <v>1.1066396466184899E-2</v>
      </c>
      <c r="I57" s="33">
        <v>1.0587788838382699E-2</v>
      </c>
      <c r="J57" s="33">
        <v>1.75682557774118E-2</v>
      </c>
      <c r="K57" s="33">
        <v>1.9754865868470903E-2</v>
      </c>
      <c r="L57" s="33">
        <v>3.2967778237820294E-2</v>
      </c>
      <c r="M57" s="33">
        <v>3.3426802572228298E-2</v>
      </c>
      <c r="N57" s="33">
        <v>133653.10916890099</v>
      </c>
      <c r="O57" s="33">
        <v>127531.592667643</v>
      </c>
      <c r="P57" s="33">
        <v>121690.45097029599</v>
      </c>
      <c r="Q57" s="33">
        <v>145155.53098844801</v>
      </c>
      <c r="R57" s="33">
        <v>138119.880159516</v>
      </c>
      <c r="S57" s="33">
        <v>135478.289714452</v>
      </c>
      <c r="T57" s="33">
        <v>129273.17715697999</v>
      </c>
      <c r="U57" s="33">
        <v>123682.27601345</v>
      </c>
      <c r="V57" s="33">
        <v>117687.428267501</v>
      </c>
      <c r="W57" s="33">
        <v>158306.29386744101</v>
      </c>
      <c r="X57" s="33">
        <v>151055.62385917499</v>
      </c>
      <c r="Y57" s="33">
        <v>144522.65949066399</v>
      </c>
      <c r="Z57" s="33">
        <v>137672.52696629398</v>
      </c>
      <c r="AA57" s="33">
        <v>131366.914991873</v>
      </c>
      <c r="AB57" s="33">
        <v>125350.109675165</v>
      </c>
      <c r="AC57" s="33">
        <v>119928.876230323</v>
      </c>
      <c r="AD57" s="33">
        <v>114115.954795521</v>
      </c>
      <c r="AE57" s="33">
        <v>108889.269799703</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2.3802167541873018E-2</v>
      </c>
      <c r="D59" s="35">
        <v>2.3096726360509454E-2</v>
      </c>
      <c r="E59" s="35">
        <v>2.3842028557918053E-2</v>
      </c>
      <c r="F59" s="35">
        <v>130500.56253778317</v>
      </c>
      <c r="G59" s="35">
        <v>124523.43969942367</v>
      </c>
      <c r="H59" s="35">
        <v>140017.68656066759</v>
      </c>
      <c r="I59" s="35">
        <v>318763.29394250672</v>
      </c>
      <c r="J59" s="35">
        <v>349999.8920154603</v>
      </c>
      <c r="K59" s="35">
        <v>333969.36256486078</v>
      </c>
      <c r="L59" s="35">
        <v>326301.84268357081</v>
      </c>
      <c r="M59" s="35">
        <v>373431.17645093007</v>
      </c>
      <c r="N59" s="35">
        <v>418751.68455546378</v>
      </c>
      <c r="O59" s="35">
        <v>452657.86706943042</v>
      </c>
      <c r="P59" s="35">
        <v>456532.92065340152</v>
      </c>
      <c r="Q59" s="35">
        <v>436788.53539643786</v>
      </c>
      <c r="R59" s="35">
        <v>426000.57420816843</v>
      </c>
      <c r="S59" s="35">
        <v>553622.53210937756</v>
      </c>
      <c r="T59" s="35">
        <v>528265.77480596979</v>
      </c>
      <c r="U59" s="35">
        <v>505418.949528386</v>
      </c>
      <c r="V59" s="35">
        <v>509201.39902893454</v>
      </c>
      <c r="W59" s="35">
        <v>554005.01581687608</v>
      </c>
      <c r="X59" s="35">
        <v>531629.10045151436</v>
      </c>
      <c r="Y59" s="35">
        <v>539074.77074298169</v>
      </c>
      <c r="Z59" s="35">
        <v>528193.03902556526</v>
      </c>
      <c r="AA59" s="35">
        <v>508381.99048588716</v>
      </c>
      <c r="AB59" s="35">
        <v>514013.39163636119</v>
      </c>
      <c r="AC59" s="35">
        <v>491782.96359092882</v>
      </c>
      <c r="AD59" s="35">
        <v>467946.37083269033</v>
      </c>
      <c r="AE59" s="35">
        <v>429054.22938258731</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4.6862205712896001E-4</v>
      </c>
      <c r="D64" s="33">
        <v>4.4715845128090795E-4</v>
      </c>
      <c r="E64" s="33">
        <v>5.3550006101682696E-4</v>
      </c>
      <c r="F64" s="33">
        <v>6.0165594779999494E-4</v>
      </c>
      <c r="G64" s="33">
        <v>5.7409918660349503E-4</v>
      </c>
      <c r="H64" s="33">
        <v>5.4780456715165305E-4</v>
      </c>
      <c r="I64" s="33">
        <v>5.2411271360341201E-4</v>
      </c>
      <c r="J64" s="33">
        <v>4.9870910670805403E-4</v>
      </c>
      <c r="K64" s="33">
        <v>4.7586746804342302E-4</v>
      </c>
      <c r="L64" s="33">
        <v>4.92116900061176E-4</v>
      </c>
      <c r="M64" s="33">
        <v>4.8144057990330503E-4</v>
      </c>
      <c r="N64" s="33">
        <v>6.82883742782774E-4</v>
      </c>
      <c r="O64" s="33">
        <v>6.5160662453330397E-4</v>
      </c>
      <c r="P64" s="33">
        <v>6.2176204606286705E-4</v>
      </c>
      <c r="Q64" s="33">
        <v>6.8514956692299197E-4</v>
      </c>
      <c r="R64" s="33">
        <v>6.5194054563638606E-4</v>
      </c>
      <c r="S64" s="33">
        <v>9.1698046340311598E-4</v>
      </c>
      <c r="T64" s="33">
        <v>8.7498135786072992E-4</v>
      </c>
      <c r="U64" s="33">
        <v>8.3713952259516396E-4</v>
      </c>
      <c r="V64" s="33">
        <v>7.9656358769298794E-4</v>
      </c>
      <c r="W64" s="33">
        <v>9.0377763992663092E-4</v>
      </c>
      <c r="X64" s="33">
        <v>8.6238324386146605E-4</v>
      </c>
      <c r="Y64" s="33">
        <v>8.31360618361844E-4</v>
      </c>
      <c r="Z64" s="33">
        <v>7.9106478544463898E-4</v>
      </c>
      <c r="AA64" s="33">
        <v>7.5483281023826199E-4</v>
      </c>
      <c r="AB64" s="33">
        <v>5.7523094843894298E-4</v>
      </c>
      <c r="AC64" s="33">
        <v>5.5035293864487997E-4</v>
      </c>
      <c r="AD64" s="33">
        <v>4.90445606129068E-4</v>
      </c>
      <c r="AE64" s="33">
        <v>4.3947575966925701E-4</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1.151146133609214E-3</v>
      </c>
      <c r="D66" s="33">
        <v>1.140191614823957E-3</v>
      </c>
      <c r="E66" s="33">
        <v>1.1010811044128638E-3</v>
      </c>
      <c r="F66" s="33">
        <v>1.0477119896968709E-3</v>
      </c>
      <c r="G66" s="33">
        <v>9.9972518061045099E-4</v>
      </c>
      <c r="H66" s="33">
        <v>9.5393624066072308E-4</v>
      </c>
      <c r="I66" s="33">
        <v>9.1267970673730887E-4</v>
      </c>
      <c r="J66" s="33">
        <v>8.9030990819582404E-4</v>
      </c>
      <c r="K66" s="33">
        <v>8.7481456925831E-4</v>
      </c>
      <c r="L66" s="33">
        <v>8.9007858815628007E-4</v>
      </c>
      <c r="M66" s="33">
        <v>8.9961197458901401E-4</v>
      </c>
      <c r="N66" s="33">
        <v>1.6267417792406608E-3</v>
      </c>
      <c r="O66" s="33">
        <v>1.552234521558223E-3</v>
      </c>
      <c r="P66" s="33">
        <v>1.481139810057484E-3</v>
      </c>
      <c r="Q66" s="33">
        <v>1628.6687569771047</v>
      </c>
      <c r="R66" s="33">
        <v>1549.7276059782271</v>
      </c>
      <c r="S66" s="33">
        <v>11948.918051498269</v>
      </c>
      <c r="T66" s="33">
        <v>11401.639357577424</v>
      </c>
      <c r="U66" s="33">
        <v>10908.53289942186</v>
      </c>
      <c r="V66" s="33">
        <v>10379.799147331145</v>
      </c>
      <c r="W66" s="33">
        <v>10827.440546467176</v>
      </c>
      <c r="X66" s="33">
        <v>10331.527234882229</v>
      </c>
      <c r="Y66" s="33">
        <v>15102.92589833192</v>
      </c>
      <c r="Z66" s="33">
        <v>14370.891008635914</v>
      </c>
      <c r="AA66" s="33">
        <v>13712.682254689433</v>
      </c>
      <c r="AB66" s="33">
        <v>13084.620110565349</v>
      </c>
      <c r="AC66" s="33">
        <v>12518.726853949947</v>
      </c>
      <c r="AD66" s="33">
        <v>11911.947416581032</v>
      </c>
      <c r="AE66" s="33">
        <v>11366.36203908155</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32763.18011493111</v>
      </c>
      <c r="D68" s="33">
        <v>31262.576433098558</v>
      </c>
      <c r="E68" s="33">
        <v>40324.995554624162</v>
      </c>
      <c r="F68" s="33">
        <v>108607.81546025787</v>
      </c>
      <c r="G68" s="33">
        <v>103633.41165746095</v>
      </c>
      <c r="H68" s="33">
        <v>98886.846863508195</v>
      </c>
      <c r="I68" s="33">
        <v>109253.93840283382</v>
      </c>
      <c r="J68" s="33">
        <v>159623.51162667916</v>
      </c>
      <c r="K68" s="33">
        <v>152312.51103352051</v>
      </c>
      <c r="L68" s="33">
        <v>145951.34677192252</v>
      </c>
      <c r="M68" s="33">
        <v>139639.13688129286</v>
      </c>
      <c r="N68" s="33">
        <v>183848.30833583113</v>
      </c>
      <c r="O68" s="33">
        <v>175427.7752437242</v>
      </c>
      <c r="P68" s="33">
        <v>167392.9160024153</v>
      </c>
      <c r="Q68" s="33">
        <v>166377.47874072881</v>
      </c>
      <c r="R68" s="33">
        <v>158313.20562452945</v>
      </c>
      <c r="S68" s="33">
        <v>151062.22246720205</v>
      </c>
      <c r="T68" s="33">
        <v>153793.28159437131</v>
      </c>
      <c r="U68" s="33">
        <v>161786.7608456538</v>
      </c>
      <c r="V68" s="33">
        <v>153944.9987220786</v>
      </c>
      <c r="W68" s="33">
        <v>162371.68502050586</v>
      </c>
      <c r="X68" s="33">
        <v>154934.82110369107</v>
      </c>
      <c r="Y68" s="33">
        <v>177103.36972051754</v>
      </c>
      <c r="Z68" s="33">
        <v>168519.23593144238</v>
      </c>
      <c r="AA68" s="33">
        <v>165090.8117136092</v>
      </c>
      <c r="AB68" s="33">
        <v>193340.10823535925</v>
      </c>
      <c r="AC68" s="33">
        <v>184978.39349017336</v>
      </c>
      <c r="AD68" s="33">
        <v>172798.47171699553</v>
      </c>
      <c r="AE68" s="33">
        <v>147316.26682060608</v>
      </c>
    </row>
    <row r="69" spans="1:31">
      <c r="A69" s="29" t="s">
        <v>133</v>
      </c>
      <c r="B69" s="29" t="s">
        <v>68</v>
      </c>
      <c r="C69" s="33">
        <v>1.9169880283107089E-3</v>
      </c>
      <c r="D69" s="33">
        <v>3.1589436449736248E-3</v>
      </c>
      <c r="E69" s="33">
        <v>3.5398188708237674E-3</v>
      </c>
      <c r="F69" s="33">
        <v>8.2388895521923796E-3</v>
      </c>
      <c r="G69" s="33">
        <v>1.1918000213065239E-2</v>
      </c>
      <c r="H69" s="33">
        <v>1.1378275349917122E-2</v>
      </c>
      <c r="I69" s="33">
        <v>2.1545081287172241E-2</v>
      </c>
      <c r="J69" s="33">
        <v>2.0506851575464259E-2</v>
      </c>
      <c r="K69" s="33">
        <v>1.9567606457347297E-2</v>
      </c>
      <c r="L69" s="33">
        <v>2.4739191237350945E-2</v>
      </c>
      <c r="M69" s="33">
        <v>3783.5393025021044</v>
      </c>
      <c r="N69" s="33">
        <v>3600.1536993205937</v>
      </c>
      <c r="O69" s="33">
        <v>3435.2614642527592</v>
      </c>
      <c r="P69" s="33">
        <v>5951.2618150772396</v>
      </c>
      <c r="Q69" s="33">
        <v>5693.8772918387931</v>
      </c>
      <c r="R69" s="33">
        <v>5417.8965542247161</v>
      </c>
      <c r="S69" s="33">
        <v>25886.696655092157</v>
      </c>
      <c r="T69" s="33">
        <v>24701.04641678058</v>
      </c>
      <c r="U69" s="33">
        <v>24335.751624575831</v>
      </c>
      <c r="V69" s="33">
        <v>23156.204361457334</v>
      </c>
      <c r="W69" s="33">
        <v>22095.615117285644</v>
      </c>
      <c r="X69" s="33">
        <v>21083.602845411991</v>
      </c>
      <c r="Y69" s="33">
        <v>29806.104023777585</v>
      </c>
      <c r="Z69" s="33">
        <v>28361.409914954398</v>
      </c>
      <c r="AA69" s="33">
        <v>27062.414030212876</v>
      </c>
      <c r="AB69" s="33">
        <v>25822.913551623613</v>
      </c>
      <c r="AC69" s="33">
        <v>24706.104841396631</v>
      </c>
      <c r="AD69" s="33">
        <v>23508.606208016325</v>
      </c>
      <c r="AE69" s="33">
        <v>26024.138037920784</v>
      </c>
    </row>
    <row r="70" spans="1:31">
      <c r="A70" s="29" t="s">
        <v>133</v>
      </c>
      <c r="B70" s="29" t="s">
        <v>36</v>
      </c>
      <c r="C70" s="33">
        <v>1.0652712016636201E-3</v>
      </c>
      <c r="D70" s="33">
        <v>1.5861746322298901E-3</v>
      </c>
      <c r="E70" s="33">
        <v>1.51757458881638E-3</v>
      </c>
      <c r="F70" s="33">
        <v>1.80765248525753E-3</v>
      </c>
      <c r="G70" s="33">
        <v>2.5256568772813897E-3</v>
      </c>
      <c r="H70" s="33">
        <v>2.6137622883093E-3</v>
      </c>
      <c r="I70" s="33">
        <v>3.1940607695222496E-3</v>
      </c>
      <c r="J70" s="33">
        <v>3.8440136090154699E-3</v>
      </c>
      <c r="K70" s="33">
        <v>4.5748200933209502E-3</v>
      </c>
      <c r="L70" s="33">
        <v>5.1796324836216002E-3</v>
      </c>
      <c r="M70" s="33">
        <v>5.0083300925599997E-3</v>
      </c>
      <c r="N70" s="33">
        <v>54.5915609058274</v>
      </c>
      <c r="O70" s="33">
        <v>52.091184049707302</v>
      </c>
      <c r="P70" s="33">
        <v>49.705328271916699</v>
      </c>
      <c r="Q70" s="33">
        <v>11932.2258572704</v>
      </c>
      <c r="R70" s="33">
        <v>11353.873973797301</v>
      </c>
      <c r="S70" s="33">
        <v>16121.657368709801</v>
      </c>
      <c r="T70" s="33">
        <v>15383.2608418811</v>
      </c>
      <c r="U70" s="33">
        <v>14717.9542986091</v>
      </c>
      <c r="V70" s="33">
        <v>14004.5788822123</v>
      </c>
      <c r="W70" s="33">
        <v>19746.1323992283</v>
      </c>
      <c r="X70" s="33">
        <v>18841.729161214298</v>
      </c>
      <c r="Y70" s="33">
        <v>18026.848244459303</v>
      </c>
      <c r="Z70" s="33">
        <v>17153.0915650069</v>
      </c>
      <c r="AA70" s="33">
        <v>16367.453467584101</v>
      </c>
      <c r="AB70" s="33">
        <v>15617.799027525401</v>
      </c>
      <c r="AC70" s="33">
        <v>14942.348737476201</v>
      </c>
      <c r="AD70" s="33">
        <v>14218.096669159699</v>
      </c>
      <c r="AE70" s="33">
        <v>13566.885779988401</v>
      </c>
    </row>
    <row r="71" spans="1:31">
      <c r="A71" s="29" t="s">
        <v>133</v>
      </c>
      <c r="B71" s="29" t="s">
        <v>73</v>
      </c>
      <c r="C71" s="33">
        <v>0</v>
      </c>
      <c r="D71" s="33">
        <v>0</v>
      </c>
      <c r="E71" s="33">
        <v>3.4415481863670802E-3</v>
      </c>
      <c r="F71" s="33">
        <v>3.48279560933839E-3</v>
      </c>
      <c r="G71" s="33">
        <v>3.3232782518624201E-3</v>
      </c>
      <c r="H71" s="33">
        <v>3.7974787588465099E-3</v>
      </c>
      <c r="I71" s="33">
        <v>3.7699345464547698E-3</v>
      </c>
      <c r="J71" s="33">
        <v>3.7089677471051998E-3</v>
      </c>
      <c r="K71" s="33">
        <v>3.7093056298331999E-3</v>
      </c>
      <c r="L71" s="33">
        <v>4.07323009048873E-3</v>
      </c>
      <c r="M71" s="33">
        <v>3.938507473723E-3</v>
      </c>
      <c r="N71" s="33">
        <v>6.7988607700200003E-3</v>
      </c>
      <c r="O71" s="33">
        <v>6.4874625642301698E-3</v>
      </c>
      <c r="P71" s="33">
        <v>6.19032687180092E-3</v>
      </c>
      <c r="Q71" s="33">
        <v>7.1977945581194105E-3</v>
      </c>
      <c r="R71" s="33">
        <v>6.8489193281886709E-3</v>
      </c>
      <c r="S71" s="33">
        <v>8.5458978504961008E-3</v>
      </c>
      <c r="T71" s="33">
        <v>8.1544826785246004E-3</v>
      </c>
      <c r="U71" s="33">
        <v>7.8018116331081602E-3</v>
      </c>
      <c r="V71" s="33">
        <v>7.4236598526705704E-3</v>
      </c>
      <c r="W71" s="33">
        <v>8.7873048794075391E-3</v>
      </c>
      <c r="X71" s="33">
        <v>8.3848328968598399E-3</v>
      </c>
      <c r="Y71" s="33">
        <v>8.0221994963174115E-3</v>
      </c>
      <c r="Z71" s="33">
        <v>1.1769857018923099E-2</v>
      </c>
      <c r="AA71" s="33">
        <v>1.12307795937378E-2</v>
      </c>
      <c r="AB71" s="33">
        <v>1.07163927378498E-2</v>
      </c>
      <c r="AC71" s="33">
        <v>1.0252922327899198E-2</v>
      </c>
      <c r="AD71" s="33">
        <v>9.7559658496718001E-3</v>
      </c>
      <c r="AE71" s="33">
        <v>9.3091277154462998E-3</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32763.18365168733</v>
      </c>
      <c r="D73" s="35">
        <v>31262.581179392269</v>
      </c>
      <c r="E73" s="35">
        <v>40325.0007310242</v>
      </c>
      <c r="F73" s="35">
        <v>108607.82534851537</v>
      </c>
      <c r="G73" s="35">
        <v>103633.42514928553</v>
      </c>
      <c r="H73" s="35">
        <v>98886.859743524357</v>
      </c>
      <c r="I73" s="35">
        <v>109253.96138470752</v>
      </c>
      <c r="J73" s="35">
        <v>159623.53352254975</v>
      </c>
      <c r="K73" s="35">
        <v>152312.53195180898</v>
      </c>
      <c r="L73" s="35">
        <v>145951.37289330922</v>
      </c>
      <c r="M73" s="35">
        <v>143422.67756484752</v>
      </c>
      <c r="N73" s="35">
        <v>187448.46434477725</v>
      </c>
      <c r="O73" s="35">
        <v>178863.03891181809</v>
      </c>
      <c r="P73" s="35">
        <v>173344.17992039441</v>
      </c>
      <c r="Q73" s="35">
        <v>173700.02547469427</v>
      </c>
      <c r="R73" s="35">
        <v>165280.83043667293</v>
      </c>
      <c r="S73" s="35">
        <v>188897.83809077294</v>
      </c>
      <c r="T73" s="35">
        <v>189895.96824371067</v>
      </c>
      <c r="U73" s="35">
        <v>197031.04620679101</v>
      </c>
      <c r="V73" s="35">
        <v>187481.00302743068</v>
      </c>
      <c r="W73" s="35">
        <v>195294.7415880363</v>
      </c>
      <c r="X73" s="35">
        <v>186349.9520463685</v>
      </c>
      <c r="Y73" s="35">
        <v>222012.40047398765</v>
      </c>
      <c r="Z73" s="35">
        <v>211251.53764609748</v>
      </c>
      <c r="AA73" s="35">
        <v>205865.90875334432</v>
      </c>
      <c r="AB73" s="35">
        <v>232247.64247277917</v>
      </c>
      <c r="AC73" s="35">
        <v>222203.22573587287</v>
      </c>
      <c r="AD73" s="35">
        <v>208219.02583203849</v>
      </c>
      <c r="AE73" s="35">
        <v>184706.76733708417</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3.70028434890277E-4</v>
      </c>
      <c r="D78" s="33">
        <v>3.53080567502824E-4</v>
      </c>
      <c r="E78" s="33">
        <v>3.3781028025512598E-4</v>
      </c>
      <c r="F78" s="33">
        <v>3.2143670384288597E-4</v>
      </c>
      <c r="G78" s="33">
        <v>3.0671441194171303E-4</v>
      </c>
      <c r="H78" s="33">
        <v>2.92666423491987E-4</v>
      </c>
      <c r="I78" s="33">
        <v>2.8000897143766701E-4</v>
      </c>
      <c r="J78" s="33">
        <v>2.6643700942844501E-4</v>
      </c>
      <c r="K78" s="33">
        <v>2.5423378752134499E-4</v>
      </c>
      <c r="L78" s="33">
        <v>2.4258949181309999E-4</v>
      </c>
      <c r="M78" s="33">
        <v>2.32097803614402E-4</v>
      </c>
      <c r="N78" s="33">
        <v>2.35437533720653E-4</v>
      </c>
      <c r="O78" s="33">
        <v>2.24654135140191E-4</v>
      </c>
      <c r="P78" s="33">
        <v>2.1436463268201399E-4</v>
      </c>
      <c r="Q78" s="33">
        <v>2.12432136968324E-4</v>
      </c>
      <c r="R78" s="33">
        <v>2.09070043656446E-4</v>
      </c>
      <c r="S78" s="33">
        <v>2.0799200302860498E-4</v>
      </c>
      <c r="T78" s="33">
        <v>2.05116747920386E-4</v>
      </c>
      <c r="U78" s="33">
        <v>2.0980033383590199E-4</v>
      </c>
      <c r="V78" s="33">
        <v>1.9963136622845902E-4</v>
      </c>
      <c r="W78" s="33">
        <v>2.0038688104274E-4</v>
      </c>
      <c r="X78" s="33">
        <v>1.9693388501277202E-4</v>
      </c>
      <c r="Y78" s="33">
        <v>1.9712990559387101E-4</v>
      </c>
      <c r="Z78" s="33">
        <v>1.9457742587342E-4</v>
      </c>
      <c r="AA78" s="33">
        <v>1.91770504920853E-4</v>
      </c>
      <c r="AB78" s="33">
        <v>7.5696434058581695E-5</v>
      </c>
      <c r="AC78" s="33">
        <v>7.9313223955900094E-5</v>
      </c>
      <c r="AD78" s="33">
        <v>8.3995558010640405E-5</v>
      </c>
      <c r="AE78" s="33">
        <v>8.5035540771592099E-5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1.1223148312847551E-3</v>
      </c>
      <c r="D80" s="33">
        <v>1.0794021051289079E-3</v>
      </c>
      <c r="E80" s="33">
        <v>1.0327193315124951E-3</v>
      </c>
      <c r="F80" s="33">
        <v>9.8266369414661491E-4</v>
      </c>
      <c r="G80" s="33">
        <v>9.3765619633148301E-4</v>
      </c>
      <c r="H80" s="33">
        <v>8.9471011064711902E-4</v>
      </c>
      <c r="I80" s="33">
        <v>8.56015031816727E-4</v>
      </c>
      <c r="J80" s="33">
        <v>8.2042635371877299E-4</v>
      </c>
      <c r="K80" s="33">
        <v>8.1704687259270402E-4</v>
      </c>
      <c r="L80" s="33">
        <v>8.1807963631234503E-4</v>
      </c>
      <c r="M80" s="33">
        <v>8.2253394317115605E-4</v>
      </c>
      <c r="N80" s="33">
        <v>9.4544032451966697E-4</v>
      </c>
      <c r="O80" s="33">
        <v>9.0213771387716204E-4</v>
      </c>
      <c r="P80" s="33">
        <v>8.6081842892938893E-4</v>
      </c>
      <c r="Q80" s="33">
        <v>8.3502868572914906E-4</v>
      </c>
      <c r="R80" s="33">
        <v>8.2046596097001606E-4</v>
      </c>
      <c r="S80" s="33">
        <v>8.35961341591579E-4</v>
      </c>
      <c r="T80" s="33">
        <v>8.2349233604529391E-4</v>
      </c>
      <c r="U80" s="33">
        <v>9.4221570304093909E-4</v>
      </c>
      <c r="V80" s="33">
        <v>8.9654675300513298E-4</v>
      </c>
      <c r="W80" s="33">
        <v>8.6318990136123E-4</v>
      </c>
      <c r="X80" s="33">
        <v>8.3153529204922009E-4</v>
      </c>
      <c r="Y80" s="33">
        <v>8.2893312849433498E-4</v>
      </c>
      <c r="Z80" s="33">
        <v>8.5256314399306896E-4</v>
      </c>
      <c r="AA80" s="33">
        <v>8.298222799439501E-4</v>
      </c>
      <c r="AB80" s="33">
        <v>4.8241199534831004E-4</v>
      </c>
      <c r="AC80" s="33">
        <v>4.9700013916177698E-4</v>
      </c>
      <c r="AD80" s="33">
        <v>5.2088748983866392E-4</v>
      </c>
      <c r="AE80" s="33">
        <v>5.3019129982182585E-4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52910.107376389737</v>
      </c>
      <c r="D82" s="33">
        <v>50486.743659661246</v>
      </c>
      <c r="E82" s="33">
        <v>62913.417151659189</v>
      </c>
      <c r="F82" s="33">
        <v>59864.020187452501</v>
      </c>
      <c r="G82" s="33">
        <v>57122.156644674949</v>
      </c>
      <c r="H82" s="33">
        <v>54505.874639249312</v>
      </c>
      <c r="I82" s="33">
        <v>64794.055104361512</v>
      </c>
      <c r="J82" s="33">
        <v>73616.846762848771</v>
      </c>
      <c r="K82" s="33">
        <v>81578.115472060294</v>
      </c>
      <c r="L82" s="33">
        <v>88505.647576759831</v>
      </c>
      <c r="M82" s="33">
        <v>94810.923506052772</v>
      </c>
      <c r="N82" s="33">
        <v>99839.768759675149</v>
      </c>
      <c r="O82" s="33">
        <v>104384.64048303355</v>
      </c>
      <c r="P82" s="33">
        <v>108241.40770518621</v>
      </c>
      <c r="Q82" s="33">
        <v>111765.10951221999</v>
      </c>
      <c r="R82" s="33">
        <v>114103.27219732472</v>
      </c>
      <c r="S82" s="33">
        <v>116231.89402344101</v>
      </c>
      <c r="T82" s="33">
        <v>117894.54792945253</v>
      </c>
      <c r="U82" s="33">
        <v>119675.51443171296</v>
      </c>
      <c r="V82" s="33">
        <v>120367.9410523289</v>
      </c>
      <c r="W82" s="33">
        <v>114854.90553855691</v>
      </c>
      <c r="X82" s="33">
        <v>109594.37547025819</v>
      </c>
      <c r="Y82" s="33">
        <v>104854.55756977407</v>
      </c>
      <c r="Z82" s="33">
        <v>99772.284439294817</v>
      </c>
      <c r="AA82" s="33">
        <v>95202.561449974455</v>
      </c>
      <c r="AB82" s="33">
        <v>74467.494768537523</v>
      </c>
      <c r="AC82" s="33">
        <v>71246.869958244148</v>
      </c>
      <c r="AD82" s="33">
        <v>63284.636980484116</v>
      </c>
      <c r="AE82" s="33">
        <v>60386.103964970425</v>
      </c>
    </row>
    <row r="83" spans="1:31">
      <c r="A83" s="29" t="s">
        <v>134</v>
      </c>
      <c r="B83" s="29" t="s">
        <v>68</v>
      </c>
      <c r="C83" s="33">
        <v>2.2992841871082102E-4</v>
      </c>
      <c r="D83" s="33">
        <v>3.69773054615283E-4</v>
      </c>
      <c r="E83" s="33">
        <v>4.26717266750241E-4</v>
      </c>
      <c r="F83" s="33">
        <v>5.5718879407788203E-4</v>
      </c>
      <c r="G83" s="33">
        <v>5.3166869642753197E-4</v>
      </c>
      <c r="H83" s="33">
        <v>6.803785320968549E-4</v>
      </c>
      <c r="I83" s="33">
        <v>1.0375741727443898E-3</v>
      </c>
      <c r="J83" s="33">
        <v>1.0057987130319499E-3</v>
      </c>
      <c r="K83" s="33">
        <v>1.19815086580835E-3</v>
      </c>
      <c r="L83" s="33">
        <v>1.24354856015689E-3</v>
      </c>
      <c r="M83" s="33">
        <v>1.18976666030791E-3</v>
      </c>
      <c r="N83" s="33">
        <v>1.13209897976671E-3</v>
      </c>
      <c r="O83" s="33">
        <v>1.08024711766793E-3</v>
      </c>
      <c r="P83" s="33">
        <v>1.0307701500361299E-3</v>
      </c>
      <c r="Q83" s="33">
        <v>9.8619064686854491E-4</v>
      </c>
      <c r="R83" s="33">
        <v>9.3839024274424397E-4</v>
      </c>
      <c r="S83" s="33">
        <v>9.2605116570190402E-4</v>
      </c>
      <c r="T83" s="33">
        <v>1.0134440297482601E-3</v>
      </c>
      <c r="U83" s="33">
        <v>1.47559361231988E-3</v>
      </c>
      <c r="V83" s="33">
        <v>2.6845453928529598E-3</v>
      </c>
      <c r="W83" s="33">
        <v>2.5615891142978901E-3</v>
      </c>
      <c r="X83" s="33">
        <v>2.44426442106685E-3</v>
      </c>
      <c r="Y83" s="33">
        <v>2.3385530813491199E-3</v>
      </c>
      <c r="Z83" s="33">
        <v>2.2252040218041298E-3</v>
      </c>
      <c r="AA83" s="33">
        <v>2.1232862795021201E-3</v>
      </c>
      <c r="AB83" s="33">
        <v>1.9548781743238298E-3</v>
      </c>
      <c r="AC83" s="33">
        <v>1.8236693220961499E-3</v>
      </c>
      <c r="AD83" s="33">
        <v>1.7127672644851998E-3</v>
      </c>
      <c r="AE83" s="33">
        <v>1.5875405753732099E-3</v>
      </c>
    </row>
    <row r="84" spans="1:31">
      <c r="A84" s="29" t="s">
        <v>134</v>
      </c>
      <c r="B84" s="29" t="s">
        <v>36</v>
      </c>
      <c r="C84" s="33">
        <v>1.01840917580021E-3</v>
      </c>
      <c r="D84" s="33">
        <v>1.35866652385493E-3</v>
      </c>
      <c r="E84" s="33">
        <v>1.2999059179121199E-3</v>
      </c>
      <c r="F84" s="33">
        <v>1.45846999301419E-3</v>
      </c>
      <c r="G84" s="33">
        <v>1.83953040387503E-3</v>
      </c>
      <c r="H84" s="33">
        <v>1.76811527821316E-3</v>
      </c>
      <c r="I84" s="33">
        <v>1.9771459661261301E-3</v>
      </c>
      <c r="J84" s="33">
        <v>2.18671270753696E-3</v>
      </c>
      <c r="K84" s="33">
        <v>2.3108923427831401E-3</v>
      </c>
      <c r="L84" s="33">
        <v>2.2935355180441304E-3</v>
      </c>
      <c r="M84" s="33">
        <v>2.3897994596685499E-3</v>
      </c>
      <c r="N84" s="33">
        <v>2.6020796547431501E-3</v>
      </c>
      <c r="O84" s="33">
        <v>2.4829004329267202E-3</v>
      </c>
      <c r="P84" s="33">
        <v>2.3691798014677697E-3</v>
      </c>
      <c r="Q84" s="33">
        <v>2.42186292127663E-3</v>
      </c>
      <c r="R84" s="33">
        <v>2.3286193874667597E-3</v>
      </c>
      <c r="S84" s="33">
        <v>2.47553287274836E-3</v>
      </c>
      <c r="T84" s="33">
        <v>2.41411680875041E-3</v>
      </c>
      <c r="U84" s="33">
        <v>2.7133079288800201E-3</v>
      </c>
      <c r="V84" s="33">
        <v>2.5817945993570103E-3</v>
      </c>
      <c r="W84" s="33">
        <v>2.3540545535114302E-3</v>
      </c>
      <c r="X84" s="33">
        <v>2.2006054386806899E-3</v>
      </c>
      <c r="Y84" s="33">
        <v>2.2386544571505202E-3</v>
      </c>
      <c r="Z84" s="33">
        <v>2.2439901581194997E-3</v>
      </c>
      <c r="AA84" s="33">
        <v>2.1710610770512302E-3</v>
      </c>
      <c r="AB84" s="33">
        <v>2.1826576705855001E-3</v>
      </c>
      <c r="AC84" s="33">
        <v>2.16282710880983E-3</v>
      </c>
      <c r="AD84" s="33">
        <v>2.20217470198225E-3</v>
      </c>
      <c r="AE84" s="33">
        <v>2.15684997542313E-3</v>
      </c>
    </row>
    <row r="85" spans="1:31">
      <c r="A85" s="29" t="s">
        <v>134</v>
      </c>
      <c r="B85" s="29" t="s">
        <v>73</v>
      </c>
      <c r="C85" s="33">
        <v>0</v>
      </c>
      <c r="D85" s="33">
        <v>0</v>
      </c>
      <c r="E85" s="33">
        <v>4.7222466158790702E-3</v>
      </c>
      <c r="F85" s="33">
        <v>4.5632649621875406E-3</v>
      </c>
      <c r="G85" s="33">
        <v>4.5522068108678404E-3</v>
      </c>
      <c r="H85" s="33">
        <v>4.6021205239873799E-3</v>
      </c>
      <c r="I85" s="33">
        <v>4.7048719263835309E-3</v>
      </c>
      <c r="J85" s="33">
        <v>4.6741681211754909E-3</v>
      </c>
      <c r="K85" s="33">
        <v>4.6651532724257903E-3</v>
      </c>
      <c r="L85" s="33">
        <v>4.6707355843363099E-3</v>
      </c>
      <c r="M85" s="33">
        <v>4.7318159411633403E-3</v>
      </c>
      <c r="N85" s="33">
        <v>5.32725906405536E-3</v>
      </c>
      <c r="O85" s="33">
        <v>5.0832624636779206E-3</v>
      </c>
      <c r="P85" s="33">
        <v>4.8701813592786896E-3</v>
      </c>
      <c r="Q85" s="33">
        <v>4.8787752229557209E-3</v>
      </c>
      <c r="R85" s="33">
        <v>4.8831717215633598E-3</v>
      </c>
      <c r="S85" s="33">
        <v>5.0292241416363499E-3</v>
      </c>
      <c r="T85" s="33">
        <v>4.9047899573690405E-3</v>
      </c>
      <c r="U85" s="33">
        <v>5.5109804610927304E-3</v>
      </c>
      <c r="V85" s="33">
        <v>5.2438646716682098E-3</v>
      </c>
      <c r="W85" s="33">
        <v>5.2323040349694094E-3</v>
      </c>
      <c r="X85" s="33">
        <v>5.0151762942788804E-3</v>
      </c>
      <c r="Y85" s="33">
        <v>5.1448932126132198E-3</v>
      </c>
      <c r="Z85" s="33">
        <v>5.2306185748157699E-3</v>
      </c>
      <c r="AA85" s="33">
        <v>5.0942492197903703E-3</v>
      </c>
      <c r="AB85" s="33">
        <v>5.0186136901102605E-3</v>
      </c>
      <c r="AC85" s="33">
        <v>5.0162904538677998E-3</v>
      </c>
      <c r="AD85" s="33">
        <v>5.2975684691662509E-3</v>
      </c>
      <c r="AE85" s="33">
        <v>5.0803604983525995E-3</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52910.109098661422</v>
      </c>
      <c r="D87" s="35">
        <v>50486.745461916973</v>
      </c>
      <c r="E87" s="35">
        <v>62913.418948906074</v>
      </c>
      <c r="F87" s="35">
        <v>59864.022048741695</v>
      </c>
      <c r="G87" s="35">
        <v>57122.158420714251</v>
      </c>
      <c r="H87" s="35">
        <v>54505.876507004374</v>
      </c>
      <c r="I87" s="35">
        <v>64794.057277959684</v>
      </c>
      <c r="J87" s="35">
        <v>73616.848855510849</v>
      </c>
      <c r="K87" s="35">
        <v>81578.11774149182</v>
      </c>
      <c r="L87" s="35">
        <v>88505.649880977508</v>
      </c>
      <c r="M87" s="35">
        <v>94810.925750451177</v>
      </c>
      <c r="N87" s="35">
        <v>99839.771072652002</v>
      </c>
      <c r="O87" s="35">
        <v>104384.64269007252</v>
      </c>
      <c r="P87" s="35">
        <v>108241.40981113941</v>
      </c>
      <c r="Q87" s="35">
        <v>111765.11154587146</v>
      </c>
      <c r="R87" s="35">
        <v>114103.27416525097</v>
      </c>
      <c r="S87" s="35">
        <v>116231.89599344553</v>
      </c>
      <c r="T87" s="35">
        <v>117894.54997150564</v>
      </c>
      <c r="U87" s="35">
        <v>119675.51705932261</v>
      </c>
      <c r="V87" s="35">
        <v>120367.94483305242</v>
      </c>
      <c r="W87" s="35">
        <v>114854.90916372281</v>
      </c>
      <c r="X87" s="35">
        <v>109594.3789429918</v>
      </c>
      <c r="Y87" s="35">
        <v>104854.56093439019</v>
      </c>
      <c r="Z87" s="35">
        <v>99772.287711639408</v>
      </c>
      <c r="AA87" s="35">
        <v>95202.564594853524</v>
      </c>
      <c r="AB87" s="35">
        <v>74467.49728152412</v>
      </c>
      <c r="AC87" s="35">
        <v>71246.872358226843</v>
      </c>
      <c r="AD87" s="35">
        <v>63284.639298134425</v>
      </c>
      <c r="AE87" s="35">
        <v>60386.106167737838</v>
      </c>
    </row>
  </sheetData>
  <sheetProtection algorithmName="SHA-512" hashValue="OU8gF2KePtdOF/7AZdZzb8SkCmc7sDcABToTJw275LCdUjIU00edWrzEgNX4znEPaBwx9BN/x2HKu/+kZP3wFw==" saltValue="zQITQfAvjuhiqNqkJTtjl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57E188"/>
  </sheetPr>
  <dimension ref="A1:AE89"/>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82</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214340.07006864098</v>
      </c>
      <c r="G6" s="33">
        <v>97078.92686611331</v>
      </c>
      <c r="H6" s="33">
        <v>2385.1822671017867</v>
      </c>
      <c r="I6" s="33">
        <v>2899.0675340786179</v>
      </c>
      <c r="J6" s="33">
        <v>0</v>
      </c>
      <c r="K6" s="33">
        <v>19392.200666300298</v>
      </c>
      <c r="L6" s="33">
        <v>3.0092348148458037E-4</v>
      </c>
      <c r="M6" s="33">
        <v>666.25233515548382</v>
      </c>
      <c r="N6" s="33">
        <v>1.5834112907262801E-5</v>
      </c>
      <c r="O6" s="33">
        <v>19350.294920862601</v>
      </c>
      <c r="P6" s="33">
        <v>0</v>
      </c>
      <c r="Q6" s="33">
        <v>0</v>
      </c>
      <c r="R6" s="33">
        <v>1281.454016893455</v>
      </c>
      <c r="S6" s="33">
        <v>0</v>
      </c>
      <c r="T6" s="33">
        <v>0</v>
      </c>
      <c r="U6" s="33">
        <v>0</v>
      </c>
      <c r="V6" s="33">
        <v>1542.4077767842743</v>
      </c>
      <c r="W6" s="33">
        <v>9661.1206166139673</v>
      </c>
      <c r="X6" s="33">
        <v>0</v>
      </c>
      <c r="Y6" s="33">
        <v>2189.4972797824335</v>
      </c>
      <c r="Z6" s="33">
        <v>2.2474514153464397E-4</v>
      </c>
      <c r="AA6" s="33">
        <v>2.4039418175060299E-5</v>
      </c>
      <c r="AB6" s="33">
        <v>0</v>
      </c>
      <c r="AC6" s="33">
        <v>154.06940283136001</v>
      </c>
      <c r="AD6" s="33">
        <v>0</v>
      </c>
      <c r="AE6" s="33">
        <v>0</v>
      </c>
    </row>
    <row r="7" spans="1:31">
      <c r="A7" s="29" t="s">
        <v>40</v>
      </c>
      <c r="B7" s="29" t="s">
        <v>71</v>
      </c>
      <c r="C7" s="33">
        <v>0</v>
      </c>
      <c r="D7" s="33">
        <v>0</v>
      </c>
      <c r="E7" s="33">
        <v>0</v>
      </c>
      <c r="F7" s="33">
        <v>154968.30498746381</v>
      </c>
      <c r="G7" s="33">
        <v>7449.1041686471126</v>
      </c>
      <c r="H7" s="33">
        <v>28317.773329581745</v>
      </c>
      <c r="I7" s="33">
        <v>125463.7821448063</v>
      </c>
      <c r="J7" s="33">
        <v>4.0328921494241624E-2</v>
      </c>
      <c r="K7" s="33">
        <v>2.075922989523834E-4</v>
      </c>
      <c r="L7" s="33">
        <v>0</v>
      </c>
      <c r="M7" s="33">
        <v>5.5329606058275998E-6</v>
      </c>
      <c r="N7" s="33">
        <v>0</v>
      </c>
      <c r="O7" s="33">
        <v>0</v>
      </c>
      <c r="P7" s="33">
        <v>0</v>
      </c>
      <c r="Q7" s="33">
        <v>0</v>
      </c>
      <c r="R7" s="33">
        <v>5.3268298928379901E-3</v>
      </c>
      <c r="S7" s="33">
        <v>7.41166002259744E-3</v>
      </c>
      <c r="T7" s="33">
        <v>6.4320150630601505E-4</v>
      </c>
      <c r="U7" s="33">
        <v>0</v>
      </c>
      <c r="V7" s="33">
        <v>0</v>
      </c>
      <c r="W7" s="33">
        <v>0</v>
      </c>
      <c r="X7" s="33">
        <v>0</v>
      </c>
      <c r="Y7" s="33">
        <v>0</v>
      </c>
      <c r="Z7" s="33">
        <v>3.83362226341199E-6</v>
      </c>
      <c r="AA7" s="33">
        <v>1.5210964139257929E-3</v>
      </c>
      <c r="AB7" s="33">
        <v>2.8037418988580097E-7</v>
      </c>
      <c r="AC7" s="33">
        <v>9.8112986884442001E-6</v>
      </c>
      <c r="AD7" s="33">
        <v>0</v>
      </c>
      <c r="AE7" s="33">
        <v>0</v>
      </c>
    </row>
    <row r="8" spans="1:31">
      <c r="A8" s="29" t="s">
        <v>40</v>
      </c>
      <c r="B8" s="29" t="s">
        <v>20</v>
      </c>
      <c r="C8" s="33">
        <v>0</v>
      </c>
      <c r="D8" s="33">
        <v>0</v>
      </c>
      <c r="E8" s="33">
        <v>0</v>
      </c>
      <c r="F8" s="33">
        <v>0</v>
      </c>
      <c r="G8" s="33">
        <v>0</v>
      </c>
      <c r="H8" s="33">
        <v>0</v>
      </c>
      <c r="I8" s="33">
        <v>0</v>
      </c>
      <c r="J8" s="33">
        <v>0</v>
      </c>
      <c r="K8" s="33">
        <v>0</v>
      </c>
      <c r="L8" s="33">
        <v>0</v>
      </c>
      <c r="M8" s="33">
        <v>0</v>
      </c>
      <c r="N8" s="33">
        <v>0</v>
      </c>
      <c r="O8" s="33">
        <v>0</v>
      </c>
      <c r="P8" s="33">
        <v>0</v>
      </c>
      <c r="Q8" s="33">
        <v>0</v>
      </c>
      <c r="R8" s="33">
        <v>0</v>
      </c>
      <c r="S8" s="33">
        <v>0</v>
      </c>
      <c r="T8" s="33">
        <v>0</v>
      </c>
      <c r="U8" s="33">
        <v>0</v>
      </c>
      <c r="V8" s="33">
        <v>0</v>
      </c>
      <c r="W8" s="33">
        <v>0</v>
      </c>
      <c r="X8" s="33">
        <v>0</v>
      </c>
      <c r="Y8" s="33">
        <v>0</v>
      </c>
      <c r="Z8" s="33">
        <v>0</v>
      </c>
      <c r="AA8" s="33">
        <v>0</v>
      </c>
      <c r="AB8" s="33">
        <v>0</v>
      </c>
      <c r="AC8" s="33">
        <v>0</v>
      </c>
      <c r="AD8" s="33">
        <v>0</v>
      </c>
      <c r="AE8" s="33">
        <v>0</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0</v>
      </c>
      <c r="D10" s="33">
        <v>0</v>
      </c>
      <c r="E10" s="33">
        <v>0</v>
      </c>
      <c r="F10" s="33">
        <v>0</v>
      </c>
      <c r="G10" s="33">
        <v>0</v>
      </c>
      <c r="H10" s="33">
        <v>0</v>
      </c>
      <c r="I10" s="33">
        <v>0</v>
      </c>
      <c r="J10" s="33">
        <v>0</v>
      </c>
      <c r="K10" s="33">
        <v>0</v>
      </c>
      <c r="L10" s="33">
        <v>0</v>
      </c>
      <c r="M10" s="33">
        <v>0</v>
      </c>
      <c r="N10" s="33">
        <v>0</v>
      </c>
      <c r="O10" s="33">
        <v>0</v>
      </c>
      <c r="P10" s="33">
        <v>0</v>
      </c>
      <c r="Q10" s="33">
        <v>0</v>
      </c>
      <c r="R10" s="33">
        <v>0</v>
      </c>
      <c r="S10" s="33">
        <v>0</v>
      </c>
      <c r="T10" s="33">
        <v>0</v>
      </c>
      <c r="U10" s="33">
        <v>0</v>
      </c>
      <c r="V10" s="33">
        <v>0</v>
      </c>
      <c r="W10" s="33">
        <v>0</v>
      </c>
      <c r="X10" s="33">
        <v>0</v>
      </c>
      <c r="Y10" s="33">
        <v>0</v>
      </c>
      <c r="Z10" s="33">
        <v>0</v>
      </c>
      <c r="AA10" s="33">
        <v>0</v>
      </c>
      <c r="AB10" s="33">
        <v>0</v>
      </c>
      <c r="AC10" s="33">
        <v>0</v>
      </c>
      <c r="AD10" s="33">
        <v>0</v>
      </c>
      <c r="AE10" s="33">
        <v>0</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0</v>
      </c>
      <c r="D17" s="35">
        <v>0</v>
      </c>
      <c r="E17" s="35">
        <v>0</v>
      </c>
      <c r="F17" s="35">
        <v>369308.37505610479</v>
      </c>
      <c r="G17" s="35">
        <v>104528.03103476042</v>
      </c>
      <c r="H17" s="35">
        <v>30702.955596683532</v>
      </c>
      <c r="I17" s="35">
        <v>128362.84967888492</v>
      </c>
      <c r="J17" s="35">
        <v>4.0328921494241624E-2</v>
      </c>
      <c r="K17" s="35">
        <v>19392.200873892598</v>
      </c>
      <c r="L17" s="35">
        <v>3.0092348148458037E-4</v>
      </c>
      <c r="M17" s="35">
        <v>666.25234068844441</v>
      </c>
      <c r="N17" s="35">
        <v>1.5834112907262801E-5</v>
      </c>
      <c r="O17" s="35">
        <v>19350.294920862601</v>
      </c>
      <c r="P17" s="35">
        <v>0</v>
      </c>
      <c r="Q17" s="35">
        <v>0</v>
      </c>
      <c r="R17" s="35">
        <v>1281.4593437233477</v>
      </c>
      <c r="S17" s="35">
        <v>7.41166002259744E-3</v>
      </c>
      <c r="T17" s="35">
        <v>6.4320150630601505E-4</v>
      </c>
      <c r="U17" s="35">
        <v>0</v>
      </c>
      <c r="V17" s="35">
        <v>1542.4077767842743</v>
      </c>
      <c r="W17" s="35">
        <v>9661.1206166139673</v>
      </c>
      <c r="X17" s="35">
        <v>0</v>
      </c>
      <c r="Y17" s="35">
        <v>2189.4972797824335</v>
      </c>
      <c r="Z17" s="35">
        <v>2.2857876379805595E-4</v>
      </c>
      <c r="AA17" s="35">
        <v>1.5451358321008533E-3</v>
      </c>
      <c r="AB17" s="35">
        <v>2.8037418988580097E-7</v>
      </c>
      <c r="AC17" s="35">
        <v>154.0694126426587</v>
      </c>
      <c r="AD17" s="35">
        <v>0</v>
      </c>
      <c r="AE17" s="35">
        <v>0</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29604.612020891189</v>
      </c>
      <c r="G20" s="33">
        <v>97078.925119741558</v>
      </c>
      <c r="H20" s="33">
        <v>0</v>
      </c>
      <c r="I20" s="33">
        <v>0</v>
      </c>
      <c r="J20" s="33">
        <v>0</v>
      </c>
      <c r="K20" s="33">
        <v>7436.7855591802727</v>
      </c>
      <c r="L20" s="33">
        <v>0</v>
      </c>
      <c r="M20" s="33">
        <v>666.25232752858199</v>
      </c>
      <c r="N20" s="33">
        <v>0</v>
      </c>
      <c r="O20" s="33">
        <v>0</v>
      </c>
      <c r="P20" s="33">
        <v>0</v>
      </c>
      <c r="Q20" s="33">
        <v>0</v>
      </c>
      <c r="R20" s="33">
        <v>0</v>
      </c>
      <c r="S20" s="33">
        <v>0</v>
      </c>
      <c r="T20" s="33">
        <v>0</v>
      </c>
      <c r="U20" s="33">
        <v>0</v>
      </c>
      <c r="V20" s="33">
        <v>0</v>
      </c>
      <c r="W20" s="33">
        <v>1828.2079199999998</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0</v>
      </c>
      <c r="D22" s="33">
        <v>0</v>
      </c>
      <c r="E22" s="33">
        <v>0</v>
      </c>
      <c r="F22" s="33">
        <v>0</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0</v>
      </c>
      <c r="AD22" s="33">
        <v>0</v>
      </c>
      <c r="AE22" s="33">
        <v>0</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0</v>
      </c>
      <c r="D24" s="33">
        <v>0</v>
      </c>
      <c r="E24" s="33">
        <v>0</v>
      </c>
      <c r="F24" s="33">
        <v>0</v>
      </c>
      <c r="G24" s="33">
        <v>0</v>
      </c>
      <c r="H24" s="33">
        <v>0</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0</v>
      </c>
      <c r="D31" s="35">
        <v>0</v>
      </c>
      <c r="E31" s="35">
        <v>0</v>
      </c>
      <c r="F31" s="35">
        <v>29604.612020891189</v>
      </c>
      <c r="G31" s="35">
        <v>97078.925119741558</v>
      </c>
      <c r="H31" s="35">
        <v>0</v>
      </c>
      <c r="I31" s="35">
        <v>0</v>
      </c>
      <c r="J31" s="35">
        <v>0</v>
      </c>
      <c r="K31" s="35">
        <v>7436.7855591802727</v>
      </c>
      <c r="L31" s="35">
        <v>0</v>
      </c>
      <c r="M31" s="35">
        <v>666.25232752858199</v>
      </c>
      <c r="N31" s="35">
        <v>0</v>
      </c>
      <c r="O31" s="35">
        <v>0</v>
      </c>
      <c r="P31" s="35">
        <v>0</v>
      </c>
      <c r="Q31" s="35">
        <v>0</v>
      </c>
      <c r="R31" s="35">
        <v>0</v>
      </c>
      <c r="S31" s="35">
        <v>0</v>
      </c>
      <c r="T31" s="35">
        <v>0</v>
      </c>
      <c r="U31" s="35">
        <v>0</v>
      </c>
      <c r="V31" s="35">
        <v>0</v>
      </c>
      <c r="W31" s="35">
        <v>1828.2079199999998</v>
      </c>
      <c r="X31" s="35">
        <v>0</v>
      </c>
      <c r="Y31" s="35">
        <v>0</v>
      </c>
      <c r="Z31" s="35">
        <v>0</v>
      </c>
      <c r="AA31" s="35">
        <v>0</v>
      </c>
      <c r="AB31" s="35">
        <v>0</v>
      </c>
      <c r="AC31" s="35">
        <v>0</v>
      </c>
      <c r="AD31" s="35">
        <v>0</v>
      </c>
      <c r="AE31" s="35">
        <v>0</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184735.45804774979</v>
      </c>
      <c r="G34" s="33">
        <v>1.746371757966975E-3</v>
      </c>
      <c r="H34" s="33">
        <v>2385.1822671017867</v>
      </c>
      <c r="I34" s="33">
        <v>2899.0675340786179</v>
      </c>
      <c r="J34" s="33">
        <v>0</v>
      </c>
      <c r="K34" s="33">
        <v>11955.415107120027</v>
      </c>
      <c r="L34" s="33">
        <v>3.0092348148458037E-4</v>
      </c>
      <c r="M34" s="33">
        <v>7.6269018253237596E-6</v>
      </c>
      <c r="N34" s="33">
        <v>1.5834112907262801E-5</v>
      </c>
      <c r="O34" s="33">
        <v>19350.294920862601</v>
      </c>
      <c r="P34" s="33">
        <v>0</v>
      </c>
      <c r="Q34" s="33">
        <v>0</v>
      </c>
      <c r="R34" s="33">
        <v>1281.454016893455</v>
      </c>
      <c r="S34" s="33">
        <v>0</v>
      </c>
      <c r="T34" s="33">
        <v>0</v>
      </c>
      <c r="U34" s="33">
        <v>0</v>
      </c>
      <c r="V34" s="33">
        <v>1542.4077767842743</v>
      </c>
      <c r="W34" s="33">
        <v>7832.9126966139684</v>
      </c>
      <c r="X34" s="33">
        <v>0</v>
      </c>
      <c r="Y34" s="33">
        <v>2189.4972797824335</v>
      </c>
      <c r="Z34" s="33">
        <v>2.2474514153464397E-4</v>
      </c>
      <c r="AA34" s="33">
        <v>2.4039418175060299E-5</v>
      </c>
      <c r="AB34" s="33">
        <v>0</v>
      </c>
      <c r="AC34" s="33">
        <v>154.06940283136001</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0</v>
      </c>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33">
        <v>0</v>
      </c>
      <c r="U36" s="33">
        <v>0</v>
      </c>
      <c r="V36" s="33">
        <v>0</v>
      </c>
      <c r="W36" s="33">
        <v>0</v>
      </c>
      <c r="X36" s="33">
        <v>0</v>
      </c>
      <c r="Y36" s="33">
        <v>0</v>
      </c>
      <c r="Z36" s="33">
        <v>0</v>
      </c>
      <c r="AA36" s="33">
        <v>0</v>
      </c>
      <c r="AB36" s="33">
        <v>0</v>
      </c>
      <c r="AC36" s="33">
        <v>0</v>
      </c>
      <c r="AD36" s="33">
        <v>0</v>
      </c>
      <c r="AE36" s="33">
        <v>0</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0</v>
      </c>
      <c r="D38" s="33">
        <v>0</v>
      </c>
      <c r="E38" s="33">
        <v>0</v>
      </c>
      <c r="F38" s="33">
        <v>0</v>
      </c>
      <c r="G38" s="33">
        <v>0</v>
      </c>
      <c r="H38" s="33">
        <v>0</v>
      </c>
      <c r="I38" s="33">
        <v>0</v>
      </c>
      <c r="J38" s="33">
        <v>0</v>
      </c>
      <c r="K38" s="33">
        <v>0</v>
      </c>
      <c r="L38" s="33">
        <v>0</v>
      </c>
      <c r="M38" s="33">
        <v>0</v>
      </c>
      <c r="N38" s="33">
        <v>0</v>
      </c>
      <c r="O38" s="33">
        <v>0</v>
      </c>
      <c r="P38" s="33">
        <v>0</v>
      </c>
      <c r="Q38" s="33">
        <v>0</v>
      </c>
      <c r="R38" s="33">
        <v>0</v>
      </c>
      <c r="S38" s="33">
        <v>0</v>
      </c>
      <c r="T38" s="33">
        <v>0</v>
      </c>
      <c r="U38" s="33">
        <v>0</v>
      </c>
      <c r="V38" s="33">
        <v>0</v>
      </c>
      <c r="W38" s="33">
        <v>0</v>
      </c>
      <c r="X38" s="33">
        <v>0</v>
      </c>
      <c r="Y38" s="33">
        <v>0</v>
      </c>
      <c r="Z38" s="33">
        <v>0</v>
      </c>
      <c r="AA38" s="33">
        <v>0</v>
      </c>
      <c r="AB38" s="33">
        <v>0</v>
      </c>
      <c r="AC38" s="33">
        <v>0</v>
      </c>
      <c r="AD38" s="33">
        <v>0</v>
      </c>
      <c r="AE38" s="33">
        <v>0</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0</v>
      </c>
      <c r="D45" s="35">
        <v>0</v>
      </c>
      <c r="E45" s="35">
        <v>0</v>
      </c>
      <c r="F45" s="35">
        <v>184735.45804774979</v>
      </c>
      <c r="G45" s="35">
        <v>1.746371757966975E-3</v>
      </c>
      <c r="H45" s="35">
        <v>2385.1822671017867</v>
      </c>
      <c r="I45" s="35">
        <v>2899.0675340786179</v>
      </c>
      <c r="J45" s="35">
        <v>0</v>
      </c>
      <c r="K45" s="35">
        <v>11955.415107120027</v>
      </c>
      <c r="L45" s="35">
        <v>3.0092348148458037E-4</v>
      </c>
      <c r="M45" s="35">
        <v>7.6269018253237596E-6</v>
      </c>
      <c r="N45" s="35">
        <v>1.5834112907262801E-5</v>
      </c>
      <c r="O45" s="35">
        <v>19350.294920862601</v>
      </c>
      <c r="P45" s="35">
        <v>0</v>
      </c>
      <c r="Q45" s="35">
        <v>0</v>
      </c>
      <c r="R45" s="35">
        <v>1281.454016893455</v>
      </c>
      <c r="S45" s="35">
        <v>0</v>
      </c>
      <c r="T45" s="35">
        <v>0</v>
      </c>
      <c r="U45" s="35">
        <v>0</v>
      </c>
      <c r="V45" s="35">
        <v>1542.4077767842743</v>
      </c>
      <c r="W45" s="35">
        <v>7832.9126966139684</v>
      </c>
      <c r="X45" s="35">
        <v>0</v>
      </c>
      <c r="Y45" s="35">
        <v>2189.4972797824335</v>
      </c>
      <c r="Z45" s="35">
        <v>2.2474514153464397E-4</v>
      </c>
      <c r="AA45" s="35">
        <v>2.4039418175060299E-5</v>
      </c>
      <c r="AB45" s="35">
        <v>0</v>
      </c>
      <c r="AC45" s="35">
        <v>154.06940283136001</v>
      </c>
      <c r="AD45" s="35">
        <v>0</v>
      </c>
      <c r="AE45" s="35">
        <v>0</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154968.30498746381</v>
      </c>
      <c r="G49" s="33">
        <v>7449.1041686471126</v>
      </c>
      <c r="H49" s="33">
        <v>28317.773329581745</v>
      </c>
      <c r="I49" s="33">
        <v>125463.7821448063</v>
      </c>
      <c r="J49" s="33">
        <v>4.0328921494241624E-2</v>
      </c>
      <c r="K49" s="33">
        <v>2.075922989523834E-4</v>
      </c>
      <c r="L49" s="33">
        <v>0</v>
      </c>
      <c r="M49" s="33">
        <v>5.5329606058275998E-6</v>
      </c>
      <c r="N49" s="33">
        <v>0</v>
      </c>
      <c r="O49" s="33">
        <v>0</v>
      </c>
      <c r="P49" s="33">
        <v>0</v>
      </c>
      <c r="Q49" s="33">
        <v>0</v>
      </c>
      <c r="R49" s="33">
        <v>5.3268298928379901E-3</v>
      </c>
      <c r="S49" s="33">
        <v>7.41166002259744E-3</v>
      </c>
      <c r="T49" s="33">
        <v>6.4320150630601505E-4</v>
      </c>
      <c r="U49" s="33">
        <v>0</v>
      </c>
      <c r="V49" s="33">
        <v>0</v>
      </c>
      <c r="W49" s="33">
        <v>0</v>
      </c>
      <c r="X49" s="33">
        <v>0</v>
      </c>
      <c r="Y49" s="33">
        <v>0</v>
      </c>
      <c r="Z49" s="33">
        <v>3.83362226341199E-6</v>
      </c>
      <c r="AA49" s="33">
        <v>1.5210964139257929E-3</v>
      </c>
      <c r="AB49" s="33">
        <v>2.8037418988580097E-7</v>
      </c>
      <c r="AC49" s="33">
        <v>9.8112986884442001E-6</v>
      </c>
      <c r="AD49" s="33">
        <v>0</v>
      </c>
      <c r="AE49" s="33">
        <v>0</v>
      </c>
    </row>
    <row r="50" spans="1:3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0</v>
      </c>
      <c r="D52" s="33">
        <v>0</v>
      </c>
      <c r="E52" s="33">
        <v>0</v>
      </c>
      <c r="F52" s="33">
        <v>0</v>
      </c>
      <c r="G52" s="33">
        <v>0</v>
      </c>
      <c r="H52" s="33">
        <v>0</v>
      </c>
      <c r="I52" s="33">
        <v>0</v>
      </c>
      <c r="J52" s="33">
        <v>0</v>
      </c>
      <c r="K52" s="33">
        <v>0</v>
      </c>
      <c r="L52" s="33">
        <v>0</v>
      </c>
      <c r="M52" s="33">
        <v>0</v>
      </c>
      <c r="N52" s="33">
        <v>0</v>
      </c>
      <c r="O52" s="33">
        <v>0</v>
      </c>
      <c r="P52" s="33">
        <v>0</v>
      </c>
      <c r="Q52" s="33">
        <v>0</v>
      </c>
      <c r="R52" s="33">
        <v>0</v>
      </c>
      <c r="S52" s="33">
        <v>0</v>
      </c>
      <c r="T52" s="33">
        <v>0</v>
      </c>
      <c r="U52" s="33">
        <v>0</v>
      </c>
      <c r="V52" s="33">
        <v>0</v>
      </c>
      <c r="W52" s="33">
        <v>0</v>
      </c>
      <c r="X52" s="33">
        <v>0</v>
      </c>
      <c r="Y52" s="33">
        <v>0</v>
      </c>
      <c r="Z52" s="33">
        <v>0</v>
      </c>
      <c r="AA52" s="33">
        <v>0</v>
      </c>
      <c r="AB52" s="33">
        <v>0</v>
      </c>
      <c r="AC52" s="33">
        <v>0</v>
      </c>
      <c r="AD52" s="33">
        <v>0</v>
      </c>
      <c r="AE52" s="33">
        <v>0</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0</v>
      </c>
      <c r="D59" s="35">
        <v>0</v>
      </c>
      <c r="E59" s="35">
        <v>0</v>
      </c>
      <c r="F59" s="35">
        <v>154968.30498746381</v>
      </c>
      <c r="G59" s="35">
        <v>7449.1041686471126</v>
      </c>
      <c r="H59" s="35">
        <v>28317.773329581745</v>
      </c>
      <c r="I59" s="35">
        <v>125463.7821448063</v>
      </c>
      <c r="J59" s="35">
        <v>4.0328921494241624E-2</v>
      </c>
      <c r="K59" s="35">
        <v>2.075922989523834E-4</v>
      </c>
      <c r="L59" s="35">
        <v>0</v>
      </c>
      <c r="M59" s="35">
        <v>5.5329606058275998E-6</v>
      </c>
      <c r="N59" s="35">
        <v>0</v>
      </c>
      <c r="O59" s="35">
        <v>0</v>
      </c>
      <c r="P59" s="35">
        <v>0</v>
      </c>
      <c r="Q59" s="35">
        <v>0</v>
      </c>
      <c r="R59" s="35">
        <v>5.3268298928379901E-3</v>
      </c>
      <c r="S59" s="35">
        <v>7.41166002259744E-3</v>
      </c>
      <c r="T59" s="35">
        <v>6.4320150630601505E-4</v>
      </c>
      <c r="U59" s="35">
        <v>0</v>
      </c>
      <c r="V59" s="35">
        <v>0</v>
      </c>
      <c r="W59" s="35">
        <v>0</v>
      </c>
      <c r="X59" s="35">
        <v>0</v>
      </c>
      <c r="Y59" s="35">
        <v>0</v>
      </c>
      <c r="Z59" s="35">
        <v>3.83362226341199E-6</v>
      </c>
      <c r="AA59" s="35">
        <v>1.5210964139257929E-3</v>
      </c>
      <c r="AB59" s="35">
        <v>2.8037418988580097E-7</v>
      </c>
      <c r="AC59" s="35">
        <v>9.8112986884442001E-6</v>
      </c>
      <c r="AD59" s="35">
        <v>0</v>
      </c>
      <c r="AE59" s="35">
        <v>0</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0</v>
      </c>
      <c r="D64" s="33">
        <v>0</v>
      </c>
      <c r="E64" s="33">
        <v>0</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0</v>
      </c>
      <c r="D66" s="33">
        <v>0</v>
      </c>
      <c r="E66" s="33">
        <v>0</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0</v>
      </c>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35">
        <v>0</v>
      </c>
      <c r="W73" s="35">
        <v>0</v>
      </c>
      <c r="X73" s="35">
        <v>0</v>
      </c>
      <c r="Y73" s="35">
        <v>0</v>
      </c>
      <c r="Z73" s="35">
        <v>0</v>
      </c>
      <c r="AA73" s="35">
        <v>0</v>
      </c>
      <c r="AB73" s="35">
        <v>0</v>
      </c>
      <c r="AC73" s="35">
        <v>0</v>
      </c>
      <c r="AD73" s="35">
        <v>0</v>
      </c>
      <c r="AE73" s="35">
        <v>0</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0</v>
      </c>
      <c r="D78" s="33">
        <v>0</v>
      </c>
      <c r="E78" s="33">
        <v>0</v>
      </c>
      <c r="F78" s="33">
        <v>0</v>
      </c>
      <c r="G78" s="33">
        <v>0</v>
      </c>
      <c r="H78" s="33">
        <v>0</v>
      </c>
      <c r="I78" s="33">
        <v>0</v>
      </c>
      <c r="J78" s="33">
        <v>0</v>
      </c>
      <c r="K78" s="33">
        <v>0</v>
      </c>
      <c r="L78" s="33">
        <v>0</v>
      </c>
      <c r="M78" s="33">
        <v>0</v>
      </c>
      <c r="N78" s="33">
        <v>0</v>
      </c>
      <c r="O78" s="33">
        <v>0</v>
      </c>
      <c r="P78" s="33">
        <v>0</v>
      </c>
      <c r="Q78" s="33">
        <v>0</v>
      </c>
      <c r="R78" s="33">
        <v>0</v>
      </c>
      <c r="S78" s="33">
        <v>0</v>
      </c>
      <c r="T78" s="33">
        <v>0</v>
      </c>
      <c r="U78" s="33">
        <v>0</v>
      </c>
      <c r="V78" s="33">
        <v>0</v>
      </c>
      <c r="W78" s="33">
        <v>0</v>
      </c>
      <c r="X78" s="33">
        <v>0</v>
      </c>
      <c r="Y78" s="33">
        <v>0</v>
      </c>
      <c r="Z78" s="33">
        <v>0</v>
      </c>
      <c r="AA78" s="33">
        <v>0</v>
      </c>
      <c r="AB78" s="33">
        <v>0</v>
      </c>
      <c r="AC78" s="33">
        <v>0</v>
      </c>
      <c r="AD78" s="33">
        <v>0</v>
      </c>
      <c r="AE78" s="33">
        <v>0</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0</v>
      </c>
      <c r="D80" s="33">
        <v>0</v>
      </c>
      <c r="E80" s="33">
        <v>0</v>
      </c>
      <c r="F80" s="33">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0</v>
      </c>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c r="V87" s="35">
        <v>0</v>
      </c>
      <c r="W87" s="35">
        <v>0</v>
      </c>
      <c r="X87" s="35">
        <v>0</v>
      </c>
      <c r="Y87" s="35">
        <v>0</v>
      </c>
      <c r="Z87" s="35">
        <v>0</v>
      </c>
      <c r="AA87" s="35">
        <v>0</v>
      </c>
      <c r="AB87" s="35">
        <v>0</v>
      </c>
      <c r="AC87" s="35">
        <v>0</v>
      </c>
      <c r="AD87" s="35">
        <v>0</v>
      </c>
      <c r="AE87" s="35">
        <v>0</v>
      </c>
    </row>
    <row r="89" spans="1:31" collapsed="1"/>
  </sheetData>
  <sheetProtection algorithmName="SHA-512" hashValue="PcQCbT5pjsd5N7jM1ajvOOS+e8N0ReeHPWq5CKPPAU8FGW7zF9LadnnlI9ww6wmG5lidJsxxd7gJAC8TP91xww==" saltValue="OooycMo3qBW2ROrUHjLxp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151</v>
      </c>
      <c r="B2" s="18" t="s">
        <v>152</v>
      </c>
    </row>
    <row r="3" spans="1:31">
      <c r="B3" s="18"/>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74</v>
      </c>
      <c r="C6" s="33">
        <v>1.5497655353527335E-3</v>
      </c>
      <c r="D6" s="33">
        <v>4528.7794449259</v>
      </c>
      <c r="E6" s="33">
        <v>14368.034843861751</v>
      </c>
      <c r="F6" s="33">
        <v>35726.860393974988</v>
      </c>
      <c r="G6" s="33">
        <v>34090.515932948663</v>
      </c>
      <c r="H6" s="33">
        <v>38916.675207134867</v>
      </c>
      <c r="I6" s="33">
        <v>54770.314429171587</v>
      </c>
      <c r="J6" s="33">
        <v>53053.541252463932</v>
      </c>
      <c r="K6" s="33">
        <v>116304.71925927595</v>
      </c>
      <c r="L6" s="33">
        <v>110977.78550856122</v>
      </c>
      <c r="M6" s="33">
        <v>106178.1368910544</v>
      </c>
      <c r="N6" s="33">
        <v>139896.98273595775</v>
      </c>
      <c r="O6" s="33">
        <v>140276.53268578916</v>
      </c>
      <c r="P6" s="33">
        <v>133851.65331489855</v>
      </c>
      <c r="Q6" s="33">
        <v>128340.95794810755</v>
      </c>
      <c r="R6" s="33">
        <v>128439.99079916457</v>
      </c>
      <c r="S6" s="33">
        <v>137793.81094711425</v>
      </c>
      <c r="T6" s="33">
        <v>134055.64421901561</v>
      </c>
      <c r="U6" s="33">
        <v>132136.89300611065</v>
      </c>
      <c r="V6" s="33">
        <v>137966.13487974514</v>
      </c>
      <c r="W6" s="33">
        <v>155098.08869808668</v>
      </c>
      <c r="X6" s="33">
        <v>171716.20875028358</v>
      </c>
      <c r="Y6" s="33">
        <v>171185.2920555665</v>
      </c>
      <c r="Z6" s="33">
        <v>162887.98548550159</v>
      </c>
      <c r="AA6" s="33">
        <v>177508.1329572791</v>
      </c>
      <c r="AB6" s="33">
        <v>202284.28404395052</v>
      </c>
      <c r="AC6" s="33">
        <v>199647.86863278667</v>
      </c>
      <c r="AD6" s="33">
        <v>190989.01007172733</v>
      </c>
      <c r="AE6" s="33">
        <v>182241.42320930559</v>
      </c>
    </row>
    <row r="7" spans="1:31">
      <c r="A7" s="29" t="s">
        <v>131</v>
      </c>
      <c r="B7" s="29" t="s">
        <v>74</v>
      </c>
      <c r="C7" s="33">
        <v>1619.7816938643016</v>
      </c>
      <c r="D7" s="33">
        <v>1545.593369732421</v>
      </c>
      <c r="E7" s="33">
        <v>1478.7486612414514</v>
      </c>
      <c r="F7" s="33">
        <v>5017.153442300043</v>
      </c>
      <c r="G7" s="33">
        <v>7637.9904280340288</v>
      </c>
      <c r="H7" s="33">
        <v>7288.1588124990385</v>
      </c>
      <c r="I7" s="33">
        <v>9034.4332840794068</v>
      </c>
      <c r="J7" s="33">
        <v>46670.493638401829</v>
      </c>
      <c r="K7" s="33">
        <v>44532.913766120393</v>
      </c>
      <c r="L7" s="33">
        <v>42493.238330773514</v>
      </c>
      <c r="M7" s="33">
        <v>49660.945962887839</v>
      </c>
      <c r="N7" s="33">
        <v>50814.418758006963</v>
      </c>
      <c r="O7" s="33">
        <v>61608.767297931881</v>
      </c>
      <c r="P7" s="33">
        <v>58786.991894166807</v>
      </c>
      <c r="Q7" s="33">
        <v>68763.249915326887</v>
      </c>
      <c r="R7" s="33">
        <v>74980.21603459194</v>
      </c>
      <c r="S7" s="33">
        <v>124162.91613029312</v>
      </c>
      <c r="T7" s="33">
        <v>118476.06497604087</v>
      </c>
      <c r="U7" s="33">
        <v>114924.00777885238</v>
      </c>
      <c r="V7" s="33">
        <v>113382.89246406402</v>
      </c>
      <c r="W7" s="33">
        <v>116943.13096160919</v>
      </c>
      <c r="X7" s="33">
        <v>165351.41251308232</v>
      </c>
      <c r="Y7" s="33">
        <v>158200.17366152594</v>
      </c>
      <c r="Z7" s="33">
        <v>166889.7842628879</v>
      </c>
      <c r="AA7" s="33">
        <v>171114.8544528693</v>
      </c>
      <c r="AB7" s="33">
        <v>197250.81787801484</v>
      </c>
      <c r="AC7" s="33">
        <v>188719.96989331502</v>
      </c>
      <c r="AD7" s="33">
        <v>187968.42880989355</v>
      </c>
      <c r="AE7" s="33">
        <v>210713.72380736243</v>
      </c>
    </row>
    <row r="8" spans="1:31">
      <c r="A8" s="29" t="s">
        <v>132</v>
      </c>
      <c r="B8" s="29" t="s">
        <v>74</v>
      </c>
      <c r="C8" s="33">
        <v>5.7806112487362679E-4</v>
      </c>
      <c r="D8" s="33">
        <v>5.7082678803759197E-4</v>
      </c>
      <c r="E8" s="33">
        <v>5.4613925260151908E-4</v>
      </c>
      <c r="F8" s="33">
        <v>5.196680250904997E-4</v>
      </c>
      <c r="G8" s="33">
        <v>4.9666040073758863E-4</v>
      </c>
      <c r="H8" s="33">
        <v>1380.9805779391859</v>
      </c>
      <c r="I8" s="33">
        <v>10543.97079831474</v>
      </c>
      <c r="J8" s="33">
        <v>10032.907280793195</v>
      </c>
      <c r="K8" s="33">
        <v>9573.384806105827</v>
      </c>
      <c r="L8" s="33">
        <v>9134.9091624947087</v>
      </c>
      <c r="M8" s="33">
        <v>8739.8359136906329</v>
      </c>
      <c r="N8" s="33">
        <v>8316.2183403735125</v>
      </c>
      <c r="O8" s="33">
        <v>11270.236696565542</v>
      </c>
      <c r="P8" s="33">
        <v>12455.434989137193</v>
      </c>
      <c r="Q8" s="33">
        <v>11916.753204907829</v>
      </c>
      <c r="R8" s="33">
        <v>11339.15127748184</v>
      </c>
      <c r="S8" s="33">
        <v>18895.356917522651</v>
      </c>
      <c r="T8" s="33">
        <v>18029.920716458317</v>
      </c>
      <c r="U8" s="33">
        <v>17250.149492906326</v>
      </c>
      <c r="V8" s="33">
        <v>21700.68673226536</v>
      </c>
      <c r="W8" s="33">
        <v>31356.855334417669</v>
      </c>
      <c r="X8" s="33">
        <v>30489.230617592024</v>
      </c>
      <c r="Y8" s="33">
        <v>37763.204199621374</v>
      </c>
      <c r="Z8" s="33">
        <v>35932.831515088074</v>
      </c>
      <c r="AA8" s="33">
        <v>37499.028626165593</v>
      </c>
      <c r="AB8" s="33">
        <v>53865.67401353977</v>
      </c>
      <c r="AC8" s="33">
        <v>51536.051851677148</v>
      </c>
      <c r="AD8" s="33">
        <v>49038.11282406286</v>
      </c>
      <c r="AE8" s="33">
        <v>46792.092371702049</v>
      </c>
    </row>
    <row r="9" spans="1:31">
      <c r="A9" s="29" t="s">
        <v>133</v>
      </c>
      <c r="B9" s="29" t="s">
        <v>74</v>
      </c>
      <c r="C9" s="33">
        <v>3.4521893035038484E-3</v>
      </c>
      <c r="D9" s="33">
        <v>3.3670948236285822E-3</v>
      </c>
      <c r="E9" s="33">
        <v>3.5249248643871613E-3</v>
      </c>
      <c r="F9" s="33">
        <v>4.3063652851663163E-3</v>
      </c>
      <c r="G9" s="33">
        <v>4.217121566587257E-3</v>
      </c>
      <c r="H9" s="33">
        <v>4.1688015957438099E-3</v>
      </c>
      <c r="I9" s="33">
        <v>4.5274790355670251E-3</v>
      </c>
      <c r="J9" s="33">
        <v>10087.247195897105</v>
      </c>
      <c r="K9" s="33">
        <v>9625.2358741662938</v>
      </c>
      <c r="L9" s="33">
        <v>9184.3863526479781</v>
      </c>
      <c r="M9" s="33">
        <v>8787.1733553201429</v>
      </c>
      <c r="N9" s="33">
        <v>15404.42723340287</v>
      </c>
      <c r="O9" s="33">
        <v>14698.881021203135</v>
      </c>
      <c r="P9" s="33">
        <v>14025.650071902815</v>
      </c>
      <c r="Q9" s="33">
        <v>13419.101318378609</v>
      </c>
      <c r="R9" s="33">
        <v>12768.680978738625</v>
      </c>
      <c r="S9" s="33">
        <v>12183.856666498063</v>
      </c>
      <c r="T9" s="33">
        <v>14474.877557634143</v>
      </c>
      <c r="U9" s="33">
        <v>18197.041965539123</v>
      </c>
      <c r="V9" s="33">
        <v>17315.036259471253</v>
      </c>
      <c r="W9" s="33">
        <v>21188.236746084505</v>
      </c>
      <c r="X9" s="33">
        <v>20217.784610776362</v>
      </c>
      <c r="Y9" s="33">
        <v>30140.609098175421</v>
      </c>
      <c r="Z9" s="33">
        <v>28679.70924871181</v>
      </c>
      <c r="AA9" s="33">
        <v>28034.58229895815</v>
      </c>
      <c r="AB9" s="33">
        <v>50011.039392415958</v>
      </c>
      <c r="AC9" s="33">
        <v>47848.125308149756</v>
      </c>
      <c r="AD9" s="33">
        <v>45528.939140512834</v>
      </c>
      <c r="AE9" s="33">
        <v>47234.424686160084</v>
      </c>
    </row>
    <row r="10" spans="1:31">
      <c r="A10" s="29" t="s">
        <v>134</v>
      </c>
      <c r="B10" s="29" t="s">
        <v>74</v>
      </c>
      <c r="C10" s="33">
        <v>0</v>
      </c>
      <c r="D10" s="33">
        <v>0</v>
      </c>
      <c r="E10" s="33">
        <v>0</v>
      </c>
      <c r="F10" s="33">
        <v>0</v>
      </c>
      <c r="G10" s="33">
        <v>0</v>
      </c>
      <c r="H10" s="33">
        <v>0</v>
      </c>
      <c r="I10" s="33">
        <v>5.2424547906824997E-5</v>
      </c>
      <c r="J10" s="33">
        <v>5.0783733770684796E-5</v>
      </c>
      <c r="K10" s="33">
        <v>5.2059131809261901E-5</v>
      </c>
      <c r="L10" s="33">
        <v>556.40410583721496</v>
      </c>
      <c r="M10" s="33">
        <v>1320.0746732390869</v>
      </c>
      <c r="N10" s="33">
        <v>2317.5688760329299</v>
      </c>
      <c r="O10" s="33">
        <v>3224.2829892365057</v>
      </c>
      <c r="P10" s="33">
        <v>4043.0759161429787</v>
      </c>
      <c r="Q10" s="33">
        <v>4792.8894140974508</v>
      </c>
      <c r="R10" s="33">
        <v>5440.4336436578324</v>
      </c>
      <c r="S10" s="33">
        <v>6030.8077075223282</v>
      </c>
      <c r="T10" s="33">
        <v>6556.5915377738538</v>
      </c>
      <c r="U10" s="33">
        <v>7067.2649438998333</v>
      </c>
      <c r="V10" s="33">
        <v>7480.4565499759083</v>
      </c>
      <c r="W10" s="33">
        <v>7137.8402166009228</v>
      </c>
      <c r="X10" s="33">
        <v>6810.9162345030445</v>
      </c>
      <c r="Y10" s="33">
        <v>6516.3527357060093</v>
      </c>
      <c r="Z10" s="33">
        <v>6200.5068136499649</v>
      </c>
      <c r="AA10" s="33">
        <v>5916.5141328066729</v>
      </c>
      <c r="AB10" s="33">
        <v>5645.5287504305197</v>
      </c>
      <c r="AC10" s="33">
        <v>5401.36678395944</v>
      </c>
      <c r="AD10" s="33">
        <v>5139.5639409527084</v>
      </c>
      <c r="AE10" s="33">
        <v>4904.1640638421068</v>
      </c>
    </row>
    <row r="11" spans="1:31">
      <c r="A11" s="23" t="s">
        <v>40</v>
      </c>
      <c r="B11" s="23" t="s">
        <v>153</v>
      </c>
      <c r="C11" s="35">
        <v>1619.7872738802653</v>
      </c>
      <c r="D11" s="35">
        <v>6074.3767525799321</v>
      </c>
      <c r="E11" s="35">
        <v>15846.787576167319</v>
      </c>
      <c r="F11" s="35">
        <v>40744.018662308343</v>
      </c>
      <c r="G11" s="35">
        <v>41728.511074764661</v>
      </c>
      <c r="H11" s="35">
        <v>47585.818766374687</v>
      </c>
      <c r="I11" s="35">
        <v>74348.723091469321</v>
      </c>
      <c r="J11" s="35">
        <v>119844.1894183398</v>
      </c>
      <c r="K11" s="35">
        <v>180036.25375772762</v>
      </c>
      <c r="L11" s="35">
        <v>172346.72346031462</v>
      </c>
      <c r="M11" s="35">
        <v>174686.16679619209</v>
      </c>
      <c r="N11" s="35">
        <v>216749.61594377403</v>
      </c>
      <c r="O11" s="35">
        <v>231078.70069072623</v>
      </c>
      <c r="P11" s="35">
        <v>223162.80618624834</v>
      </c>
      <c r="Q11" s="35">
        <v>227232.95180081832</v>
      </c>
      <c r="R11" s="35">
        <v>232968.47273363482</v>
      </c>
      <c r="S11" s="35">
        <v>299066.74836895044</v>
      </c>
      <c r="T11" s="35">
        <v>291593.09900692274</v>
      </c>
      <c r="U11" s="35">
        <v>289575.35718730831</v>
      </c>
      <c r="V11" s="35">
        <v>297845.20688552165</v>
      </c>
      <c r="W11" s="35">
        <v>331724.15195679897</v>
      </c>
      <c r="X11" s="35">
        <v>394585.55272623734</v>
      </c>
      <c r="Y11" s="35">
        <v>403805.63175059529</v>
      </c>
      <c r="Z11" s="35">
        <v>400590.81732583937</v>
      </c>
      <c r="AA11" s="35">
        <v>420073.11246807879</v>
      </c>
      <c r="AB11" s="35">
        <v>509057.34407835163</v>
      </c>
      <c r="AC11" s="35">
        <v>493153.38246988796</v>
      </c>
      <c r="AD11" s="35">
        <v>478664.0547871493</v>
      </c>
      <c r="AE11" s="35">
        <v>491885.82813837222</v>
      </c>
    </row>
  </sheetData>
  <sheetProtection algorithmName="SHA-512" hashValue="vxlbnUTqcbhGxQzxdTeLc8B5YILzTjdeOQihjtVOUNrPnj9JFYX6vsM5jIWtRKN25Qo8rLqX/zoWlLjyLRx/3g==" saltValue="DhVzHexWFF3fVYr5d5lqBg=="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154</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67</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67</v>
      </c>
      <c r="C6" s="33">
        <v>2.7990911899999989E-3</v>
      </c>
      <c r="D6" s="33">
        <v>2.7920709999999993E-3</v>
      </c>
      <c r="E6" s="33">
        <v>2.8087935199999996E-3</v>
      </c>
      <c r="F6" s="33">
        <v>1633.6088516505802</v>
      </c>
      <c r="G6" s="33">
        <v>2.8756875900000003E-3</v>
      </c>
      <c r="H6" s="33">
        <v>2.8637216099999998E-3</v>
      </c>
      <c r="I6" s="33">
        <v>42.421148194690005</v>
      </c>
      <c r="J6" s="33">
        <v>2.9052892200000001E-3</v>
      </c>
      <c r="K6" s="33">
        <v>2.8786215200000001E-3</v>
      </c>
      <c r="L6" s="33">
        <v>2.889938179999997E-3</v>
      </c>
      <c r="M6" s="33">
        <v>2.91194966E-3</v>
      </c>
      <c r="N6" s="33">
        <v>39568.490021172358</v>
      </c>
      <c r="O6" s="33">
        <v>73.741876073290001</v>
      </c>
      <c r="P6" s="33">
        <v>205.32358704544001</v>
      </c>
      <c r="Q6" s="33">
        <v>14366.222562215529</v>
      </c>
      <c r="R6" s="33">
        <v>464.15372814847001</v>
      </c>
      <c r="S6" s="33">
        <v>22044.382921274879</v>
      </c>
      <c r="T6" s="33">
        <v>3.0747952399999986E-3</v>
      </c>
      <c r="U6" s="33">
        <v>3369.1026071031697</v>
      </c>
      <c r="V6" s="33">
        <v>881.4335091045599</v>
      </c>
      <c r="W6" s="33">
        <v>5015.68464344728</v>
      </c>
      <c r="X6" s="33">
        <v>3.1708503299999976E-3</v>
      </c>
      <c r="Y6" s="33">
        <v>4359.38388223945</v>
      </c>
      <c r="Z6" s="33">
        <v>13101.88388435623</v>
      </c>
      <c r="AA6" s="33">
        <v>339.35267179709996</v>
      </c>
      <c r="AB6" s="33">
        <v>131.30071958343999</v>
      </c>
      <c r="AC6" s="33">
        <v>165.03712979483998</v>
      </c>
      <c r="AD6" s="33">
        <v>1102.36296845929</v>
      </c>
      <c r="AE6" s="33">
        <v>3222.9131302966098</v>
      </c>
    </row>
    <row r="7" spans="1:31">
      <c r="A7" s="29" t="s">
        <v>131</v>
      </c>
      <c r="B7" s="29" t="s">
        <v>67</v>
      </c>
      <c r="C7" s="33">
        <v>2.77216739E-3</v>
      </c>
      <c r="D7" s="33">
        <v>2.7624043799999989E-3</v>
      </c>
      <c r="E7" s="33">
        <v>2.7721931599999998E-3</v>
      </c>
      <c r="F7" s="33">
        <v>1444.4754211837699</v>
      </c>
      <c r="G7" s="33">
        <v>389.54978127910999</v>
      </c>
      <c r="H7" s="33">
        <v>910.56792627610002</v>
      </c>
      <c r="I7" s="33">
        <v>131.24963831566998</v>
      </c>
      <c r="J7" s="33">
        <v>24988.211601012379</v>
      </c>
      <c r="K7" s="33">
        <v>3153.5842620060998</v>
      </c>
      <c r="L7" s="33">
        <v>80.090244451269996</v>
      </c>
      <c r="M7" s="33">
        <v>2575.9436982156303</v>
      </c>
      <c r="N7" s="33">
        <v>4010.3758915601102</v>
      </c>
      <c r="O7" s="33">
        <v>32049.096641462402</v>
      </c>
      <c r="P7" s="33">
        <v>14289.596890772029</v>
      </c>
      <c r="Q7" s="33">
        <v>2772.0535342630401</v>
      </c>
      <c r="R7" s="33">
        <v>1228.7199765993203</v>
      </c>
      <c r="S7" s="33">
        <v>49855.534605000001</v>
      </c>
      <c r="T7" s="33">
        <v>366.74119790371998</v>
      </c>
      <c r="U7" s="33">
        <v>9278.3407356813204</v>
      </c>
      <c r="V7" s="33">
        <v>4856.3878219836506</v>
      </c>
      <c r="W7" s="33">
        <v>7157.7078856722819</v>
      </c>
      <c r="X7" s="33">
        <v>17779.83308431417</v>
      </c>
      <c r="Y7" s="33">
        <v>17759.303684833478</v>
      </c>
      <c r="Z7" s="33">
        <v>7096.8888821054406</v>
      </c>
      <c r="AA7" s="33">
        <v>5544.1273248982798</v>
      </c>
      <c r="AB7" s="33">
        <v>42300.927542101359</v>
      </c>
      <c r="AC7" s="33">
        <v>113.08776864950001</v>
      </c>
      <c r="AD7" s="33">
        <v>60954.736084657205</v>
      </c>
      <c r="AE7" s="33">
        <v>43303.623241393056</v>
      </c>
    </row>
    <row r="8" spans="1:31">
      <c r="A8" s="29" t="s">
        <v>132</v>
      </c>
      <c r="B8" s="29" t="s">
        <v>67</v>
      </c>
      <c r="C8" s="33">
        <v>2.78019589E-3</v>
      </c>
      <c r="D8" s="33">
        <v>2.7581191299999998E-3</v>
      </c>
      <c r="E8" s="33">
        <v>2.7805636099999991E-3</v>
      </c>
      <c r="F8" s="33">
        <v>2.8901658499999997E-3</v>
      </c>
      <c r="G8" s="33">
        <v>2.9117874700000002E-3</v>
      </c>
      <c r="H8" s="33">
        <v>2.9079669500000002E-3</v>
      </c>
      <c r="I8" s="33">
        <v>0.91989383140000003</v>
      </c>
      <c r="J8" s="33">
        <v>2.8955920599999995E-3</v>
      </c>
      <c r="K8" s="33">
        <v>2.8689638299999997E-3</v>
      </c>
      <c r="L8" s="33">
        <v>2.9115952299999998E-3</v>
      </c>
      <c r="M8" s="33">
        <v>2.9314464600000002E-3</v>
      </c>
      <c r="N8" s="33">
        <v>6394.7186027856396</v>
      </c>
      <c r="O8" s="33">
        <v>2.9791408499999987E-3</v>
      </c>
      <c r="P8" s="33">
        <v>81.537230278780001</v>
      </c>
      <c r="Q8" s="33">
        <v>4381.40828161627</v>
      </c>
      <c r="R8" s="33">
        <v>90.353249273269995</v>
      </c>
      <c r="S8" s="33">
        <v>4293.7290794948303</v>
      </c>
      <c r="T8" s="33">
        <v>3.0354244000000002E-3</v>
      </c>
      <c r="U8" s="33">
        <v>3361.2288761770801</v>
      </c>
      <c r="V8" s="33">
        <v>281.49082795504006</v>
      </c>
      <c r="W8" s="33">
        <v>1536.8863376358802</v>
      </c>
      <c r="X8" s="33">
        <v>3.1745138300000001E-3</v>
      </c>
      <c r="Y8" s="33">
        <v>2723.4677503967</v>
      </c>
      <c r="Z8" s="33">
        <v>18014.856770168641</v>
      </c>
      <c r="AA8" s="33">
        <v>114.59436323915999</v>
      </c>
      <c r="AB8" s="33">
        <v>3.3317782599999999E-3</v>
      </c>
      <c r="AC8" s="33">
        <v>7.5199561257500012</v>
      </c>
      <c r="AD8" s="33">
        <v>32.62002125427</v>
      </c>
      <c r="AE8" s="33">
        <v>1920.7154132734202</v>
      </c>
    </row>
    <row r="9" spans="1:31">
      <c r="A9" s="29" t="s">
        <v>133</v>
      </c>
      <c r="B9" s="29" t="s">
        <v>67</v>
      </c>
      <c r="C9" s="33">
        <v>2.8080932499999988E-3</v>
      </c>
      <c r="D9" s="33">
        <v>2.7747993200000001E-3</v>
      </c>
      <c r="E9" s="33">
        <v>2.8281060999999991E-3</v>
      </c>
      <c r="F9" s="33">
        <v>2.8556133500000007E-3</v>
      </c>
      <c r="G9" s="33">
        <v>2.87949666E-3</v>
      </c>
      <c r="H9" s="33">
        <v>2.8473127999999993E-3</v>
      </c>
      <c r="I9" s="33">
        <v>16.059260824060001</v>
      </c>
      <c r="J9" s="33">
        <v>2.83426214E-3</v>
      </c>
      <c r="K9" s="33">
        <v>2.8020690799999983E-3</v>
      </c>
      <c r="L9" s="33">
        <v>2.8285247900000001E-3</v>
      </c>
      <c r="M9" s="33">
        <v>2.8570517700000002E-3</v>
      </c>
      <c r="N9" s="33">
        <v>4751.6765828777097</v>
      </c>
      <c r="O9" s="33">
        <v>2.8784821999999996E-3</v>
      </c>
      <c r="P9" s="33">
        <v>86.095287147280018</v>
      </c>
      <c r="Q9" s="33">
        <v>6494.9947893201906</v>
      </c>
      <c r="R9" s="33">
        <v>396.85377994489994</v>
      </c>
      <c r="S9" s="33">
        <v>4760.2352862817597</v>
      </c>
      <c r="T9" s="33">
        <v>2.97842983E-3</v>
      </c>
      <c r="U9" s="33">
        <v>3574.8718983230401</v>
      </c>
      <c r="V9" s="33">
        <v>500.14956904172999</v>
      </c>
      <c r="W9" s="33">
        <v>1457.6557655179502</v>
      </c>
      <c r="X9" s="33">
        <v>3.1081526699999998E-3</v>
      </c>
      <c r="Y9" s="33">
        <v>3308.0931891662303</v>
      </c>
      <c r="Z9" s="33">
        <v>10358.83223672818</v>
      </c>
      <c r="AA9" s="33">
        <v>294.94983568846999</v>
      </c>
      <c r="AB9" s="33">
        <v>55.784557630919998</v>
      </c>
      <c r="AC9" s="33">
        <v>55.521946687000003</v>
      </c>
      <c r="AD9" s="33">
        <v>530.70987538245993</v>
      </c>
      <c r="AE9" s="33">
        <v>1835.7079622640501</v>
      </c>
    </row>
    <row r="10" spans="1:31">
      <c r="A10" s="29" t="s">
        <v>134</v>
      </c>
      <c r="B10" s="29" t="s">
        <v>67</v>
      </c>
      <c r="C10" s="33">
        <v>2.2666450399999997E-3</v>
      </c>
      <c r="D10" s="33">
        <v>2.2490976399999999E-3</v>
      </c>
      <c r="E10" s="33">
        <v>2.2674920500000001E-3</v>
      </c>
      <c r="F10" s="33">
        <v>2.2605774199999989E-3</v>
      </c>
      <c r="G10" s="33">
        <v>2.2354160599999989E-3</v>
      </c>
      <c r="H10" s="33">
        <v>2.2382859899999991E-3</v>
      </c>
      <c r="I10" s="33">
        <v>2.2363833600000001E-3</v>
      </c>
      <c r="J10" s="33">
        <v>2.20507541E-3</v>
      </c>
      <c r="K10" s="33">
        <v>2.204366819999999E-3</v>
      </c>
      <c r="L10" s="33">
        <v>2.2041419299999999E-3</v>
      </c>
      <c r="M10" s="33">
        <v>2.2089647699999994E-3</v>
      </c>
      <c r="N10" s="33">
        <v>205.88488467506002</v>
      </c>
      <c r="O10" s="33">
        <v>2.2027038599999982E-3</v>
      </c>
      <c r="P10" s="33">
        <v>2.2019219199999997E-3</v>
      </c>
      <c r="Q10" s="33">
        <v>2.2078111799999998E-3</v>
      </c>
      <c r="R10" s="33">
        <v>2.20133446E-3</v>
      </c>
      <c r="S10" s="33">
        <v>2.2034747699999991E-3</v>
      </c>
      <c r="T10" s="33">
        <v>2.2005977999999997E-3</v>
      </c>
      <c r="U10" s="33">
        <v>139.9349853249</v>
      </c>
      <c r="V10" s="33">
        <v>2.1997192899999999E-3</v>
      </c>
      <c r="W10" s="33">
        <v>33.10496606897</v>
      </c>
      <c r="X10" s="33">
        <v>2.20022796E-3</v>
      </c>
      <c r="Y10" s="33">
        <v>2.208122219999999E-3</v>
      </c>
      <c r="Z10" s="33">
        <v>2.2014832999999977E-3</v>
      </c>
      <c r="AA10" s="33">
        <v>2.1999021199999992E-3</v>
      </c>
      <c r="AB10" s="33">
        <v>2.2000761899999997E-3</v>
      </c>
      <c r="AC10" s="33">
        <v>2.2059581799999993E-3</v>
      </c>
      <c r="AD10" s="33">
        <v>2.2029934900000001E-3</v>
      </c>
      <c r="AE10" s="33">
        <v>2.1994772899999989E-3</v>
      </c>
    </row>
    <row r="11" spans="1:31">
      <c r="A11" s="23" t="s">
        <v>40</v>
      </c>
      <c r="B11" s="23" t="s">
        <v>153</v>
      </c>
      <c r="C11" s="35">
        <v>1.3426192759999997E-2</v>
      </c>
      <c r="D11" s="35">
        <v>1.3336491469999998E-2</v>
      </c>
      <c r="E11" s="35">
        <v>1.3457148439999997E-2</v>
      </c>
      <c r="F11" s="35">
        <v>3078.0922791909707</v>
      </c>
      <c r="G11" s="35">
        <v>389.56068366688999</v>
      </c>
      <c r="H11" s="35">
        <v>910.57878356344997</v>
      </c>
      <c r="I11" s="35">
        <v>190.65217754918001</v>
      </c>
      <c r="J11" s="35">
        <v>24988.22244123121</v>
      </c>
      <c r="K11" s="35">
        <v>3153.5950160273501</v>
      </c>
      <c r="L11" s="35">
        <v>80.101078651400002</v>
      </c>
      <c r="M11" s="35">
        <v>2575.9546076282904</v>
      </c>
      <c r="N11" s="35">
        <v>54931.145983070877</v>
      </c>
      <c r="O11" s="35">
        <v>32122.846577862601</v>
      </c>
      <c r="P11" s="35">
        <v>14662.555197165448</v>
      </c>
      <c r="Q11" s="35">
        <v>28014.68137522621</v>
      </c>
      <c r="R11" s="35">
        <v>2180.0829353004201</v>
      </c>
      <c r="S11" s="35">
        <v>80953.884095526242</v>
      </c>
      <c r="T11" s="35">
        <v>366.75248715099008</v>
      </c>
      <c r="U11" s="35">
        <v>19723.479102609512</v>
      </c>
      <c r="V11" s="35">
        <v>6519.4639278042696</v>
      </c>
      <c r="W11" s="35">
        <v>15201.039598342362</v>
      </c>
      <c r="X11" s="35">
        <v>17779.844738058957</v>
      </c>
      <c r="Y11" s="35">
        <v>28150.250714758076</v>
      </c>
      <c r="Z11" s="35">
        <v>48572.46397484179</v>
      </c>
      <c r="AA11" s="35">
        <v>6293.0263955251294</v>
      </c>
      <c r="AB11" s="35">
        <v>42488.018351170169</v>
      </c>
      <c r="AC11" s="35">
        <v>341.16900721527003</v>
      </c>
      <c r="AD11" s="35">
        <v>62620.431152746714</v>
      </c>
      <c r="AE11" s="35">
        <v>50282.961946704432</v>
      </c>
    </row>
  </sheetData>
  <sheetProtection algorithmName="SHA-512" hashValue="UcW9xyWejN4AQaYL7pMy3X5UwE/cWKVzWzGSqpk7RysfwW5VZQSmgjYHc6G8JcQ9uA4pb4rZQ+bhUvtaRYilHQ==" saltValue="PHeqOe3urQx2Yk220fUu8Q==" spinCount="10000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1" width="9.42578125" style="28" customWidth="1"/>
    <col min="32" max="16384" width="9.140625" style="28"/>
  </cols>
  <sheetData>
    <row r="1" spans="1:31" ht="23.25" customHeight="1">
      <c r="A1" s="27" t="s">
        <v>155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75</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75</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131</v>
      </c>
      <c r="B7" s="29" t="s">
        <v>75</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132</v>
      </c>
      <c r="B8" s="29" t="s">
        <v>75</v>
      </c>
      <c r="C8" s="33">
        <v>0</v>
      </c>
      <c r="D8" s="33">
        <v>0</v>
      </c>
      <c r="E8" s="33">
        <v>416.33823519329303</v>
      </c>
      <c r="F8" s="33">
        <v>12640.022545177899</v>
      </c>
      <c r="G8" s="33">
        <v>12061.090210062601</v>
      </c>
      <c r="H8" s="33">
        <v>13696.392279548701</v>
      </c>
      <c r="I8" s="33">
        <v>18626.745802666301</v>
      </c>
      <c r="J8" s="33">
        <v>17723.912278828699</v>
      </c>
      <c r="K8" s="33">
        <v>16912.130030317101</v>
      </c>
      <c r="L8" s="33">
        <v>16137.528648458101</v>
      </c>
      <c r="M8" s="33">
        <v>15439.6009780888</v>
      </c>
      <c r="N8" s="33">
        <v>14691.247534853401</v>
      </c>
      <c r="O8" s="33">
        <v>14018.3659627905</v>
      </c>
      <c r="P8" s="33">
        <v>13376.303394283899</v>
      </c>
      <c r="Q8" s="33">
        <v>12797.7952181253</v>
      </c>
      <c r="R8" s="33">
        <v>12177.489412884799</v>
      </c>
      <c r="S8" s="33">
        <v>11619.7418015617</v>
      </c>
      <c r="T8" s="33">
        <v>11087.5398825722</v>
      </c>
      <c r="U8" s="33">
        <v>10608.017828796601</v>
      </c>
      <c r="V8" s="33">
        <v>10093.849964008699</v>
      </c>
      <c r="W8" s="33">
        <v>9631.5362213646094</v>
      </c>
      <c r="X8" s="33">
        <v>9190.3971541317496</v>
      </c>
      <c r="Y8" s="33">
        <v>8792.9241199838198</v>
      </c>
      <c r="Z8" s="33">
        <v>8366.733375117059</v>
      </c>
      <c r="AA8" s="33">
        <v>7983.5242097195305</v>
      </c>
      <c r="AB8" s="33">
        <v>7617.8666092949497</v>
      </c>
      <c r="AC8" s="33">
        <v>7288.4035290656702</v>
      </c>
      <c r="AD8" s="33">
        <v>6935.1365058825204</v>
      </c>
      <c r="AE8" s="33">
        <v>6617.4966632838505</v>
      </c>
    </row>
    <row r="9" spans="1:31">
      <c r="A9" s="29" t="s">
        <v>133</v>
      </c>
      <c r="B9" s="29" t="s">
        <v>75</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134</v>
      </c>
      <c r="B10" s="29" t="s">
        <v>75</v>
      </c>
      <c r="C10" s="33">
        <v>1355.2312910000003</v>
      </c>
      <c r="D10" s="33">
        <v>1596.1342225999999</v>
      </c>
      <c r="E10" s="33">
        <v>1686.8972450000001</v>
      </c>
      <c r="F10" s="33">
        <v>1139.110367</v>
      </c>
      <c r="G10" s="33">
        <v>872.83388500000001</v>
      </c>
      <c r="H10" s="33">
        <v>1042.282504</v>
      </c>
      <c r="I10" s="33">
        <v>985.32354500000008</v>
      </c>
      <c r="J10" s="33">
        <v>993.45346400000005</v>
      </c>
      <c r="K10" s="33">
        <v>1125.54384</v>
      </c>
      <c r="L10" s="33">
        <v>1264.3430700000001</v>
      </c>
      <c r="M10" s="33">
        <v>1596.4748500000001</v>
      </c>
      <c r="N10" s="33">
        <v>1564.5524399999999</v>
      </c>
      <c r="O10" s="33">
        <v>1667.80069</v>
      </c>
      <c r="P10" s="33">
        <v>1884.7699299999999</v>
      </c>
      <c r="Q10" s="33">
        <v>2028.3819900000001</v>
      </c>
      <c r="R10" s="33">
        <v>2056.0633000000003</v>
      </c>
      <c r="S10" s="33">
        <v>2030.4451399999998</v>
      </c>
      <c r="T10" s="33">
        <v>1972.0406799999998</v>
      </c>
      <c r="U10" s="33">
        <v>1927.6646699999999</v>
      </c>
      <c r="V10" s="33">
        <v>2042.28162</v>
      </c>
      <c r="W10" s="33">
        <v>1795.11025</v>
      </c>
      <c r="X10" s="33">
        <v>1680.4438700000001</v>
      </c>
      <c r="Y10" s="33">
        <v>1698.6598199999999</v>
      </c>
      <c r="Z10" s="33">
        <v>1707.79087</v>
      </c>
      <c r="AA10" s="33">
        <v>1599.1939199999999</v>
      </c>
      <c r="AB10" s="33">
        <v>1387.24603</v>
      </c>
      <c r="AC10" s="33">
        <v>1308.1853100000001</v>
      </c>
      <c r="AD10" s="33">
        <v>1248.0531699999999</v>
      </c>
      <c r="AE10" s="33">
        <v>1233.4879599999999</v>
      </c>
    </row>
    <row r="11" spans="1:31">
      <c r="A11" s="23" t="s">
        <v>40</v>
      </c>
      <c r="B11" s="23" t="s">
        <v>153</v>
      </c>
      <c r="C11" s="35">
        <v>1355.2312910000003</v>
      </c>
      <c r="D11" s="35">
        <v>1596.1342225999999</v>
      </c>
      <c r="E11" s="35">
        <v>2103.2354801932934</v>
      </c>
      <c r="F11" s="35">
        <v>13779.132912177898</v>
      </c>
      <c r="G11" s="35">
        <v>12933.924095062601</v>
      </c>
      <c r="H11" s="35">
        <v>14738.674783548702</v>
      </c>
      <c r="I11" s="35">
        <v>19612.0693476663</v>
      </c>
      <c r="J11" s="35">
        <v>18717.365742828697</v>
      </c>
      <c r="K11" s="35">
        <v>18037.673870317099</v>
      </c>
      <c r="L11" s="35">
        <v>17401.8717184581</v>
      </c>
      <c r="M11" s="35">
        <v>17036.0758280888</v>
      </c>
      <c r="N11" s="35">
        <v>16255.7999748534</v>
      </c>
      <c r="O11" s="35">
        <v>15686.1666527905</v>
      </c>
      <c r="P11" s="35">
        <v>15261.0733242839</v>
      </c>
      <c r="Q11" s="35">
        <v>14826.1772081253</v>
      </c>
      <c r="R11" s="35">
        <v>14233.552712884799</v>
      </c>
      <c r="S11" s="35">
        <v>13650.1869415617</v>
      </c>
      <c r="T11" s="35">
        <v>13059.580562572201</v>
      </c>
      <c r="U11" s="35">
        <v>12535.682498796601</v>
      </c>
      <c r="V11" s="35">
        <v>12136.131584008699</v>
      </c>
      <c r="W11" s="35">
        <v>11426.646471364609</v>
      </c>
      <c r="X11" s="35">
        <v>10870.841024131751</v>
      </c>
      <c r="Y11" s="35">
        <v>10491.583939983819</v>
      </c>
      <c r="Z11" s="35">
        <v>10074.52424511706</v>
      </c>
      <c r="AA11" s="35">
        <v>9582.7181297195311</v>
      </c>
      <c r="AB11" s="35">
        <v>9005.11263929495</v>
      </c>
      <c r="AC11" s="35">
        <v>8596.588839065671</v>
      </c>
      <c r="AD11" s="35">
        <v>8183.1896758825205</v>
      </c>
      <c r="AE11" s="35">
        <v>7850.9846232838499</v>
      </c>
    </row>
  </sheetData>
  <sheetProtection algorithmName="SHA-512" hashValue="CPfKiKRb/UzI/5qUlN7L1JJyXzyRwaAyMkXdc7AwR/gF8t6iytqEQKDVanWmdgeiX90NwFrzsi1jXhtUoI0yfQ==" saltValue="bKiGMv9xHAwZbl1ShjmwRw=="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79</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79</v>
      </c>
      <c r="C6" s="33">
        <v>1.0790266617498865E-4</v>
      </c>
      <c r="D6" s="33">
        <v>508.11905201931324</v>
      </c>
      <c r="E6" s="33">
        <v>1612.0619291087662</v>
      </c>
      <c r="F6" s="33">
        <v>4008.4754184177868</v>
      </c>
      <c r="G6" s="33">
        <v>3824.8812728073735</v>
      </c>
      <c r="H6" s="33">
        <v>4366.3658262096551</v>
      </c>
      <c r="I6" s="33">
        <v>6145.1094421726157</v>
      </c>
      <c r="J6" s="33">
        <v>6412.1168802495486</v>
      </c>
      <c r="K6" s="33">
        <v>14322.971040377482</v>
      </c>
      <c r="L6" s="33">
        <v>13666.95709540849</v>
      </c>
      <c r="M6" s="33">
        <v>13075.87853035329</v>
      </c>
      <c r="N6" s="33">
        <v>16873.07886131022</v>
      </c>
      <c r="O6" s="33">
        <v>17107.778059185384</v>
      </c>
      <c r="P6" s="33">
        <v>16324.215701937876</v>
      </c>
      <c r="Q6" s="33">
        <v>15659.514848923376</v>
      </c>
      <c r="R6" s="33">
        <v>15265.780818384528</v>
      </c>
      <c r="S6" s="33">
        <v>17038.131205947717</v>
      </c>
      <c r="T6" s="33">
        <v>17837.3130221108</v>
      </c>
      <c r="U6" s="33">
        <v>17641.693001840347</v>
      </c>
      <c r="V6" s="33">
        <v>18312.144712639882</v>
      </c>
      <c r="W6" s="33">
        <v>19636.634579137422</v>
      </c>
      <c r="X6" s="33">
        <v>22382.309089204551</v>
      </c>
      <c r="Y6" s="33">
        <v>22342.706889840247</v>
      </c>
      <c r="Z6" s="33">
        <v>21259.761699850944</v>
      </c>
      <c r="AA6" s="33">
        <v>21562.296227081442</v>
      </c>
      <c r="AB6" s="33">
        <v>23428.981843515863</v>
      </c>
      <c r="AC6" s="33">
        <v>22768.989244323904</v>
      </c>
      <c r="AD6" s="33">
        <v>21772.443871591382</v>
      </c>
      <c r="AE6" s="33">
        <v>20775.232815976273</v>
      </c>
    </row>
    <row r="7" spans="1:31">
      <c r="A7" s="29" t="s">
        <v>131</v>
      </c>
      <c r="B7" s="29" t="s">
        <v>79</v>
      </c>
      <c r="C7" s="33">
        <v>3473.1725217155526</v>
      </c>
      <c r="D7" s="33">
        <v>3314.0959375635771</v>
      </c>
      <c r="E7" s="33">
        <v>3170.7655059006461</v>
      </c>
      <c r="F7" s="33">
        <v>3359.4252525460506</v>
      </c>
      <c r="G7" s="33">
        <v>3347.0631808921439</v>
      </c>
      <c r="H7" s="33">
        <v>3193.7625766989863</v>
      </c>
      <c r="I7" s="33">
        <v>3129.9598425601771</v>
      </c>
      <c r="J7" s="33">
        <v>4350.9501776016614</v>
      </c>
      <c r="K7" s="33">
        <v>4151.6700153791808</v>
      </c>
      <c r="L7" s="33">
        <v>3961.5171894560494</v>
      </c>
      <c r="M7" s="33">
        <v>4245.0090724998299</v>
      </c>
      <c r="N7" s="33">
        <v>4527.2560451385361</v>
      </c>
      <c r="O7" s="33">
        <v>5756.5925033932554</v>
      </c>
      <c r="P7" s="33">
        <v>5492.9317844448497</v>
      </c>
      <c r="Q7" s="33">
        <v>5578.975015748314</v>
      </c>
      <c r="R7" s="33">
        <v>5555.4259741052892</v>
      </c>
      <c r="S7" s="33">
        <v>7430.6007313926602</v>
      </c>
      <c r="T7" s="33">
        <v>7090.267871425106</v>
      </c>
      <c r="U7" s="33">
        <v>6999.0631771720682</v>
      </c>
      <c r="V7" s="33">
        <v>7212.0607291732167</v>
      </c>
      <c r="W7" s="33">
        <v>8081.4578277180781</v>
      </c>
      <c r="X7" s="33">
        <v>10331.300076153066</v>
      </c>
      <c r="Y7" s="33">
        <v>9884.4844464311682</v>
      </c>
      <c r="Z7" s="33">
        <v>9828.2238595248036</v>
      </c>
      <c r="AA7" s="33">
        <v>9684.8834849897812</v>
      </c>
      <c r="AB7" s="33">
        <v>10282.705067761628</v>
      </c>
      <c r="AC7" s="33">
        <v>9837.9911006573857</v>
      </c>
      <c r="AD7" s="33">
        <v>9785.1698059929422</v>
      </c>
      <c r="AE7" s="33">
        <v>11097.353849232688</v>
      </c>
    </row>
    <row r="8" spans="1:31">
      <c r="A8" s="29" t="s">
        <v>132</v>
      </c>
      <c r="B8" s="29" t="s">
        <v>79</v>
      </c>
      <c r="C8" s="33">
        <v>3.2179068774939684E-4</v>
      </c>
      <c r="D8" s="33">
        <v>3.159747776386733E-4</v>
      </c>
      <c r="E8" s="33">
        <v>3.3573483479797594E-4</v>
      </c>
      <c r="F8" s="33">
        <v>2624.5513440858904</v>
      </c>
      <c r="G8" s="33">
        <v>2504.3429659465442</v>
      </c>
      <c r="H8" s="33">
        <v>2826.5285345943585</v>
      </c>
      <c r="I8" s="33">
        <v>6581.9326667301748</v>
      </c>
      <c r="J8" s="33">
        <v>7220.1170383552871</v>
      </c>
      <c r="K8" s="33">
        <v>6889.4246525306889</v>
      </c>
      <c r="L8" s="33">
        <v>6886.1462988801895</v>
      </c>
      <c r="M8" s="33">
        <v>7318.6724075069669</v>
      </c>
      <c r="N8" s="33">
        <v>9639.3580747935594</v>
      </c>
      <c r="O8" s="33">
        <v>10252.897538044092</v>
      </c>
      <c r="P8" s="33">
        <v>10321.553408593161</v>
      </c>
      <c r="Q8" s="33">
        <v>9875.1592995875326</v>
      </c>
      <c r="R8" s="33">
        <v>9396.5128979838191</v>
      </c>
      <c r="S8" s="33">
        <v>10588.36656524269</v>
      </c>
      <c r="T8" s="33">
        <v>10103.403209054872</v>
      </c>
      <c r="U8" s="33">
        <v>9666.4438224050609</v>
      </c>
      <c r="V8" s="33">
        <v>9819.9982680985468</v>
      </c>
      <c r="W8" s="33">
        <v>10768.354609119031</v>
      </c>
      <c r="X8" s="33">
        <v>10342.051317023486</v>
      </c>
      <c r="Y8" s="33">
        <v>10532.540233765594</v>
      </c>
      <c r="Z8" s="33">
        <v>10022.030748692367</v>
      </c>
      <c r="AA8" s="33">
        <v>9801.4094369775285</v>
      </c>
      <c r="AB8" s="33">
        <v>10921.209352229667</v>
      </c>
      <c r="AC8" s="33">
        <v>10448.880883939415</v>
      </c>
      <c r="AD8" s="33">
        <v>9942.4263456712506</v>
      </c>
      <c r="AE8" s="33">
        <v>9487.0480396152961</v>
      </c>
    </row>
    <row r="9" spans="1:31">
      <c r="A9" s="29" t="s">
        <v>133</v>
      </c>
      <c r="B9" s="29" t="s">
        <v>79</v>
      </c>
      <c r="C9" s="33">
        <v>524.93729936792761</v>
      </c>
      <c r="D9" s="33">
        <v>500.89439854098765</v>
      </c>
      <c r="E9" s="33">
        <v>691.63200389751273</v>
      </c>
      <c r="F9" s="33">
        <v>2099.6417256225322</v>
      </c>
      <c r="G9" s="33">
        <v>2003.4750454453044</v>
      </c>
      <c r="H9" s="33">
        <v>1911.7129016520962</v>
      </c>
      <c r="I9" s="33">
        <v>2112.0529182528285</v>
      </c>
      <c r="J9" s="33">
        <v>3091.706181184491</v>
      </c>
      <c r="K9" s="33">
        <v>2950.1013177860223</v>
      </c>
      <c r="L9" s="33">
        <v>2827.1612428380531</v>
      </c>
      <c r="M9" s="33">
        <v>2852.9404581036802</v>
      </c>
      <c r="N9" s="33">
        <v>3809.798782840759</v>
      </c>
      <c r="O9" s="33">
        <v>3635.3041926523579</v>
      </c>
      <c r="P9" s="33">
        <v>3471.8769242203716</v>
      </c>
      <c r="Q9" s="33">
        <v>3449.5466509775915</v>
      </c>
      <c r="R9" s="33">
        <v>3282.3480242084811</v>
      </c>
      <c r="S9" s="33">
        <v>4004.8181619617912</v>
      </c>
      <c r="T9" s="33">
        <v>4039.1388775517571</v>
      </c>
      <c r="U9" s="33">
        <v>4233.2757008277085</v>
      </c>
      <c r="V9" s="33">
        <v>4028.0899489307767</v>
      </c>
      <c r="W9" s="33">
        <v>4200.2289916832642</v>
      </c>
      <c r="X9" s="33">
        <v>4007.8522898848128</v>
      </c>
      <c r="Y9" s="33">
        <v>4998.5880997461745</v>
      </c>
      <c r="Z9" s="33">
        <v>4756.3082857349555</v>
      </c>
      <c r="AA9" s="33">
        <v>4640.4619736053119</v>
      </c>
      <c r="AB9" s="33">
        <v>5454.4214708396448</v>
      </c>
      <c r="AC9" s="33">
        <v>5218.5246535384476</v>
      </c>
      <c r="AD9" s="33">
        <v>4965.5841231068025</v>
      </c>
      <c r="AE9" s="33">
        <v>5029.0901853408377</v>
      </c>
    </row>
    <row r="10" spans="1:31">
      <c r="A10" s="29" t="s">
        <v>134</v>
      </c>
      <c r="B10" s="29" t="s">
        <v>79</v>
      </c>
      <c r="C10" s="33">
        <v>493.08046571305999</v>
      </c>
      <c r="D10" s="33">
        <v>470.49663185056198</v>
      </c>
      <c r="E10" s="33">
        <v>743.87733831141702</v>
      </c>
      <c r="F10" s="33">
        <v>707.82180225682396</v>
      </c>
      <c r="G10" s="33">
        <v>675.40248280059495</v>
      </c>
      <c r="H10" s="33">
        <v>644.46802386925799</v>
      </c>
      <c r="I10" s="33">
        <v>767.11293137321991</v>
      </c>
      <c r="J10" s="33">
        <v>873.15271712891297</v>
      </c>
      <c r="K10" s="33">
        <v>969.82277433501599</v>
      </c>
      <c r="L10" s="33">
        <v>1059.7727086485411</v>
      </c>
      <c r="M10" s="33">
        <v>1177.1672999976518</v>
      </c>
      <c r="N10" s="33">
        <v>1325.7772191142931</v>
      </c>
      <c r="O10" s="33">
        <v>1461.3019884193582</v>
      </c>
      <c r="P10" s="33">
        <v>1581.6307642531281</v>
      </c>
      <c r="Q10" s="33">
        <v>1692.387177175252</v>
      </c>
      <c r="R10" s="33">
        <v>1780.83400810899</v>
      </c>
      <c r="S10" s="33">
        <v>1861.9371306094449</v>
      </c>
      <c r="T10" s="33">
        <v>1932.0500552694123</v>
      </c>
      <c r="U10" s="33">
        <v>2002.3790434554419</v>
      </c>
      <c r="V10" s="33">
        <v>2051.7528343362833</v>
      </c>
      <c r="W10" s="33">
        <v>1957.7794212971678</v>
      </c>
      <c r="X10" s="33">
        <v>1868.110134081807</v>
      </c>
      <c r="Y10" s="33">
        <v>1787.3167373805418</v>
      </c>
      <c r="Z10" s="33">
        <v>1700.685960039265</v>
      </c>
      <c r="AA10" s="33">
        <v>1622.7919459562829</v>
      </c>
      <c r="AB10" s="33">
        <v>1548.46559667005</v>
      </c>
      <c r="AC10" s="33">
        <v>1481.4964212731597</v>
      </c>
      <c r="AD10" s="33">
        <v>1409.6886751031611</v>
      </c>
      <c r="AE10" s="33">
        <v>1345.1227812693239</v>
      </c>
    </row>
    <row r="11" spans="1:31">
      <c r="A11" s="23" t="s">
        <v>40</v>
      </c>
      <c r="B11" s="23" t="s">
        <v>153</v>
      </c>
      <c r="C11" s="35">
        <v>4491.1907164898939</v>
      </c>
      <c r="D11" s="35">
        <v>4793.6063359492173</v>
      </c>
      <c r="E11" s="35">
        <v>6218.337112953177</v>
      </c>
      <c r="F11" s="35">
        <v>12799.915542929084</v>
      </c>
      <c r="G11" s="35">
        <v>12355.164947891961</v>
      </c>
      <c r="H11" s="35">
        <v>12942.837863024355</v>
      </c>
      <c r="I11" s="35">
        <v>18736.167801089017</v>
      </c>
      <c r="J11" s="35">
        <v>21948.042994519899</v>
      </c>
      <c r="K11" s="35">
        <v>29283.989800408388</v>
      </c>
      <c r="L11" s="35">
        <v>28401.554535231327</v>
      </c>
      <c r="M11" s="35">
        <v>28669.667768461419</v>
      </c>
      <c r="N11" s="35">
        <v>36175.268983197369</v>
      </c>
      <c r="O11" s="35">
        <v>38213.874281694443</v>
      </c>
      <c r="P11" s="35">
        <v>37192.208583449385</v>
      </c>
      <c r="Q11" s="35">
        <v>36255.58299241207</v>
      </c>
      <c r="R11" s="35">
        <v>35280.90172279111</v>
      </c>
      <c r="S11" s="35">
        <v>40923.853795154304</v>
      </c>
      <c r="T11" s="35">
        <v>41002.17303541195</v>
      </c>
      <c r="U11" s="35">
        <v>40542.854745700628</v>
      </c>
      <c r="V11" s="35">
        <v>41424.046493178706</v>
      </c>
      <c r="W11" s="35">
        <v>44644.455428954971</v>
      </c>
      <c r="X11" s="35">
        <v>48931.622906347715</v>
      </c>
      <c r="Y11" s="35">
        <v>49545.636407163722</v>
      </c>
      <c r="Z11" s="35">
        <v>47567.01055384233</v>
      </c>
      <c r="AA11" s="35">
        <v>47311.843068610346</v>
      </c>
      <c r="AB11" s="35">
        <v>51635.78333101685</v>
      </c>
      <c r="AC11" s="35">
        <v>49755.882303732316</v>
      </c>
      <c r="AD11" s="35">
        <v>47875.312821465544</v>
      </c>
      <c r="AE11" s="35">
        <v>47733.847671434421</v>
      </c>
    </row>
  </sheetData>
  <sheetProtection algorithmName="SHA-512" hashValue="1iICePDDDojZ1QfMB5UaPPipzGU9JIDWJA+8tpB7zwmOlamqcppCP5jM5WSPXc2Umw7tvqiCYpBVDpZXPKta7Q==" saltValue="7iRo9tB6bTRDJBCLfctj0g==" spinCount="10000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C000"/>
  </sheetPr>
  <dimension ref="A1:AE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16384" width="9.140625" style="13"/>
  </cols>
  <sheetData>
    <row r="1" spans="1:31" s="28" customFormat="1" ht="23.25" customHeight="1">
      <c r="A1" s="27" t="s">
        <v>157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s="28" customFormat="1"/>
    <row r="3" spans="1:31" s="28" customFormat="1"/>
    <row r="4" spans="1:31">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0">
        <v>0.4813408716448947</v>
      </c>
      <c r="D6" s="30">
        <v>0.44565194880005221</v>
      </c>
      <c r="E6" s="30">
        <v>0.46817771544300246</v>
      </c>
      <c r="F6" s="30">
        <v>0.59560457417903689</v>
      </c>
      <c r="G6" s="30">
        <v>0.63206248300057499</v>
      </c>
      <c r="H6" s="30">
        <v>0.6138847831790949</v>
      </c>
      <c r="I6" s="30">
        <v>0.58288926782868711</v>
      </c>
      <c r="J6" s="30">
        <v>0.6217370237664952</v>
      </c>
      <c r="K6" s="30">
        <v>0.61429986501896772</v>
      </c>
      <c r="L6" s="30">
        <v>0.60135179415115836</v>
      </c>
      <c r="M6" s="30">
        <v>0.56267503543809105</v>
      </c>
      <c r="N6" s="30">
        <v>0.57161396962175048</v>
      </c>
      <c r="O6" s="30">
        <v>0.66050898022870563</v>
      </c>
      <c r="P6" s="30">
        <v>0.5710810599901267</v>
      </c>
      <c r="Q6" s="30">
        <v>0.53065100883528671</v>
      </c>
      <c r="R6" s="30">
        <v>0.56763364772154778</v>
      </c>
      <c r="S6" s="30">
        <v>0.59042923332696928</v>
      </c>
      <c r="T6" s="30">
        <v>0.5809576774877746</v>
      </c>
      <c r="U6" s="30">
        <v>0.53590886044563057</v>
      </c>
      <c r="V6" s="30">
        <v>0.53605368350228988</v>
      </c>
      <c r="W6" s="30">
        <v>0.52834722907681031</v>
      </c>
      <c r="X6" s="30">
        <v>0.56699320484993709</v>
      </c>
      <c r="Y6" s="30">
        <v>0.53062585373618609</v>
      </c>
      <c r="Z6" s="30">
        <v>0.51273105881641723</v>
      </c>
      <c r="AA6" s="30">
        <v>0.48486566937379327</v>
      </c>
      <c r="AB6" s="30">
        <v>0.49549552744461167</v>
      </c>
      <c r="AC6" s="30">
        <v>0.49631220684397942</v>
      </c>
      <c r="AD6" s="30">
        <v>0.44929733804219057</v>
      </c>
      <c r="AE6" s="30">
        <v>0.46041787960946085</v>
      </c>
    </row>
    <row r="7" spans="1:31">
      <c r="A7" s="29" t="s">
        <v>40</v>
      </c>
      <c r="B7" s="29" t="s">
        <v>71</v>
      </c>
      <c r="C7" s="30">
        <v>0.64383049970924966</v>
      </c>
      <c r="D7" s="30">
        <v>0.54911637400978075</v>
      </c>
      <c r="E7" s="30">
        <v>0.58555609574741896</v>
      </c>
      <c r="F7" s="30">
        <v>0.65711812117115898</v>
      </c>
      <c r="G7" s="30">
        <v>0.68477605017227028</v>
      </c>
      <c r="H7" s="30">
        <v>0.6661587572354245</v>
      </c>
      <c r="I7" s="30" t="s">
        <v>169</v>
      </c>
      <c r="J7" s="30" t="s">
        <v>169</v>
      </c>
      <c r="K7" s="30" t="s">
        <v>169</v>
      </c>
      <c r="L7" s="30" t="s">
        <v>169</v>
      </c>
      <c r="M7" s="30" t="s">
        <v>169</v>
      </c>
      <c r="N7" s="30" t="s">
        <v>169</v>
      </c>
      <c r="O7" s="30" t="s">
        <v>169</v>
      </c>
      <c r="P7" s="30" t="s">
        <v>169</v>
      </c>
      <c r="Q7" s="30" t="s">
        <v>169</v>
      </c>
      <c r="R7" s="30" t="s">
        <v>169</v>
      </c>
      <c r="S7" s="30" t="s">
        <v>169</v>
      </c>
      <c r="T7" s="30" t="s">
        <v>169</v>
      </c>
      <c r="U7" s="30" t="s">
        <v>169</v>
      </c>
      <c r="V7" s="30" t="s">
        <v>169</v>
      </c>
      <c r="W7" s="30" t="s">
        <v>169</v>
      </c>
      <c r="X7" s="30" t="s">
        <v>169</v>
      </c>
      <c r="Y7" s="30" t="s">
        <v>169</v>
      </c>
      <c r="Z7" s="30" t="s">
        <v>169</v>
      </c>
      <c r="AA7" s="30" t="s">
        <v>169</v>
      </c>
      <c r="AB7" s="30" t="s">
        <v>169</v>
      </c>
      <c r="AC7" s="30" t="s">
        <v>169</v>
      </c>
      <c r="AD7" s="30" t="s">
        <v>169</v>
      </c>
      <c r="AE7" s="30" t="s">
        <v>169</v>
      </c>
    </row>
    <row r="8" spans="1:31">
      <c r="A8" s="29" t="s">
        <v>40</v>
      </c>
      <c r="B8" s="29" t="s">
        <v>20</v>
      </c>
      <c r="C8" s="30">
        <v>8.4171480100270715E-2</v>
      </c>
      <c r="D8" s="30">
        <v>8.4171480109144631E-2</v>
      </c>
      <c r="E8" s="30">
        <v>7.2822820756761594E-2</v>
      </c>
      <c r="F8" s="30">
        <v>0.12912625252871704</v>
      </c>
      <c r="G8" s="30">
        <v>0.16160673404289974</v>
      </c>
      <c r="H8" s="30">
        <v>0.13534497613841948</v>
      </c>
      <c r="I8" s="30">
        <v>0.13148863413591377</v>
      </c>
      <c r="J8" s="30">
        <v>0.13815408044354296</v>
      </c>
      <c r="K8" s="30">
        <v>0.13023329194760305</v>
      </c>
      <c r="L8" s="30">
        <v>0.14904010796307859</v>
      </c>
      <c r="M8" s="30">
        <v>0.1837711082057118</v>
      </c>
      <c r="N8" s="30">
        <v>0.2334736965447711</v>
      </c>
      <c r="O8" s="30">
        <v>0.26819573620131676</v>
      </c>
      <c r="P8" s="30">
        <v>0.2536473595981123</v>
      </c>
      <c r="Q8" s="30">
        <v>0.21628835065079283</v>
      </c>
      <c r="R8" s="30">
        <v>0.22458759028772188</v>
      </c>
      <c r="S8" s="30">
        <v>0.25937378659105059</v>
      </c>
      <c r="T8" s="30">
        <v>0.26116236866586301</v>
      </c>
      <c r="U8" s="30">
        <v>0.24222080882376792</v>
      </c>
      <c r="V8" s="30">
        <v>0.24286538069159422</v>
      </c>
      <c r="W8" s="30">
        <v>0.26429912116694981</v>
      </c>
      <c r="X8" s="30">
        <v>0.29246732333486364</v>
      </c>
      <c r="Y8" s="30">
        <v>0.24812670349527555</v>
      </c>
      <c r="Z8" s="30">
        <v>0.27123792616175357</v>
      </c>
      <c r="AA8" s="30">
        <v>0.28597924214315296</v>
      </c>
      <c r="AB8" s="30">
        <v>0.28260005716773995</v>
      </c>
      <c r="AC8" s="30">
        <v>0.28337432888571235</v>
      </c>
      <c r="AD8" s="30">
        <v>0.28260005752466844</v>
      </c>
      <c r="AE8" s="30">
        <v>0.28260006142725957</v>
      </c>
    </row>
    <row r="9" spans="1:31">
      <c r="A9" s="29" t="s">
        <v>40</v>
      </c>
      <c r="B9" s="29" t="s">
        <v>32</v>
      </c>
      <c r="C9" s="30">
        <v>5.8616700236888558E-2</v>
      </c>
      <c r="D9" s="30">
        <v>5.941913920836963E-2</v>
      </c>
      <c r="E9" s="30">
        <v>5.998858117560113E-2</v>
      </c>
      <c r="F9" s="30">
        <v>2.102550734750697E-2</v>
      </c>
      <c r="G9" s="30">
        <v>2.335357526988148E-2</v>
      </c>
      <c r="H9" s="30">
        <v>2.3863504879642086E-2</v>
      </c>
      <c r="I9" s="30">
        <v>2.380293157943358E-2</v>
      </c>
      <c r="J9" s="30">
        <v>2.8685118741256895E-2</v>
      </c>
      <c r="K9" s="30">
        <v>1.9235373652242184E-2</v>
      </c>
      <c r="L9" s="30">
        <v>2.0645221151054442E-2</v>
      </c>
      <c r="M9" s="30">
        <v>2.7408603214823024E-2</v>
      </c>
      <c r="N9" s="30">
        <v>7.6371181902763485E-2</v>
      </c>
      <c r="O9" s="30">
        <v>8.0355921886135009E-2</v>
      </c>
      <c r="P9" s="30">
        <v>0.12444400618945813</v>
      </c>
      <c r="Q9" s="30">
        <v>9.4297653953211977E-2</v>
      </c>
      <c r="R9" s="30">
        <v>9.7978060298992933E-2</v>
      </c>
      <c r="S9" s="30">
        <v>0.15002494604991537</v>
      </c>
      <c r="T9" s="30">
        <v>0.18524955041596297</v>
      </c>
      <c r="U9" s="30">
        <v>0.22454275385953471</v>
      </c>
      <c r="V9" s="30">
        <v>0.2498842139595564</v>
      </c>
      <c r="W9" s="30">
        <v>0.32048948140900063</v>
      </c>
      <c r="X9" s="30">
        <v>0.33898404544466187</v>
      </c>
      <c r="Y9" s="30">
        <v>0.30549559686888317</v>
      </c>
      <c r="Z9" s="30">
        <v>0.29833997879973906</v>
      </c>
      <c r="AA9" s="30">
        <v>0.26194766525331592</v>
      </c>
      <c r="AB9" s="30" t="s">
        <v>169</v>
      </c>
      <c r="AC9" s="30" t="s">
        <v>169</v>
      </c>
      <c r="AD9" s="30" t="s">
        <v>169</v>
      </c>
      <c r="AE9" s="30" t="s">
        <v>169</v>
      </c>
    </row>
    <row r="10" spans="1:31">
      <c r="A10" s="29" t="s">
        <v>40</v>
      </c>
      <c r="B10" s="29" t="s">
        <v>66</v>
      </c>
      <c r="C10" s="30">
        <v>1.016522128055438E-3</v>
      </c>
      <c r="D10" s="30">
        <v>4.1197395202933904E-4</v>
      </c>
      <c r="E10" s="30">
        <v>1.7908741445452384E-3</v>
      </c>
      <c r="F10" s="30">
        <v>5.2510405316536909E-3</v>
      </c>
      <c r="G10" s="30">
        <v>4.6529286560045421E-3</v>
      </c>
      <c r="H10" s="30">
        <v>4.7552435755633046E-3</v>
      </c>
      <c r="I10" s="30">
        <v>3.8977806334635034E-3</v>
      </c>
      <c r="J10" s="30">
        <v>6.1338744816999188E-3</v>
      </c>
      <c r="K10" s="30">
        <v>1.9946717475096834E-3</v>
      </c>
      <c r="L10" s="30">
        <v>5.1494921150005207E-3</v>
      </c>
      <c r="M10" s="30">
        <v>9.6275172671874687E-3</v>
      </c>
      <c r="N10" s="30">
        <v>2.7897142481361992E-2</v>
      </c>
      <c r="O10" s="30">
        <v>2.4076943451660938E-2</v>
      </c>
      <c r="P10" s="30">
        <v>3.4662002355991359E-2</v>
      </c>
      <c r="Q10" s="30">
        <v>2.9380032868883167E-2</v>
      </c>
      <c r="R10" s="30">
        <v>4.0939831583405549E-2</v>
      </c>
      <c r="S10" s="30">
        <v>6.4004897584441542E-2</v>
      </c>
      <c r="T10" s="30">
        <v>6.3108394347343749E-2</v>
      </c>
      <c r="U10" s="30">
        <v>9.7844778027434187E-2</v>
      </c>
      <c r="V10" s="30">
        <v>0.12038023053208588</v>
      </c>
      <c r="W10" s="30">
        <v>0.10698068473204007</v>
      </c>
      <c r="X10" s="30">
        <v>0.13332878394694769</v>
      </c>
      <c r="Y10" s="30">
        <v>0.14785659119542113</v>
      </c>
      <c r="Z10" s="30">
        <v>0.1029379498603796</v>
      </c>
      <c r="AA10" s="30">
        <v>0.10890767894825362</v>
      </c>
      <c r="AB10" s="30">
        <v>0.13788222045821302</v>
      </c>
      <c r="AC10" s="30">
        <v>0.15102533901576809</v>
      </c>
      <c r="AD10" s="30">
        <v>0.16222878336014976</v>
      </c>
      <c r="AE10" s="30">
        <v>0.16041838147351928</v>
      </c>
    </row>
    <row r="11" spans="1:31">
      <c r="A11" s="29" t="s">
        <v>40</v>
      </c>
      <c r="B11" s="29" t="s">
        <v>65</v>
      </c>
      <c r="C11" s="30">
        <v>0.20927545084747895</v>
      </c>
      <c r="D11" s="30">
        <v>0.22093977040524071</v>
      </c>
      <c r="E11" s="30">
        <v>0.20475194118345025</v>
      </c>
      <c r="F11" s="30">
        <v>0.23978570033502511</v>
      </c>
      <c r="G11" s="30">
        <v>0.24194244754050498</v>
      </c>
      <c r="H11" s="30">
        <v>0.22862926998680244</v>
      </c>
      <c r="I11" s="30">
        <v>0.25672117847551412</v>
      </c>
      <c r="J11" s="30">
        <v>0.27971782038851356</v>
      </c>
      <c r="K11" s="30">
        <v>0.24318107565104879</v>
      </c>
      <c r="L11" s="30">
        <v>0.23410117080729562</v>
      </c>
      <c r="M11" s="30">
        <v>0.23280562759373324</v>
      </c>
      <c r="N11" s="30">
        <v>0.22413635168895277</v>
      </c>
      <c r="O11" s="30">
        <v>0.24319807736780222</v>
      </c>
      <c r="P11" s="30">
        <v>0.26131306430389561</v>
      </c>
      <c r="Q11" s="30">
        <v>0.24521651680064058</v>
      </c>
      <c r="R11" s="30">
        <v>0.24012585300712311</v>
      </c>
      <c r="S11" s="30">
        <v>0.25759275715373803</v>
      </c>
      <c r="T11" s="30">
        <v>0.22969144587636259</v>
      </c>
      <c r="U11" s="30">
        <v>0.21967710385729833</v>
      </c>
      <c r="V11" s="30">
        <v>0.20007703666343402</v>
      </c>
      <c r="W11" s="30">
        <v>0.20515949259036637</v>
      </c>
      <c r="X11" s="30">
        <v>0.22348217603090123</v>
      </c>
      <c r="Y11" s="30">
        <v>0.21902265816626831</v>
      </c>
      <c r="Z11" s="30">
        <v>0.20709780799513</v>
      </c>
      <c r="AA11" s="30">
        <v>0.21069357634402755</v>
      </c>
      <c r="AB11" s="30">
        <v>0.25460613035852314</v>
      </c>
      <c r="AC11" s="30">
        <v>0.21958943370375542</v>
      </c>
      <c r="AD11" s="30">
        <v>0.20614438504694971</v>
      </c>
      <c r="AE11" s="30">
        <v>0.20125996515060593</v>
      </c>
    </row>
    <row r="12" spans="1:31">
      <c r="A12" s="29" t="s">
        <v>40</v>
      </c>
      <c r="B12" s="29" t="s">
        <v>69</v>
      </c>
      <c r="C12" s="30">
        <v>0.37091778942383641</v>
      </c>
      <c r="D12" s="30">
        <v>0.37074675411244512</v>
      </c>
      <c r="E12" s="30">
        <v>0.33736952221549094</v>
      </c>
      <c r="F12" s="30">
        <v>0.33046747438400953</v>
      </c>
      <c r="G12" s="30">
        <v>0.35930148378568966</v>
      </c>
      <c r="H12" s="30">
        <v>0.36865813035159317</v>
      </c>
      <c r="I12" s="30">
        <v>0.37688165316185884</v>
      </c>
      <c r="J12" s="30">
        <v>0.3540878297632496</v>
      </c>
      <c r="K12" s="30">
        <v>0.34462486360210359</v>
      </c>
      <c r="L12" s="30">
        <v>0.34782917329570823</v>
      </c>
      <c r="M12" s="30">
        <v>0.35336347785167649</v>
      </c>
      <c r="N12" s="30">
        <v>0.32470903029296933</v>
      </c>
      <c r="O12" s="30">
        <v>0.31322862458558859</v>
      </c>
      <c r="P12" s="30">
        <v>0.33453226571934419</v>
      </c>
      <c r="Q12" s="30">
        <v>0.34943064387668327</v>
      </c>
      <c r="R12" s="30">
        <v>0.36188333784287663</v>
      </c>
      <c r="S12" s="30">
        <v>0.33696946645362569</v>
      </c>
      <c r="T12" s="30">
        <v>0.33472878581638371</v>
      </c>
      <c r="U12" s="30">
        <v>0.33451276685567266</v>
      </c>
      <c r="V12" s="30">
        <v>0.32826565738246782</v>
      </c>
      <c r="W12" s="30">
        <v>0.31337275363305112</v>
      </c>
      <c r="X12" s="30">
        <v>0.29951752818898547</v>
      </c>
      <c r="Y12" s="30">
        <v>0.31962670002633342</v>
      </c>
      <c r="Z12" s="30">
        <v>0.33319735952681179</v>
      </c>
      <c r="AA12" s="30">
        <v>0.34383570600119806</v>
      </c>
      <c r="AB12" s="30">
        <v>0.32606956258236669</v>
      </c>
      <c r="AC12" s="30">
        <v>0.32586716281136463</v>
      </c>
      <c r="AD12" s="30">
        <v>0.32178562307490677</v>
      </c>
      <c r="AE12" s="30">
        <v>0.31659475187643493</v>
      </c>
    </row>
    <row r="13" spans="1:31">
      <c r="A13" s="29" t="s">
        <v>40</v>
      </c>
      <c r="B13" s="29" t="s">
        <v>68</v>
      </c>
      <c r="C13" s="30">
        <v>0.29560343486038909</v>
      </c>
      <c r="D13" s="30">
        <v>0.29158891711402252</v>
      </c>
      <c r="E13" s="30">
        <v>0.29604467654240685</v>
      </c>
      <c r="F13" s="30">
        <v>0.28436547069165508</v>
      </c>
      <c r="G13" s="30">
        <v>0.27881174701979694</v>
      </c>
      <c r="H13" s="30">
        <v>0.29562259810308317</v>
      </c>
      <c r="I13" s="30">
        <v>0.29837135710554663</v>
      </c>
      <c r="J13" s="30">
        <v>0.26337006194971113</v>
      </c>
      <c r="K13" s="30">
        <v>0.27323518932634683</v>
      </c>
      <c r="L13" s="30">
        <v>0.28474976628277648</v>
      </c>
      <c r="M13" s="30">
        <v>0.28748462946353526</v>
      </c>
      <c r="N13" s="30">
        <v>0.28262045275919107</v>
      </c>
      <c r="O13" s="30">
        <v>0.27230673403473382</v>
      </c>
      <c r="P13" s="30">
        <v>0.26684099525488569</v>
      </c>
      <c r="Q13" s="30">
        <v>0.28237974521973502</v>
      </c>
      <c r="R13" s="30">
        <v>0.2847896165044902</v>
      </c>
      <c r="S13" s="30">
        <v>0.25031722497381853</v>
      </c>
      <c r="T13" s="30">
        <v>0.25722593192426879</v>
      </c>
      <c r="U13" s="30">
        <v>0.26690612919812051</v>
      </c>
      <c r="V13" s="30">
        <v>0.26545619451761904</v>
      </c>
      <c r="W13" s="30">
        <v>0.26659432410697576</v>
      </c>
      <c r="X13" s="30">
        <v>0.25545746490867838</v>
      </c>
      <c r="Y13" s="30">
        <v>0.24494359058124632</v>
      </c>
      <c r="Z13" s="30">
        <v>0.25692677066021119</v>
      </c>
      <c r="AA13" s="30">
        <v>0.2547827299029628</v>
      </c>
      <c r="AB13" s="30">
        <v>0.22789458239539392</v>
      </c>
      <c r="AC13" s="30">
        <v>0.23211516533423809</v>
      </c>
      <c r="AD13" s="30">
        <v>0.23685260563503102</v>
      </c>
      <c r="AE13" s="30">
        <v>0.23592793261826731</v>
      </c>
    </row>
    <row r="14" spans="1:31">
      <c r="A14" s="29" t="s">
        <v>40</v>
      </c>
      <c r="B14" s="29" t="s">
        <v>36</v>
      </c>
      <c r="C14" s="30">
        <v>6.0520585626833066E-2</v>
      </c>
      <c r="D14" s="30">
        <v>4.1362318535143112E-2</v>
      </c>
      <c r="E14" s="30">
        <v>4.7277811745622879E-2</v>
      </c>
      <c r="F14" s="30">
        <v>5.5093853128505531E-2</v>
      </c>
      <c r="G14" s="30">
        <v>5.2376790612077492E-2</v>
      </c>
      <c r="H14" s="30">
        <v>5.4184568449230273E-2</v>
      </c>
      <c r="I14" s="30">
        <v>5.4037398611216245E-2</v>
      </c>
      <c r="J14" s="30">
        <v>5.1193231739673752E-2</v>
      </c>
      <c r="K14" s="30">
        <v>4.8130898214478343E-2</v>
      </c>
      <c r="L14" s="30">
        <v>5.2278403429016844E-2</v>
      </c>
      <c r="M14" s="30">
        <v>4.9392362252881704E-2</v>
      </c>
      <c r="N14" s="30">
        <v>8.9018604465677748E-2</v>
      </c>
      <c r="O14" s="30">
        <v>0.1057989214145536</v>
      </c>
      <c r="P14" s="30">
        <v>0.10731842006431754</v>
      </c>
      <c r="Q14" s="30">
        <v>0.11591443979232892</v>
      </c>
      <c r="R14" s="30">
        <v>0.1165622797678261</v>
      </c>
      <c r="S14" s="30">
        <v>0.11857716631744576</v>
      </c>
      <c r="T14" s="30">
        <v>0.11881325321054648</v>
      </c>
      <c r="U14" s="30">
        <v>0.12726323932849976</v>
      </c>
      <c r="V14" s="30">
        <v>0.12697643887295876</v>
      </c>
      <c r="W14" s="30">
        <v>0.14063763724389508</v>
      </c>
      <c r="X14" s="30">
        <v>0.15077218428333422</v>
      </c>
      <c r="Y14" s="30">
        <v>0.14739864741611142</v>
      </c>
      <c r="Z14" s="30">
        <v>0.17367039653836774</v>
      </c>
      <c r="AA14" s="30">
        <v>0.17111596567419587</v>
      </c>
      <c r="AB14" s="30">
        <v>0.15368356599873711</v>
      </c>
      <c r="AC14" s="30">
        <v>0.15473032559042751</v>
      </c>
      <c r="AD14" s="30">
        <v>0.14900639943354235</v>
      </c>
      <c r="AE14" s="30">
        <v>0.14407071075299105</v>
      </c>
    </row>
    <row r="15" spans="1:31">
      <c r="A15" s="29" t="s">
        <v>40</v>
      </c>
      <c r="B15" s="29" t="s">
        <v>73</v>
      </c>
      <c r="C15" s="30">
        <v>4.1623400980889569E-2</v>
      </c>
      <c r="D15" s="30">
        <v>6.2031144793956675E-2</v>
      </c>
      <c r="E15" s="30">
        <v>7.8532640087967176E-2</v>
      </c>
      <c r="F15" s="30">
        <v>0.18268484416235936</v>
      </c>
      <c r="G15" s="30">
        <v>0.19628279692919678</v>
      </c>
      <c r="H15" s="30">
        <v>0.20110208293619455</v>
      </c>
      <c r="I15" s="30">
        <v>0.22442526920567446</v>
      </c>
      <c r="J15" s="30">
        <v>0.23098243758159026</v>
      </c>
      <c r="K15" s="30">
        <v>0.21621873353738069</v>
      </c>
      <c r="L15" s="30">
        <v>0.23818512427092914</v>
      </c>
      <c r="M15" s="30">
        <v>0.24042844156712556</v>
      </c>
      <c r="N15" s="30">
        <v>0.25810341637640538</v>
      </c>
      <c r="O15" s="30">
        <v>0.24057217694099148</v>
      </c>
      <c r="P15" s="30">
        <v>0.24544959024631102</v>
      </c>
      <c r="Q15" s="30">
        <v>0.25905643130770412</v>
      </c>
      <c r="R15" s="30">
        <v>0.25068257958226009</v>
      </c>
      <c r="S15" s="30">
        <v>0.2502887203184751</v>
      </c>
      <c r="T15" s="30">
        <v>0.24433079964389606</v>
      </c>
      <c r="U15" s="30">
        <v>0.26377664146150898</v>
      </c>
      <c r="V15" s="30">
        <v>0.26304293949657093</v>
      </c>
      <c r="W15" s="30">
        <v>0.26657562262436407</v>
      </c>
      <c r="X15" s="30">
        <v>0.25843121914209105</v>
      </c>
      <c r="Y15" s="30">
        <v>0.24795893122907997</v>
      </c>
      <c r="Z15" s="30">
        <v>0.26087045604556774</v>
      </c>
      <c r="AA15" s="30">
        <v>0.25217397984955237</v>
      </c>
      <c r="AB15" s="30">
        <v>0.24048499446948771</v>
      </c>
      <c r="AC15" s="30">
        <v>0.23406883263985517</v>
      </c>
      <c r="AD15" s="30">
        <v>0.23417620277165885</v>
      </c>
      <c r="AE15" s="30">
        <v>0.22606847190129215</v>
      </c>
    </row>
    <row r="16" spans="1:31">
      <c r="A16" s="29" t="s">
        <v>40</v>
      </c>
      <c r="B16" s="29" t="s">
        <v>56</v>
      </c>
      <c r="C16" s="30">
        <v>4.8114369694490081E-2</v>
      </c>
      <c r="D16" s="30">
        <v>6.815865797068596E-2</v>
      </c>
      <c r="E16" s="30">
        <v>7.3389450363882489E-2</v>
      </c>
      <c r="F16" s="30">
        <v>8.4873547354327256E-2</v>
      </c>
      <c r="G16" s="30">
        <v>8.3568734911533937E-2</v>
      </c>
      <c r="H16" s="30">
        <v>8.3356370783428238E-2</v>
      </c>
      <c r="I16" s="30">
        <v>7.9235984094289391E-2</v>
      </c>
      <c r="J16" s="30">
        <v>7.3631451384181187E-2</v>
      </c>
      <c r="K16" s="30">
        <v>6.9040471461970204E-2</v>
      </c>
      <c r="L16" s="30">
        <v>6.875723348783698E-2</v>
      </c>
      <c r="M16" s="30">
        <v>6.655899673875372E-2</v>
      </c>
      <c r="N16" s="30">
        <v>6.5887668897471219E-2</v>
      </c>
      <c r="O16" s="30">
        <v>6.4150804803029995E-2</v>
      </c>
      <c r="P16" s="30">
        <v>6.332682382797282E-2</v>
      </c>
      <c r="Q16" s="30">
        <v>6.5724349376984542E-2</v>
      </c>
      <c r="R16" s="30">
        <v>6.463394216421639E-2</v>
      </c>
      <c r="S16" s="30">
        <v>5.9843738495119814E-2</v>
      </c>
      <c r="T16" s="30">
        <v>5.9277894862843634E-2</v>
      </c>
      <c r="U16" s="30">
        <v>6.0010779672469129E-2</v>
      </c>
      <c r="V16" s="30">
        <v>5.9080952180168171E-2</v>
      </c>
      <c r="W16" s="30">
        <v>5.9266481203720155E-2</v>
      </c>
      <c r="X16" s="30">
        <v>5.6689951954862268E-2</v>
      </c>
      <c r="Y16" s="30">
        <v>5.0334893139391414E-2</v>
      </c>
      <c r="Z16" s="30">
        <v>5.2638359690618919E-2</v>
      </c>
      <c r="AA16" s="30">
        <v>4.9149637965668673E-2</v>
      </c>
      <c r="AB16" s="30">
        <v>4.4177339677443972E-2</v>
      </c>
      <c r="AC16" s="30">
        <v>4.1248427467870101E-2</v>
      </c>
      <c r="AD16" s="30">
        <v>3.8136543325415891E-2</v>
      </c>
      <c r="AE16" s="30">
        <v>3.5718874621762334E-2</v>
      </c>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0">
        <v>0.48134330742544235</v>
      </c>
      <c r="D20" s="30">
        <v>0.4447932182545527</v>
      </c>
      <c r="E20" s="30">
        <v>0.46807428628870124</v>
      </c>
      <c r="F20" s="30">
        <v>0.5658067051218818</v>
      </c>
      <c r="G20" s="30">
        <v>0.64892661401510188</v>
      </c>
      <c r="H20" s="30">
        <v>0.59307063726221032</v>
      </c>
      <c r="I20" s="30">
        <v>0.5689800390724733</v>
      </c>
      <c r="J20" s="30">
        <v>0.6155998584971486</v>
      </c>
      <c r="K20" s="30">
        <v>0.59286251031059078</v>
      </c>
      <c r="L20" s="30">
        <v>0.59078458399201761</v>
      </c>
      <c r="M20" s="30">
        <v>0.54248343673936605</v>
      </c>
      <c r="N20" s="30">
        <v>0.50202221831157778</v>
      </c>
      <c r="O20" s="30">
        <v>0.65081407665651347</v>
      </c>
      <c r="P20" s="30">
        <v>0.54068023761934558</v>
      </c>
      <c r="Q20" s="30">
        <v>0.42787807373583636</v>
      </c>
      <c r="R20" s="30">
        <v>0.55043863521055303</v>
      </c>
      <c r="S20" s="30">
        <v>0.60725797395569092</v>
      </c>
      <c r="T20" s="30">
        <v>0.58966851851851843</v>
      </c>
      <c r="U20" s="30">
        <v>0.54623184508709621</v>
      </c>
      <c r="V20" s="30">
        <v>0.48128102486047686</v>
      </c>
      <c r="W20" s="30">
        <v>0.53667676323589253</v>
      </c>
      <c r="X20" s="30" t="s">
        <v>169</v>
      </c>
      <c r="Y20" s="30" t="s">
        <v>169</v>
      </c>
      <c r="Z20" s="30" t="s">
        <v>169</v>
      </c>
      <c r="AA20" s="30" t="s">
        <v>169</v>
      </c>
      <c r="AB20" s="30" t="s">
        <v>169</v>
      </c>
      <c r="AC20" s="30" t="s">
        <v>169</v>
      </c>
      <c r="AD20" s="30" t="s">
        <v>169</v>
      </c>
      <c r="AE20" s="30" t="s">
        <v>169</v>
      </c>
    </row>
    <row r="21" spans="1:31" s="28" customFormat="1">
      <c r="A21" s="29" t="s">
        <v>130</v>
      </c>
      <c r="B21" s="29" t="s">
        <v>71</v>
      </c>
      <c r="C21" s="30" t="s">
        <v>169</v>
      </c>
      <c r="D21" s="30" t="s">
        <v>169</v>
      </c>
      <c r="E21" s="30" t="s">
        <v>169</v>
      </c>
      <c r="F21" s="30" t="s">
        <v>169</v>
      </c>
      <c r="G21" s="30" t="s">
        <v>169</v>
      </c>
      <c r="H21" s="30" t="s">
        <v>169</v>
      </c>
      <c r="I21" s="30" t="s">
        <v>169</v>
      </c>
      <c r="J21" s="30" t="s">
        <v>169</v>
      </c>
      <c r="K21" s="30" t="s">
        <v>169</v>
      </c>
      <c r="L21" s="30" t="s">
        <v>169</v>
      </c>
      <c r="M21" s="30" t="s">
        <v>169</v>
      </c>
      <c r="N21" s="30" t="s">
        <v>169</v>
      </c>
      <c r="O21" s="30" t="s">
        <v>169</v>
      </c>
      <c r="P21" s="30" t="s">
        <v>169</v>
      </c>
      <c r="Q21" s="30" t="s">
        <v>169</v>
      </c>
      <c r="R21" s="30" t="s">
        <v>169</v>
      </c>
      <c r="S21" s="30" t="s">
        <v>169</v>
      </c>
      <c r="T21" s="30" t="s">
        <v>169</v>
      </c>
      <c r="U21" s="30" t="s">
        <v>169</v>
      </c>
      <c r="V21" s="30" t="s">
        <v>169</v>
      </c>
      <c r="W21" s="30" t="s">
        <v>169</v>
      </c>
      <c r="X21" s="30" t="s">
        <v>169</v>
      </c>
      <c r="Y21" s="30" t="s">
        <v>169</v>
      </c>
      <c r="Z21" s="30" t="s">
        <v>169</v>
      </c>
      <c r="AA21" s="30" t="s">
        <v>169</v>
      </c>
      <c r="AB21" s="30" t="s">
        <v>169</v>
      </c>
      <c r="AC21" s="30" t="s">
        <v>169</v>
      </c>
      <c r="AD21" s="30" t="s">
        <v>169</v>
      </c>
      <c r="AE21" s="30" t="s">
        <v>169</v>
      </c>
    </row>
    <row r="22" spans="1:31" s="28" customFormat="1">
      <c r="A22" s="29" t="s">
        <v>130</v>
      </c>
      <c r="B22" s="29" t="s">
        <v>20</v>
      </c>
      <c r="C22" s="30">
        <v>6.1459220679837253E-3</v>
      </c>
      <c r="D22" s="30">
        <v>6.1459221340374615E-3</v>
      </c>
      <c r="E22" s="30">
        <v>1.8488276814849464E-2</v>
      </c>
      <c r="F22" s="30">
        <v>4.7247993859100453E-2</v>
      </c>
      <c r="G22" s="30">
        <v>6.7815010750851321E-2</v>
      </c>
      <c r="H22" s="30">
        <v>3.8779126532111956E-2</v>
      </c>
      <c r="I22" s="30">
        <v>4.2385887046108676E-2</v>
      </c>
      <c r="J22" s="30">
        <v>7.4666216438628363E-2</v>
      </c>
      <c r="K22" s="30">
        <v>6.94986565848804E-2</v>
      </c>
      <c r="L22" s="30">
        <v>8.9209206822351408E-2</v>
      </c>
      <c r="M22" s="30">
        <v>0.1141941399894483</v>
      </c>
      <c r="N22" s="30">
        <v>0.22101168057079798</v>
      </c>
      <c r="O22" s="30">
        <v>0.23251712336311686</v>
      </c>
      <c r="P22" s="30">
        <v>0.26618554566218405</v>
      </c>
      <c r="Q22" s="30">
        <v>0.21815477841677094</v>
      </c>
      <c r="R22" s="30">
        <v>0.19700134131335598</v>
      </c>
      <c r="S22" s="30">
        <v>0.25755941740406391</v>
      </c>
      <c r="T22" s="30">
        <v>0.28602517796440124</v>
      </c>
      <c r="U22" s="30">
        <v>0.26036933856139183</v>
      </c>
      <c r="V22" s="30">
        <v>0.22814399653956946</v>
      </c>
      <c r="W22" s="30">
        <v>0.24133265974374721</v>
      </c>
      <c r="X22" s="30">
        <v>0.277469150986979</v>
      </c>
      <c r="Y22" s="30">
        <v>2.7127014420245586E-2</v>
      </c>
      <c r="Z22" s="30" t="s">
        <v>169</v>
      </c>
      <c r="AA22" s="30" t="s">
        <v>169</v>
      </c>
      <c r="AB22" s="30" t="s">
        <v>169</v>
      </c>
      <c r="AC22" s="30" t="s">
        <v>169</v>
      </c>
      <c r="AD22" s="30" t="s">
        <v>169</v>
      </c>
      <c r="AE22" s="30" t="s">
        <v>169</v>
      </c>
    </row>
    <row r="23" spans="1:31" s="28" customFormat="1">
      <c r="A23" s="29" t="s">
        <v>130</v>
      </c>
      <c r="B23" s="29" t="s">
        <v>32</v>
      </c>
      <c r="C23" s="30" t="s">
        <v>169</v>
      </c>
      <c r="D23" s="30" t="s">
        <v>169</v>
      </c>
      <c r="E23" s="30" t="s">
        <v>169</v>
      </c>
      <c r="F23" s="30" t="s">
        <v>169</v>
      </c>
      <c r="G23" s="30" t="s">
        <v>169</v>
      </c>
      <c r="H23" s="30" t="s">
        <v>169</v>
      </c>
      <c r="I23" s="30" t="s">
        <v>169</v>
      </c>
      <c r="J23" s="30" t="s">
        <v>169</v>
      </c>
      <c r="K23" s="30" t="s">
        <v>169</v>
      </c>
      <c r="L23" s="30" t="s">
        <v>169</v>
      </c>
      <c r="M23" s="30" t="s">
        <v>169</v>
      </c>
      <c r="N23" s="30" t="s">
        <v>169</v>
      </c>
      <c r="O23" s="30" t="s">
        <v>169</v>
      </c>
      <c r="P23" s="30" t="s">
        <v>169</v>
      </c>
      <c r="Q23" s="30" t="s">
        <v>169</v>
      </c>
      <c r="R23" s="30" t="s">
        <v>169</v>
      </c>
      <c r="S23" s="30" t="s">
        <v>169</v>
      </c>
      <c r="T23" s="30" t="s">
        <v>169</v>
      </c>
      <c r="U23" s="30" t="s">
        <v>169</v>
      </c>
      <c r="V23" s="30" t="s">
        <v>169</v>
      </c>
      <c r="W23" s="30" t="s">
        <v>169</v>
      </c>
      <c r="X23" s="30" t="s">
        <v>169</v>
      </c>
      <c r="Y23" s="30" t="s">
        <v>169</v>
      </c>
      <c r="Z23" s="30" t="s">
        <v>169</v>
      </c>
      <c r="AA23" s="30" t="s">
        <v>169</v>
      </c>
      <c r="AB23" s="30" t="s">
        <v>169</v>
      </c>
      <c r="AC23" s="30" t="s">
        <v>169</v>
      </c>
      <c r="AD23" s="30" t="s">
        <v>169</v>
      </c>
      <c r="AE23" s="30" t="s">
        <v>169</v>
      </c>
    </row>
    <row r="24" spans="1:31" s="28" customFormat="1">
      <c r="A24" s="29" t="s">
        <v>130</v>
      </c>
      <c r="B24" s="29" t="s">
        <v>66</v>
      </c>
      <c r="C24" s="30">
        <v>5.766671874305382E-10</v>
      </c>
      <c r="D24" s="30">
        <v>6.0367296663935671E-10</v>
      </c>
      <c r="E24" s="30">
        <v>1.0289880213593897E-3</v>
      </c>
      <c r="F24" s="30">
        <v>4.879364172406175E-3</v>
      </c>
      <c r="G24" s="30">
        <v>8.8233577548580766E-4</v>
      </c>
      <c r="H24" s="30">
        <v>2.0035074464854813E-3</v>
      </c>
      <c r="I24" s="30">
        <v>1.2249005937698769E-3</v>
      </c>
      <c r="J24" s="30">
        <v>3.0354031528124028E-3</v>
      </c>
      <c r="K24" s="30">
        <v>3.0546647651293816E-5</v>
      </c>
      <c r="L24" s="30">
        <v>6.9421254605579307E-4</v>
      </c>
      <c r="M24" s="30">
        <v>5.055732254726805E-4</v>
      </c>
      <c r="N24" s="30">
        <v>2.6489209863177158E-2</v>
      </c>
      <c r="O24" s="30">
        <v>1.1464334759313575E-2</v>
      </c>
      <c r="P24" s="30">
        <v>3.6457413046298286E-2</v>
      </c>
      <c r="Q24" s="30">
        <v>2.9617885275988579E-2</v>
      </c>
      <c r="R24" s="30">
        <v>4.6888201950026638E-2</v>
      </c>
      <c r="S24" s="30">
        <v>6.0894803915511497E-2</v>
      </c>
      <c r="T24" s="30">
        <v>7.9195208820165661E-2</v>
      </c>
      <c r="U24" s="30">
        <v>0.10906938339226438</v>
      </c>
      <c r="V24" s="30">
        <v>0.15101481206011658</v>
      </c>
      <c r="W24" s="30">
        <v>8.8650095841462509E-2</v>
      </c>
      <c r="X24" s="30">
        <v>0.13337528033513721</v>
      </c>
      <c r="Y24" s="30">
        <v>0.16882757264993542</v>
      </c>
      <c r="Z24" s="30">
        <v>9.8104983305785945E-2</v>
      </c>
      <c r="AA24" s="30">
        <v>9.3411655329393189E-2</v>
      </c>
      <c r="AB24" s="30">
        <v>0.13544750529369998</v>
      </c>
      <c r="AC24" s="30">
        <v>0.18101586923286081</v>
      </c>
      <c r="AD24" s="30">
        <v>0.19066765212180584</v>
      </c>
      <c r="AE24" s="30">
        <v>0.17121402062930666</v>
      </c>
    </row>
    <row r="25" spans="1:31" s="28" customFormat="1">
      <c r="A25" s="29" t="s">
        <v>130</v>
      </c>
      <c r="B25" s="29" t="s">
        <v>65</v>
      </c>
      <c r="C25" s="30">
        <v>9.6254542584103944E-2</v>
      </c>
      <c r="D25" s="30">
        <v>0.10287075788488204</v>
      </c>
      <c r="E25" s="30">
        <v>9.6075449334499158E-2</v>
      </c>
      <c r="F25" s="30">
        <v>0.12981113731309007</v>
      </c>
      <c r="G25" s="30">
        <v>0.12517950063149708</v>
      </c>
      <c r="H25" s="30">
        <v>0.12346616809305525</v>
      </c>
      <c r="I25" s="30">
        <v>0.13076888105773563</v>
      </c>
      <c r="J25" s="30">
        <v>0.16910653692270999</v>
      </c>
      <c r="K25" s="30">
        <v>0.13222415851902883</v>
      </c>
      <c r="L25" s="30">
        <v>0.1231543869178523</v>
      </c>
      <c r="M25" s="30">
        <v>0.1303549908587478</v>
      </c>
      <c r="N25" s="30">
        <v>0.13060122810736324</v>
      </c>
      <c r="O25" s="30">
        <v>0.15324059625694428</v>
      </c>
      <c r="P25" s="30">
        <v>0.16891483382351641</v>
      </c>
      <c r="Q25" s="30">
        <v>0.16707463722035271</v>
      </c>
      <c r="R25" s="30">
        <v>0.15843781541736213</v>
      </c>
      <c r="S25" s="30">
        <v>0.20081924167351151</v>
      </c>
      <c r="T25" s="30">
        <v>0.16601088272700773</v>
      </c>
      <c r="U25" s="30">
        <v>0.16251303423332716</v>
      </c>
      <c r="V25" s="30">
        <v>0.15055818601344248</v>
      </c>
      <c r="W25" s="30">
        <v>0.13826627584501383</v>
      </c>
      <c r="X25" s="30">
        <v>0.16477196532506647</v>
      </c>
      <c r="Y25" s="30">
        <v>0.16264910177260797</v>
      </c>
      <c r="Z25" s="30">
        <v>0.16813784257615502</v>
      </c>
      <c r="AA25" s="30">
        <v>0.16694108811813849</v>
      </c>
      <c r="AB25" s="30">
        <v>0.20356989966702876</v>
      </c>
      <c r="AC25" s="30">
        <v>0.16155146900364767</v>
      </c>
      <c r="AD25" s="30">
        <v>0.14481870600496366</v>
      </c>
      <c r="AE25" s="30">
        <v>0.13451805551875501</v>
      </c>
    </row>
    <row r="26" spans="1:31" s="28" customFormat="1">
      <c r="A26" s="29" t="s">
        <v>130</v>
      </c>
      <c r="B26" s="29" t="s">
        <v>69</v>
      </c>
      <c r="C26" s="30">
        <v>0.33412313146021683</v>
      </c>
      <c r="D26" s="30">
        <v>0.35849244733794661</v>
      </c>
      <c r="E26" s="30">
        <v>0.33948334591141732</v>
      </c>
      <c r="F26" s="30">
        <v>0.32910140427949969</v>
      </c>
      <c r="G26" s="30">
        <v>0.3654366821102617</v>
      </c>
      <c r="H26" s="30">
        <v>0.37769830080191386</v>
      </c>
      <c r="I26" s="30">
        <v>0.3736384222290649</v>
      </c>
      <c r="J26" s="30">
        <v>0.33078966729842041</v>
      </c>
      <c r="K26" s="30">
        <v>0.30283131391506179</v>
      </c>
      <c r="L26" s="30">
        <v>0.32365471430648168</v>
      </c>
      <c r="M26" s="30">
        <v>0.33558920179483809</v>
      </c>
      <c r="N26" s="30">
        <v>0.3298014109210109</v>
      </c>
      <c r="O26" s="30">
        <v>0.31911856276636502</v>
      </c>
      <c r="P26" s="30">
        <v>0.33702392349800486</v>
      </c>
      <c r="Q26" s="30">
        <v>0.35542548269261209</v>
      </c>
      <c r="R26" s="30">
        <v>0.35788211162886996</v>
      </c>
      <c r="S26" s="30">
        <v>0.31792458544279101</v>
      </c>
      <c r="T26" s="30">
        <v>0.2914329388657213</v>
      </c>
      <c r="U26" s="30">
        <v>0.30991309892446389</v>
      </c>
      <c r="V26" s="30">
        <v>0.31100734338556268</v>
      </c>
      <c r="W26" s="30">
        <v>0.31790538361878318</v>
      </c>
      <c r="X26" s="30">
        <v>0.30222171549759286</v>
      </c>
      <c r="Y26" s="30">
        <v>0.31471257569516869</v>
      </c>
      <c r="Z26" s="30">
        <v>0.33028060146788585</v>
      </c>
      <c r="AA26" s="30">
        <v>0.33028464630014986</v>
      </c>
      <c r="AB26" s="30">
        <v>0.29470854142362118</v>
      </c>
      <c r="AC26" s="30">
        <v>0.28326945543362969</v>
      </c>
      <c r="AD26" s="30">
        <v>0.29199751876743152</v>
      </c>
      <c r="AE26" s="30">
        <v>0.30032097351955711</v>
      </c>
    </row>
    <row r="27" spans="1:31" s="28" customFormat="1">
      <c r="A27" s="29" t="s">
        <v>130</v>
      </c>
      <c r="B27" s="29" t="s">
        <v>68</v>
      </c>
      <c r="C27" s="30">
        <v>0.28629390827147005</v>
      </c>
      <c r="D27" s="30">
        <v>0.28533028092557716</v>
      </c>
      <c r="E27" s="30">
        <v>0.28723704513567594</v>
      </c>
      <c r="F27" s="30">
        <v>0.27653117271648314</v>
      </c>
      <c r="G27" s="30">
        <v>0.26627340987222886</v>
      </c>
      <c r="H27" s="30">
        <v>0.28789041181104175</v>
      </c>
      <c r="I27" s="30">
        <v>0.28935300215383142</v>
      </c>
      <c r="J27" s="30">
        <v>0.26081931721965496</v>
      </c>
      <c r="K27" s="30">
        <v>0.26701222785750384</v>
      </c>
      <c r="L27" s="30">
        <v>0.28220660748580778</v>
      </c>
      <c r="M27" s="30">
        <v>0.28742774693535889</v>
      </c>
      <c r="N27" s="30">
        <v>0.28416786089815277</v>
      </c>
      <c r="O27" s="30">
        <v>0.2761177562828242</v>
      </c>
      <c r="P27" s="30">
        <v>0.26428004078252365</v>
      </c>
      <c r="Q27" s="30">
        <v>0.28430926317885813</v>
      </c>
      <c r="R27" s="30">
        <v>0.28502898683044958</v>
      </c>
      <c r="S27" s="30">
        <v>0.25630413965421561</v>
      </c>
      <c r="T27" s="30">
        <v>0.25972983939528127</v>
      </c>
      <c r="U27" s="30">
        <v>0.27606140287784309</v>
      </c>
      <c r="V27" s="30">
        <v>0.2699317409950881</v>
      </c>
      <c r="W27" s="30">
        <v>0.27174416690442332</v>
      </c>
      <c r="X27" s="30">
        <v>0.26012559445650163</v>
      </c>
      <c r="Y27" s="30">
        <v>0.24623959430844747</v>
      </c>
      <c r="Z27" s="30">
        <v>0.26538846785051157</v>
      </c>
      <c r="AA27" s="30">
        <v>0.26349110838275108</v>
      </c>
      <c r="AB27" s="30">
        <v>0.23725827885004155</v>
      </c>
      <c r="AC27" s="30">
        <v>0.23714028364157996</v>
      </c>
      <c r="AD27" s="30">
        <v>0.24580533174339328</v>
      </c>
      <c r="AE27" s="30">
        <v>0.24575033970593607</v>
      </c>
    </row>
    <row r="28" spans="1:31" s="28" customFormat="1">
      <c r="A28" s="29" t="s">
        <v>130</v>
      </c>
      <c r="B28" s="29" t="s">
        <v>36</v>
      </c>
      <c r="C28" s="30" t="s">
        <v>169</v>
      </c>
      <c r="D28" s="30" t="s">
        <v>169</v>
      </c>
      <c r="E28" s="30" t="s">
        <v>169</v>
      </c>
      <c r="F28" s="30" t="s">
        <v>169</v>
      </c>
      <c r="G28" s="30" t="s">
        <v>169</v>
      </c>
      <c r="H28" s="30" t="s">
        <v>169</v>
      </c>
      <c r="I28" s="30" t="s">
        <v>169</v>
      </c>
      <c r="J28" s="30" t="s">
        <v>169</v>
      </c>
      <c r="K28" s="30" t="s">
        <v>169</v>
      </c>
      <c r="L28" s="30" t="s">
        <v>169</v>
      </c>
      <c r="M28" s="30" t="s">
        <v>169</v>
      </c>
      <c r="N28" s="30" t="s">
        <v>169</v>
      </c>
      <c r="O28" s="30" t="s">
        <v>169</v>
      </c>
      <c r="P28" s="30" t="s">
        <v>169</v>
      </c>
      <c r="Q28" s="30" t="s">
        <v>169</v>
      </c>
      <c r="R28" s="30" t="s">
        <v>169</v>
      </c>
      <c r="S28" s="30" t="s">
        <v>169</v>
      </c>
      <c r="T28" s="30" t="s">
        <v>169</v>
      </c>
      <c r="U28" s="30">
        <v>0.14675931296301459</v>
      </c>
      <c r="V28" s="30">
        <v>0.14541997405014159</v>
      </c>
      <c r="W28" s="30">
        <v>0.18073060034649865</v>
      </c>
      <c r="X28" s="30">
        <v>0.17853424783913427</v>
      </c>
      <c r="Y28" s="30">
        <v>0.17461248403172858</v>
      </c>
      <c r="Z28" s="30">
        <v>0.21875290342039164</v>
      </c>
      <c r="AA28" s="30">
        <v>0.21679502141578436</v>
      </c>
      <c r="AB28" s="30">
        <v>0.2120249930822318</v>
      </c>
      <c r="AC28" s="30">
        <v>0.20820770508580802</v>
      </c>
      <c r="AD28" s="30">
        <v>0.21435785759410256</v>
      </c>
      <c r="AE28" s="30">
        <v>0.2086192738853449</v>
      </c>
    </row>
    <row r="29" spans="1:31" s="28" customFormat="1">
      <c r="A29" s="29" t="s">
        <v>130</v>
      </c>
      <c r="B29" s="29" t="s">
        <v>73</v>
      </c>
      <c r="C29" s="30">
        <v>3.6139618531202435E-2</v>
      </c>
      <c r="D29" s="30">
        <v>6.3189326959664685E-2</v>
      </c>
      <c r="E29" s="30">
        <v>8.3269102672042378E-2</v>
      </c>
      <c r="F29" s="30">
        <v>0.43390430607147784</v>
      </c>
      <c r="G29" s="30">
        <v>0.22493610200922226</v>
      </c>
      <c r="H29" s="30">
        <v>0.22642517439653975</v>
      </c>
      <c r="I29" s="30">
        <v>0.25282489331838681</v>
      </c>
      <c r="J29" s="30">
        <v>0.26261479931721299</v>
      </c>
      <c r="K29" s="30">
        <v>0.23205969534858265</v>
      </c>
      <c r="L29" s="30">
        <v>0.25513768656300068</v>
      </c>
      <c r="M29" s="30">
        <v>0.25874402655106749</v>
      </c>
      <c r="N29" s="30">
        <v>0.27180769296350404</v>
      </c>
      <c r="O29" s="30">
        <v>0.25336660042872305</v>
      </c>
      <c r="P29" s="30">
        <v>0.26318987117332449</v>
      </c>
      <c r="Q29" s="30">
        <v>0.28001279913979404</v>
      </c>
      <c r="R29" s="30">
        <v>0.2658337017014909</v>
      </c>
      <c r="S29" s="30">
        <v>0.2776074854195319</v>
      </c>
      <c r="T29" s="30">
        <v>0.26283152913446051</v>
      </c>
      <c r="U29" s="30">
        <v>0.28335422715377845</v>
      </c>
      <c r="V29" s="30">
        <v>0.28012657335253699</v>
      </c>
      <c r="W29" s="30">
        <v>0.28268169569196211</v>
      </c>
      <c r="X29" s="30">
        <v>0.27868521077354058</v>
      </c>
      <c r="Y29" s="30">
        <v>0.27326236375821544</v>
      </c>
      <c r="Z29" s="30">
        <v>0.28964070512510065</v>
      </c>
      <c r="AA29" s="30">
        <v>0.28481432608154283</v>
      </c>
      <c r="AB29" s="30">
        <v>0.28103220279008417</v>
      </c>
      <c r="AC29" s="30">
        <v>0.26440391912809458</v>
      </c>
      <c r="AD29" s="30">
        <v>0.27834869359665182</v>
      </c>
      <c r="AE29" s="30">
        <v>0.26975567883915264</v>
      </c>
    </row>
    <row r="30" spans="1:31" s="28" customFormat="1">
      <c r="A30" s="29" t="s">
        <v>130</v>
      </c>
      <c r="B30" s="29" t="s">
        <v>56</v>
      </c>
      <c r="C30" s="30">
        <v>2.5892256163399997E-2</v>
      </c>
      <c r="D30" s="30">
        <v>6.3608504597059357E-2</v>
      </c>
      <c r="E30" s="30">
        <v>6.7708078410878739E-2</v>
      </c>
      <c r="F30" s="30">
        <v>7.7183653064167287E-2</v>
      </c>
      <c r="G30" s="30">
        <v>7.9265298760604397E-2</v>
      </c>
      <c r="H30" s="30">
        <v>8.0887272306150476E-2</v>
      </c>
      <c r="I30" s="30">
        <v>7.6506597304654256E-2</v>
      </c>
      <c r="J30" s="30">
        <v>7.2200425726531361E-2</v>
      </c>
      <c r="K30" s="30">
        <v>6.8165141730065826E-2</v>
      </c>
      <c r="L30" s="30">
        <v>6.7968216088495112E-2</v>
      </c>
      <c r="M30" s="30">
        <v>6.5499770402574597E-2</v>
      </c>
      <c r="N30" s="30">
        <v>6.738874585443376E-2</v>
      </c>
      <c r="O30" s="30">
        <v>6.6934916172480124E-2</v>
      </c>
      <c r="P30" s="30">
        <v>6.5722988485034162E-2</v>
      </c>
      <c r="Q30" s="30">
        <v>6.7727235276360112E-2</v>
      </c>
      <c r="R30" s="30">
        <v>6.672864989922013E-2</v>
      </c>
      <c r="S30" s="30">
        <v>6.3373777024523112E-2</v>
      </c>
      <c r="T30" s="30">
        <v>6.1984463522890172E-2</v>
      </c>
      <c r="U30" s="30">
        <v>6.1928131825015137E-2</v>
      </c>
      <c r="V30" s="30">
        <v>6.0483430802590527E-2</v>
      </c>
      <c r="W30" s="30">
        <v>6.0985316227055643E-2</v>
      </c>
      <c r="X30" s="30">
        <v>6.0931529895613068E-2</v>
      </c>
      <c r="Y30" s="30">
        <v>5.5261873390942025E-2</v>
      </c>
      <c r="Z30" s="30">
        <v>5.7924324269257185E-2</v>
      </c>
      <c r="AA30" s="30">
        <v>5.3740573942622487E-2</v>
      </c>
      <c r="AB30" s="30">
        <v>5.1353269831101125E-2</v>
      </c>
      <c r="AC30" s="30">
        <v>4.6105235005770136E-2</v>
      </c>
      <c r="AD30" s="30">
        <v>4.4887425081053936E-2</v>
      </c>
      <c r="AE30" s="30">
        <v>4.0995063771887198E-2</v>
      </c>
    </row>
    <row r="32" spans="1:31"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0">
        <v>0.48133780218971289</v>
      </c>
      <c r="D34" s="30">
        <v>0.4466838837959668</v>
      </c>
      <c r="E34" s="30">
        <v>0.46828323201808958</v>
      </c>
      <c r="F34" s="30">
        <v>0.64308068561424447</v>
      </c>
      <c r="G34" s="30">
        <v>0.61300713004976803</v>
      </c>
      <c r="H34" s="30">
        <v>0.63785258952209112</v>
      </c>
      <c r="I34" s="30">
        <v>0.59936657627802015</v>
      </c>
      <c r="J34" s="30">
        <v>0.62900730214931644</v>
      </c>
      <c r="K34" s="30">
        <v>0.63526050832171699</v>
      </c>
      <c r="L34" s="30">
        <v>0.61168401692261753</v>
      </c>
      <c r="M34" s="30">
        <v>0.58224778826399948</v>
      </c>
      <c r="N34" s="30">
        <v>0.60284214593835539</v>
      </c>
      <c r="O34" s="30">
        <v>0.66550985159454934</v>
      </c>
      <c r="P34" s="30">
        <v>0.5867625570738505</v>
      </c>
      <c r="Q34" s="30">
        <v>0.56971272613651847</v>
      </c>
      <c r="R34" s="30">
        <v>0.57481009932565053</v>
      </c>
      <c r="S34" s="30">
        <v>0.5832533664177425</v>
      </c>
      <c r="T34" s="30">
        <v>0.57724332730064853</v>
      </c>
      <c r="U34" s="30">
        <v>0.53150708341871578</v>
      </c>
      <c r="V34" s="30">
        <v>0.55940904471387531</v>
      </c>
      <c r="W34" s="30">
        <v>0.52643621879521496</v>
      </c>
      <c r="X34" s="30">
        <v>0.56699320484993709</v>
      </c>
      <c r="Y34" s="30">
        <v>0.53062585373618609</v>
      </c>
      <c r="Z34" s="30">
        <v>0.51273105881641723</v>
      </c>
      <c r="AA34" s="30">
        <v>0.48486566937379327</v>
      </c>
      <c r="AB34" s="30">
        <v>0.49549552744461167</v>
      </c>
      <c r="AC34" s="30">
        <v>0.49631220684397942</v>
      </c>
      <c r="AD34" s="30">
        <v>0.44929733804219057</v>
      </c>
      <c r="AE34" s="30">
        <v>0.46041787960946085</v>
      </c>
    </row>
    <row r="35" spans="1:31" s="28" customFormat="1">
      <c r="A35" s="29" t="s">
        <v>131</v>
      </c>
      <c r="B35" s="29" t="s">
        <v>71</v>
      </c>
      <c r="C35" s="30" t="s">
        <v>169</v>
      </c>
      <c r="D35" s="30" t="s">
        <v>169</v>
      </c>
      <c r="E35" s="30" t="s">
        <v>169</v>
      </c>
      <c r="F35" s="30" t="s">
        <v>169</v>
      </c>
      <c r="G35" s="30" t="s">
        <v>169</v>
      </c>
      <c r="H35" s="30" t="s">
        <v>169</v>
      </c>
      <c r="I35" s="30" t="s">
        <v>169</v>
      </c>
      <c r="J35" s="30" t="s">
        <v>169</v>
      </c>
      <c r="K35" s="30" t="s">
        <v>169</v>
      </c>
      <c r="L35" s="30" t="s">
        <v>169</v>
      </c>
      <c r="M35" s="30" t="s">
        <v>169</v>
      </c>
      <c r="N35" s="30" t="s">
        <v>169</v>
      </c>
      <c r="O35" s="30" t="s">
        <v>169</v>
      </c>
      <c r="P35" s="30" t="s">
        <v>169</v>
      </c>
      <c r="Q35" s="30" t="s">
        <v>169</v>
      </c>
      <c r="R35" s="30" t="s">
        <v>169</v>
      </c>
      <c r="S35" s="30" t="s">
        <v>169</v>
      </c>
      <c r="T35" s="30" t="s">
        <v>169</v>
      </c>
      <c r="U35" s="30" t="s">
        <v>169</v>
      </c>
      <c r="V35" s="30" t="s">
        <v>169</v>
      </c>
      <c r="W35" s="30" t="s">
        <v>169</v>
      </c>
      <c r="X35" s="30" t="s">
        <v>169</v>
      </c>
      <c r="Y35" s="30" t="s">
        <v>169</v>
      </c>
      <c r="Z35" s="30" t="s">
        <v>169</v>
      </c>
      <c r="AA35" s="30" t="s">
        <v>169</v>
      </c>
      <c r="AB35" s="30" t="s">
        <v>169</v>
      </c>
      <c r="AC35" s="30" t="s">
        <v>169</v>
      </c>
      <c r="AD35" s="30" t="s">
        <v>169</v>
      </c>
      <c r="AE35" s="30" t="s">
        <v>169</v>
      </c>
    </row>
    <row r="36" spans="1:31" s="28" customFormat="1">
      <c r="A36" s="29" t="s">
        <v>131</v>
      </c>
      <c r="B36" s="29" t="s">
        <v>20</v>
      </c>
      <c r="C36" s="30">
        <v>8.3303757110139667E-2</v>
      </c>
      <c r="D36" s="30">
        <v>8.330375712719762E-2</v>
      </c>
      <c r="E36" s="30">
        <v>9.29808953934637E-2</v>
      </c>
      <c r="F36" s="30">
        <v>0.16926681668044136</v>
      </c>
      <c r="G36" s="30">
        <v>0.20619602278152185</v>
      </c>
      <c r="H36" s="30">
        <v>0.18395862655027986</v>
      </c>
      <c r="I36" s="30">
        <v>0.19834219509107043</v>
      </c>
      <c r="J36" s="30">
        <v>0.19776573416116927</v>
      </c>
      <c r="K36" s="30">
        <v>0.18484898484353915</v>
      </c>
      <c r="L36" s="30">
        <v>0.20713460646088758</v>
      </c>
      <c r="M36" s="30">
        <v>0.24623994103001706</v>
      </c>
      <c r="N36" s="30">
        <v>0.27327892013517852</v>
      </c>
      <c r="O36" s="30">
        <v>0.32365861921171962</v>
      </c>
      <c r="P36" s="30">
        <v>0.27532199051325185</v>
      </c>
      <c r="Q36" s="30">
        <v>0.25367662606887731</v>
      </c>
      <c r="R36" s="30">
        <v>0.28103461373854921</v>
      </c>
      <c r="S36" s="30">
        <v>0.30821120139169933</v>
      </c>
      <c r="T36" s="30">
        <v>0.29554707341428471</v>
      </c>
      <c r="U36" s="30">
        <v>0.28187452979676009</v>
      </c>
      <c r="V36" s="30">
        <v>0.30352242031655674</v>
      </c>
      <c r="W36" s="30">
        <v>0.33471887059533556</v>
      </c>
      <c r="X36" s="30">
        <v>0.36377971372736667</v>
      </c>
      <c r="Y36" s="30">
        <v>0.34207823341217225</v>
      </c>
      <c r="Z36" s="30">
        <v>0.32854363195563763</v>
      </c>
      <c r="AA36" s="30">
        <v>0.46093118505417907</v>
      </c>
      <c r="AB36" s="30">
        <v>0.60915999620606098</v>
      </c>
      <c r="AC36" s="30">
        <v>0.61082898418067222</v>
      </c>
      <c r="AD36" s="30">
        <v>0.60915999540764587</v>
      </c>
      <c r="AE36" s="30">
        <v>0.60915999541934107</v>
      </c>
    </row>
    <row r="37" spans="1:31" s="28" customFormat="1">
      <c r="A37" s="29" t="s">
        <v>131</v>
      </c>
      <c r="B37" s="29" t="s">
        <v>32</v>
      </c>
      <c r="C37" s="30">
        <v>5.044000054359643E-2</v>
      </c>
      <c r="D37" s="30">
        <v>5.044000054359643E-2</v>
      </c>
      <c r="E37" s="30">
        <v>0.10018372200478365</v>
      </c>
      <c r="F37" s="30">
        <v>9.8940000543596307E-2</v>
      </c>
      <c r="G37" s="30">
        <v>9.8940000543596307E-2</v>
      </c>
      <c r="H37" s="30">
        <v>9.8940000543596307E-2</v>
      </c>
      <c r="I37" s="30">
        <v>0.17310742009132421</v>
      </c>
      <c r="J37" s="30">
        <v>0.19052086051315503</v>
      </c>
      <c r="K37" s="30">
        <v>0.18877803598608392</v>
      </c>
      <c r="L37" s="30">
        <v>0.14777380952380953</v>
      </c>
      <c r="M37" s="30">
        <v>0.13735411230702327</v>
      </c>
      <c r="N37" s="30">
        <v>0.17415200315285931</v>
      </c>
      <c r="O37" s="30">
        <v>0.27151863176777424</v>
      </c>
      <c r="P37" s="30">
        <v>0.22861310882800606</v>
      </c>
      <c r="Q37" s="30">
        <v>0.2013199608610568</v>
      </c>
      <c r="R37" s="30">
        <v>0.23906213307240706</v>
      </c>
      <c r="S37" s="30">
        <v>0.27959423244183518</v>
      </c>
      <c r="T37" s="30">
        <v>0.25270959719504243</v>
      </c>
      <c r="U37" s="30">
        <v>0.22454275385953471</v>
      </c>
      <c r="V37" s="30">
        <v>0.2498842139595564</v>
      </c>
      <c r="W37" s="30">
        <v>0.32048948140900063</v>
      </c>
      <c r="X37" s="30">
        <v>0.33898404544466187</v>
      </c>
      <c r="Y37" s="30">
        <v>0.30549559686888317</v>
      </c>
      <c r="Z37" s="30">
        <v>0.29833997879973906</v>
      </c>
      <c r="AA37" s="30">
        <v>0.26194766525331592</v>
      </c>
      <c r="AB37" s="30" t="s">
        <v>169</v>
      </c>
      <c r="AC37" s="30" t="s">
        <v>169</v>
      </c>
      <c r="AD37" s="30" t="s">
        <v>169</v>
      </c>
      <c r="AE37" s="30" t="s">
        <v>169</v>
      </c>
    </row>
    <row r="38" spans="1:31" s="28" customFormat="1">
      <c r="A38" s="29" t="s">
        <v>131</v>
      </c>
      <c r="B38" s="29" t="s">
        <v>66</v>
      </c>
      <c r="C38" s="30">
        <v>7.293828767123287E-10</v>
      </c>
      <c r="D38" s="30">
        <v>7.5960174221233998E-10</v>
      </c>
      <c r="E38" s="30">
        <v>8.1406136890673935E-10</v>
      </c>
      <c r="F38" s="30">
        <v>6.3645028474494615E-3</v>
      </c>
      <c r="G38" s="30">
        <v>3.2507487693029529E-3</v>
      </c>
      <c r="H38" s="30">
        <v>3.9921336697121617E-3</v>
      </c>
      <c r="I38" s="30">
        <v>7.3127942728499302E-3</v>
      </c>
      <c r="J38" s="30">
        <v>1.1659558837859282E-2</v>
      </c>
      <c r="K38" s="30">
        <v>6.18263187800463E-3</v>
      </c>
      <c r="L38" s="30">
        <v>1.1417346392758871E-2</v>
      </c>
      <c r="M38" s="30">
        <v>2.1404203399185175E-2</v>
      </c>
      <c r="N38" s="30">
        <v>3.6657823960194652E-2</v>
      </c>
      <c r="O38" s="30">
        <v>4.3575131008745147E-2</v>
      </c>
      <c r="P38" s="30">
        <v>3.4923941987134409E-2</v>
      </c>
      <c r="Q38" s="30">
        <v>3.3598557611973646E-2</v>
      </c>
      <c r="R38" s="30">
        <v>5.6132606300781721E-2</v>
      </c>
      <c r="S38" s="30">
        <v>8.6221494394511655E-2</v>
      </c>
      <c r="T38" s="30">
        <v>5.4153108502454035E-2</v>
      </c>
      <c r="U38" s="30">
        <v>7.042731930790011E-2</v>
      </c>
      <c r="V38" s="30">
        <v>8.0332743935806653E-2</v>
      </c>
      <c r="W38" s="30">
        <v>9.6630030801801645E-2</v>
      </c>
      <c r="X38" s="30">
        <v>0.10474265534421812</v>
      </c>
      <c r="Y38" s="30">
        <v>9.2734029177202582E-2</v>
      </c>
      <c r="Z38" s="30">
        <v>0.11336414763074086</v>
      </c>
      <c r="AA38" s="30">
        <v>0.12559720915875563</v>
      </c>
      <c r="AB38" s="30">
        <v>0.13553851717629964</v>
      </c>
      <c r="AC38" s="30">
        <v>0.11668426405631657</v>
      </c>
      <c r="AD38" s="30">
        <v>9.89466536482317E-2</v>
      </c>
      <c r="AE38" s="30">
        <v>0.10076932460666371</v>
      </c>
    </row>
    <row r="39" spans="1:31" s="28" customFormat="1">
      <c r="A39" s="29" t="s">
        <v>131</v>
      </c>
      <c r="B39" s="29" t="s">
        <v>65</v>
      </c>
      <c r="C39" s="30">
        <v>0.52351577424999263</v>
      </c>
      <c r="D39" s="30">
        <v>0.52253547727638261</v>
      </c>
      <c r="E39" s="30">
        <v>0.52459303577158356</v>
      </c>
      <c r="F39" s="30">
        <v>0.5220253066778161</v>
      </c>
      <c r="G39" s="30">
        <v>0.52098814181326114</v>
      </c>
      <c r="H39" s="30">
        <v>0.52035617565268899</v>
      </c>
      <c r="I39" s="30">
        <v>0.52126811430533526</v>
      </c>
      <c r="J39" s="30">
        <v>0.51834206206890476</v>
      </c>
      <c r="K39" s="30">
        <v>0.51840087749036079</v>
      </c>
      <c r="L39" s="30">
        <v>0.50231546645281222</v>
      </c>
      <c r="M39" s="30">
        <v>0.51981210304221348</v>
      </c>
      <c r="N39" s="30">
        <v>0.51458203232431532</v>
      </c>
      <c r="O39" s="30">
        <v>0.51482626014099531</v>
      </c>
      <c r="P39" s="30">
        <v>0.50833028709993378</v>
      </c>
      <c r="Q39" s="30">
        <v>0.49371465486812577</v>
      </c>
      <c r="R39" s="30">
        <v>0.4944495255447407</v>
      </c>
      <c r="S39" s="30">
        <v>0.39870783174207836</v>
      </c>
      <c r="T39" s="30">
        <v>0.40085474609104571</v>
      </c>
      <c r="U39" s="30">
        <v>0.37235709838106928</v>
      </c>
      <c r="V39" s="30">
        <v>0.36698413933859136</v>
      </c>
      <c r="W39" s="30">
        <v>0.38047957312854574</v>
      </c>
      <c r="X39" s="30" t="s">
        <v>169</v>
      </c>
      <c r="Y39" s="30" t="s">
        <v>169</v>
      </c>
      <c r="Z39" s="30" t="s">
        <v>169</v>
      </c>
      <c r="AA39" s="30" t="s">
        <v>169</v>
      </c>
      <c r="AB39" s="30" t="s">
        <v>169</v>
      </c>
      <c r="AC39" s="30" t="s">
        <v>169</v>
      </c>
      <c r="AD39" s="30" t="s">
        <v>169</v>
      </c>
      <c r="AE39" s="30" t="s">
        <v>169</v>
      </c>
    </row>
    <row r="40" spans="1:31" s="28" customFormat="1">
      <c r="A40" s="29" t="s">
        <v>131</v>
      </c>
      <c r="B40" s="29" t="s">
        <v>69</v>
      </c>
      <c r="C40" s="30">
        <v>0.42807397210779707</v>
      </c>
      <c r="D40" s="30">
        <v>0.40150880352873547</v>
      </c>
      <c r="E40" s="30">
        <v>0.37642765820417207</v>
      </c>
      <c r="F40" s="30">
        <v>0.34242071915591282</v>
      </c>
      <c r="G40" s="30">
        <v>0.39780353366957388</v>
      </c>
      <c r="H40" s="30">
        <v>0.39011926763016663</v>
      </c>
      <c r="I40" s="30">
        <v>0.42067681228499865</v>
      </c>
      <c r="J40" s="30">
        <v>0.4119446870052752</v>
      </c>
      <c r="K40" s="30">
        <v>0.40448724987810242</v>
      </c>
      <c r="L40" s="30">
        <v>0.41400374493717573</v>
      </c>
      <c r="M40" s="30">
        <v>0.39090716572354339</v>
      </c>
      <c r="N40" s="30">
        <v>0.36577529746263188</v>
      </c>
      <c r="O40" s="30">
        <v>0.32809385973180566</v>
      </c>
      <c r="P40" s="30">
        <v>0.38267647780966479</v>
      </c>
      <c r="Q40" s="30">
        <v>0.37479457892155421</v>
      </c>
      <c r="R40" s="30">
        <v>0.40591975014138915</v>
      </c>
      <c r="S40" s="30">
        <v>0.40484134461136323</v>
      </c>
      <c r="T40" s="30">
        <v>0.40364703643610361</v>
      </c>
      <c r="U40" s="30">
        <v>0.40581143883766602</v>
      </c>
      <c r="V40" s="30">
        <v>0.36750935444788407</v>
      </c>
      <c r="W40" s="30">
        <v>0.34956160651162077</v>
      </c>
      <c r="X40" s="30">
        <v>0.3107781815707627</v>
      </c>
      <c r="Y40" s="30">
        <v>0.36560227552055602</v>
      </c>
      <c r="Z40" s="30">
        <v>0.36673556039893568</v>
      </c>
      <c r="AA40" s="30">
        <v>0.38603826320497836</v>
      </c>
      <c r="AB40" s="30">
        <v>0.38458930104349287</v>
      </c>
      <c r="AC40" s="30">
        <v>0.3861822273121685</v>
      </c>
      <c r="AD40" s="30">
        <v>0.37877504225611169</v>
      </c>
      <c r="AE40" s="30">
        <v>0.33270612636426949</v>
      </c>
    </row>
    <row r="41" spans="1:31" s="28" customFormat="1">
      <c r="A41" s="29" t="s">
        <v>131</v>
      </c>
      <c r="B41" s="29" t="s">
        <v>68</v>
      </c>
      <c r="C41" s="30">
        <v>0.31430040525991859</v>
      </c>
      <c r="D41" s="30">
        <v>0.30433469246936123</v>
      </c>
      <c r="E41" s="30">
        <v>0.3099290305143913</v>
      </c>
      <c r="F41" s="30">
        <v>0.29648763424812985</v>
      </c>
      <c r="G41" s="30">
        <v>0.30069354791565139</v>
      </c>
      <c r="H41" s="30">
        <v>0.31492073205922777</v>
      </c>
      <c r="I41" s="30">
        <v>0.31866076665044779</v>
      </c>
      <c r="J41" s="30">
        <v>0.26617387628727912</v>
      </c>
      <c r="K41" s="30">
        <v>0.2883335796095079</v>
      </c>
      <c r="L41" s="30">
        <v>0.29984935202593799</v>
      </c>
      <c r="M41" s="30">
        <v>0.30315545585265341</v>
      </c>
      <c r="N41" s="30">
        <v>0.3011107752436557</v>
      </c>
      <c r="O41" s="30">
        <v>0.28705981859845259</v>
      </c>
      <c r="P41" s="30">
        <v>0.28931284012602498</v>
      </c>
      <c r="Q41" s="30">
        <v>0.30103384079536349</v>
      </c>
      <c r="R41" s="30">
        <v>0.30269123610846549</v>
      </c>
      <c r="S41" s="30">
        <v>0.25117187255949691</v>
      </c>
      <c r="T41" s="30">
        <v>0.2687569867142261</v>
      </c>
      <c r="U41" s="30">
        <v>0.27605073527619162</v>
      </c>
      <c r="V41" s="30">
        <v>0.27859621846405985</v>
      </c>
      <c r="W41" s="30">
        <v>0.27023199273411297</v>
      </c>
      <c r="X41" s="30">
        <v>0.25725280910075432</v>
      </c>
      <c r="Y41" s="30">
        <v>0.25296601351352321</v>
      </c>
      <c r="Z41" s="30">
        <v>0.25288386491221221</v>
      </c>
      <c r="AA41" s="30">
        <v>0.24615490356282366</v>
      </c>
      <c r="AB41" s="30">
        <v>0.22269896151610605</v>
      </c>
      <c r="AC41" s="30">
        <v>0.23488701351577965</v>
      </c>
      <c r="AD41" s="30">
        <v>0.2372210533914168</v>
      </c>
      <c r="AE41" s="30">
        <v>0.2312706834745821</v>
      </c>
    </row>
    <row r="42" spans="1:31" s="28" customFormat="1">
      <c r="A42" s="29" t="s">
        <v>131</v>
      </c>
      <c r="B42" s="29" t="s">
        <v>36</v>
      </c>
      <c r="C42" s="30" t="s">
        <v>169</v>
      </c>
      <c r="D42" s="30">
        <v>0.12984083693794521</v>
      </c>
      <c r="E42" s="30">
        <v>0.14698368024997716</v>
      </c>
      <c r="F42" s="30">
        <v>0.16785037555152341</v>
      </c>
      <c r="G42" s="30">
        <v>0.16619751464473173</v>
      </c>
      <c r="H42" s="30">
        <v>0.16909390020950343</v>
      </c>
      <c r="I42" s="30">
        <v>0.16949300190860159</v>
      </c>
      <c r="J42" s="30">
        <v>0.16048318687037672</v>
      </c>
      <c r="K42" s="30">
        <v>0.15608060666192922</v>
      </c>
      <c r="L42" s="30">
        <v>0.15935729181267122</v>
      </c>
      <c r="M42" s="30">
        <v>0.15628658666124429</v>
      </c>
      <c r="N42" s="30">
        <v>0.16036104573513141</v>
      </c>
      <c r="O42" s="30">
        <v>0.1552232428451385</v>
      </c>
      <c r="P42" s="30">
        <v>0.15879541585202245</v>
      </c>
      <c r="Q42" s="30">
        <v>0.15732920671260853</v>
      </c>
      <c r="R42" s="30">
        <v>0.16082086095744882</v>
      </c>
      <c r="S42" s="30">
        <v>0.14589434158669368</v>
      </c>
      <c r="T42" s="30">
        <v>0.14774409435966102</v>
      </c>
      <c r="U42" s="30">
        <v>0.14683540421006092</v>
      </c>
      <c r="V42" s="30">
        <v>0.14871534202022552</v>
      </c>
      <c r="W42" s="30">
        <v>0.15145049581144865</v>
      </c>
      <c r="X42" s="30">
        <v>0.14736761601897025</v>
      </c>
      <c r="Y42" s="30">
        <v>0.14669181219068</v>
      </c>
      <c r="Z42" s="30">
        <v>0.14662125594680081</v>
      </c>
      <c r="AA42" s="30">
        <v>0.14200816564212246</v>
      </c>
      <c r="AB42" s="30">
        <v>0.12907383933196559</v>
      </c>
      <c r="AC42" s="30">
        <v>0.13480835918108772</v>
      </c>
      <c r="AD42" s="30">
        <v>0.12661445609617092</v>
      </c>
      <c r="AE42" s="30">
        <v>0.12219118615239125</v>
      </c>
    </row>
    <row r="43" spans="1:31" s="28" customFormat="1">
      <c r="A43" s="29" t="s">
        <v>131</v>
      </c>
      <c r="B43" s="29" t="s">
        <v>73</v>
      </c>
      <c r="C43" s="30">
        <v>4.393236201233678E-2</v>
      </c>
      <c r="D43" s="30">
        <v>6.1543489145237523E-2</v>
      </c>
      <c r="E43" s="30">
        <v>7.6538323903770328E-2</v>
      </c>
      <c r="F43" s="30">
        <v>7.690820811927801E-2</v>
      </c>
      <c r="G43" s="30">
        <v>8.166955573748258E-2</v>
      </c>
      <c r="H43" s="30">
        <v>9.9809691500798478E-2</v>
      </c>
      <c r="I43" s="30">
        <v>0.11082674570719939</v>
      </c>
      <c r="J43" s="30">
        <v>0.10445296236954858</v>
      </c>
      <c r="K43" s="30">
        <v>9.7272536118179723E-2</v>
      </c>
      <c r="L43" s="30">
        <v>0.11089216566063446</v>
      </c>
      <c r="M43" s="30">
        <v>0.10290085164088959</v>
      </c>
      <c r="N43" s="30">
        <v>0.17597309196096997</v>
      </c>
      <c r="O43" s="30">
        <v>0.17704473771997062</v>
      </c>
      <c r="P43" s="30">
        <v>0.17568114162785817</v>
      </c>
      <c r="Q43" s="30">
        <v>0.18322425023095756</v>
      </c>
      <c r="R43" s="30">
        <v>0.18546750975216603</v>
      </c>
      <c r="S43" s="30">
        <v>0.18956764621315297</v>
      </c>
      <c r="T43" s="30">
        <v>0.19862123054660766</v>
      </c>
      <c r="U43" s="30">
        <v>0.21306002985650063</v>
      </c>
      <c r="V43" s="30">
        <v>0.22253681498677599</v>
      </c>
      <c r="W43" s="30">
        <v>0.23645895852217183</v>
      </c>
      <c r="X43" s="30">
        <v>0.23900392853397989</v>
      </c>
      <c r="Y43" s="30">
        <v>0.22315793924963706</v>
      </c>
      <c r="Z43" s="30">
        <v>0.22833850976383227</v>
      </c>
      <c r="AA43" s="30">
        <v>0.21038092607360812</v>
      </c>
      <c r="AB43" s="30">
        <v>0.17930013623613517</v>
      </c>
      <c r="AC43" s="30">
        <v>0.18509484714049623</v>
      </c>
      <c r="AD43" s="30">
        <v>0.16161090540355591</v>
      </c>
      <c r="AE43" s="30">
        <v>0.1525582477946574</v>
      </c>
    </row>
    <row r="44" spans="1:31" s="28" customFormat="1">
      <c r="A44" s="29" t="s">
        <v>131</v>
      </c>
      <c r="B44" s="29" t="s">
        <v>56</v>
      </c>
      <c r="C44" s="30">
        <v>6.3905765760889049E-2</v>
      </c>
      <c r="D44" s="30">
        <v>7.5909964325866178E-2</v>
      </c>
      <c r="E44" s="30">
        <v>8.0153134343172255E-2</v>
      </c>
      <c r="F44" s="30">
        <v>9.2395049937256432E-2</v>
      </c>
      <c r="G44" s="30">
        <v>9.0040799077571537E-2</v>
      </c>
      <c r="H44" s="30">
        <v>8.8499954211185561E-2</v>
      </c>
      <c r="I44" s="30">
        <v>8.4022198297372647E-2</v>
      </c>
      <c r="J44" s="30">
        <v>7.6368711902749867E-2</v>
      </c>
      <c r="K44" s="30">
        <v>7.1760574391742507E-2</v>
      </c>
      <c r="L44" s="30">
        <v>7.1603120700706263E-2</v>
      </c>
      <c r="M44" s="30">
        <v>7.0345982274749266E-2</v>
      </c>
      <c r="N44" s="30">
        <v>6.7129288818707764E-2</v>
      </c>
      <c r="O44" s="30">
        <v>6.3871568461222966E-2</v>
      </c>
      <c r="P44" s="30">
        <v>6.4588058915258054E-2</v>
      </c>
      <c r="Q44" s="30">
        <v>6.5440636498988014E-2</v>
      </c>
      <c r="R44" s="30">
        <v>6.4549505398395213E-2</v>
      </c>
      <c r="S44" s="30">
        <v>5.6693256121477235E-2</v>
      </c>
      <c r="T44" s="30">
        <v>5.9264879351224979E-2</v>
      </c>
      <c r="U44" s="30">
        <v>5.7949958010201724E-2</v>
      </c>
      <c r="V44" s="30">
        <v>6.0244826423820133E-2</v>
      </c>
      <c r="W44" s="30">
        <v>6.1566919551129744E-2</v>
      </c>
      <c r="X44" s="30">
        <v>5.5895032268786497E-2</v>
      </c>
      <c r="Y44" s="30">
        <v>4.9340055465923863E-2</v>
      </c>
      <c r="Z44" s="30">
        <v>4.7867310993640617E-2</v>
      </c>
      <c r="AA44" s="30">
        <v>4.21907875648126E-2</v>
      </c>
      <c r="AB44" s="30">
        <v>3.3569965448900639E-2</v>
      </c>
      <c r="AC44" s="30">
        <v>3.4560438029848477E-2</v>
      </c>
      <c r="AD44" s="30">
        <v>2.3472521670806559E-2</v>
      </c>
      <c r="AE44" s="30">
        <v>2.4101418493814867E-2</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0" t="s">
        <v>169</v>
      </c>
      <c r="D48" s="30" t="s">
        <v>169</v>
      </c>
      <c r="E48" s="30" t="s">
        <v>169</v>
      </c>
      <c r="F48" s="30" t="s">
        <v>169</v>
      </c>
      <c r="G48" s="30" t="s">
        <v>169</v>
      </c>
      <c r="H48" s="30" t="s">
        <v>169</v>
      </c>
      <c r="I48" s="30" t="s">
        <v>169</v>
      </c>
      <c r="J48" s="30" t="s">
        <v>169</v>
      </c>
      <c r="K48" s="30" t="s">
        <v>169</v>
      </c>
      <c r="L48" s="30" t="s">
        <v>169</v>
      </c>
      <c r="M48" s="30" t="s">
        <v>169</v>
      </c>
      <c r="N48" s="30" t="s">
        <v>169</v>
      </c>
      <c r="O48" s="30" t="s">
        <v>169</v>
      </c>
      <c r="P48" s="30" t="s">
        <v>169</v>
      </c>
      <c r="Q48" s="30" t="s">
        <v>169</v>
      </c>
      <c r="R48" s="30" t="s">
        <v>169</v>
      </c>
      <c r="S48" s="30" t="s">
        <v>169</v>
      </c>
      <c r="T48" s="30" t="s">
        <v>169</v>
      </c>
      <c r="U48" s="30" t="s">
        <v>169</v>
      </c>
      <c r="V48" s="30" t="s">
        <v>169</v>
      </c>
      <c r="W48" s="30" t="s">
        <v>169</v>
      </c>
      <c r="X48" s="30" t="s">
        <v>169</v>
      </c>
      <c r="Y48" s="30" t="s">
        <v>169</v>
      </c>
      <c r="Z48" s="30" t="s">
        <v>169</v>
      </c>
      <c r="AA48" s="30" t="s">
        <v>169</v>
      </c>
      <c r="AB48" s="30" t="s">
        <v>169</v>
      </c>
      <c r="AC48" s="30" t="s">
        <v>169</v>
      </c>
      <c r="AD48" s="30" t="s">
        <v>169</v>
      </c>
      <c r="AE48" s="30" t="s">
        <v>169</v>
      </c>
    </row>
    <row r="49" spans="1:31" s="28" customFormat="1">
      <c r="A49" s="29" t="s">
        <v>132</v>
      </c>
      <c r="B49" s="29" t="s">
        <v>71</v>
      </c>
      <c r="C49" s="30">
        <v>0.64383049970924966</v>
      </c>
      <c r="D49" s="30">
        <v>0.54911637400978075</v>
      </c>
      <c r="E49" s="30">
        <v>0.58555609574741896</v>
      </c>
      <c r="F49" s="30">
        <v>0.65711812117115898</v>
      </c>
      <c r="G49" s="30">
        <v>0.68477605017227028</v>
      </c>
      <c r="H49" s="30">
        <v>0.6661587572354245</v>
      </c>
      <c r="I49" s="30" t="s">
        <v>169</v>
      </c>
      <c r="J49" s="30" t="s">
        <v>169</v>
      </c>
      <c r="K49" s="30" t="s">
        <v>169</v>
      </c>
      <c r="L49" s="30" t="s">
        <v>169</v>
      </c>
      <c r="M49" s="30" t="s">
        <v>169</v>
      </c>
      <c r="N49" s="30" t="s">
        <v>169</v>
      </c>
      <c r="O49" s="30" t="s">
        <v>169</v>
      </c>
      <c r="P49" s="30" t="s">
        <v>169</v>
      </c>
      <c r="Q49" s="30" t="s">
        <v>169</v>
      </c>
      <c r="R49" s="30" t="s">
        <v>169</v>
      </c>
      <c r="S49" s="30" t="s">
        <v>169</v>
      </c>
      <c r="T49" s="30" t="s">
        <v>169</v>
      </c>
      <c r="U49" s="30" t="s">
        <v>169</v>
      </c>
      <c r="V49" s="30" t="s">
        <v>169</v>
      </c>
      <c r="W49" s="30" t="s">
        <v>169</v>
      </c>
      <c r="X49" s="30" t="s">
        <v>169</v>
      </c>
      <c r="Y49" s="30" t="s">
        <v>169</v>
      </c>
      <c r="Z49" s="30" t="s">
        <v>169</v>
      </c>
      <c r="AA49" s="30" t="s">
        <v>169</v>
      </c>
      <c r="AB49" s="30" t="s">
        <v>169</v>
      </c>
      <c r="AC49" s="30" t="s">
        <v>169</v>
      </c>
      <c r="AD49" s="30" t="s">
        <v>169</v>
      </c>
      <c r="AE49" s="30" t="s">
        <v>169</v>
      </c>
    </row>
    <row r="50" spans="1:31" s="28" customFormat="1">
      <c r="A50" s="29" t="s">
        <v>132</v>
      </c>
      <c r="B50" s="29" t="s">
        <v>20</v>
      </c>
      <c r="C50" s="30" t="s">
        <v>169</v>
      </c>
      <c r="D50" s="30" t="s">
        <v>169</v>
      </c>
      <c r="E50" s="30" t="s">
        <v>169</v>
      </c>
      <c r="F50" s="30" t="s">
        <v>169</v>
      </c>
      <c r="G50" s="30" t="s">
        <v>169</v>
      </c>
      <c r="H50" s="30" t="s">
        <v>169</v>
      </c>
      <c r="I50" s="30" t="s">
        <v>169</v>
      </c>
      <c r="J50" s="30" t="s">
        <v>169</v>
      </c>
      <c r="K50" s="30" t="s">
        <v>169</v>
      </c>
      <c r="L50" s="30" t="s">
        <v>169</v>
      </c>
      <c r="M50" s="30" t="s">
        <v>169</v>
      </c>
      <c r="N50" s="30" t="s">
        <v>169</v>
      </c>
      <c r="O50" s="30" t="s">
        <v>169</v>
      </c>
      <c r="P50" s="30" t="s">
        <v>169</v>
      </c>
      <c r="Q50" s="30" t="s">
        <v>169</v>
      </c>
      <c r="R50" s="30" t="s">
        <v>169</v>
      </c>
      <c r="S50" s="30" t="s">
        <v>169</v>
      </c>
      <c r="T50" s="30" t="s">
        <v>169</v>
      </c>
      <c r="U50" s="30" t="s">
        <v>169</v>
      </c>
      <c r="V50" s="30" t="s">
        <v>169</v>
      </c>
      <c r="W50" s="30" t="s">
        <v>169</v>
      </c>
      <c r="X50" s="30" t="s">
        <v>169</v>
      </c>
      <c r="Y50" s="30" t="s">
        <v>169</v>
      </c>
      <c r="Z50" s="30" t="s">
        <v>169</v>
      </c>
      <c r="AA50" s="30" t="s">
        <v>169</v>
      </c>
      <c r="AB50" s="30" t="s">
        <v>169</v>
      </c>
      <c r="AC50" s="30" t="s">
        <v>169</v>
      </c>
      <c r="AD50" s="30" t="s">
        <v>169</v>
      </c>
      <c r="AE50" s="30" t="s">
        <v>169</v>
      </c>
    </row>
    <row r="51" spans="1:31" s="28" customFormat="1">
      <c r="A51" s="29" t="s">
        <v>132</v>
      </c>
      <c r="B51" s="29" t="s">
        <v>32</v>
      </c>
      <c r="C51" s="30">
        <v>2.5058892694063929E-3</v>
      </c>
      <c r="D51" s="30">
        <v>1.2001522146118722E-3</v>
      </c>
      <c r="E51" s="30">
        <v>2.2205867579908676E-3</v>
      </c>
      <c r="F51" s="30">
        <v>1.373630410958904E-2</v>
      </c>
      <c r="G51" s="30">
        <v>1.3426867579908675E-2</v>
      </c>
      <c r="H51" s="30">
        <v>1.3169978310502284E-2</v>
      </c>
      <c r="I51" s="30">
        <v>1.4914901826484018E-2</v>
      </c>
      <c r="J51" s="30">
        <v>2.2054847031963469E-2</v>
      </c>
      <c r="K51" s="30">
        <v>2.9048042237442922E-3</v>
      </c>
      <c r="L51" s="30">
        <v>1.3695972146118722E-2</v>
      </c>
      <c r="M51" s="30">
        <v>2.3457002283105023E-2</v>
      </c>
      <c r="N51" s="30">
        <v>9.5637456621004563E-2</v>
      </c>
      <c r="O51" s="30">
        <v>7.6125449771689488E-2</v>
      </c>
      <c r="P51" s="30">
        <v>0.11862794520547945</v>
      </c>
      <c r="Q51" s="30">
        <v>7.6317906392694063E-2</v>
      </c>
      <c r="R51" s="30">
        <v>7.4275936073059351E-2</v>
      </c>
      <c r="S51" s="30">
        <v>0.12825730593607285</v>
      </c>
      <c r="T51" s="30">
        <v>0.17391626255707762</v>
      </c>
      <c r="U51" s="30" t="s">
        <v>169</v>
      </c>
      <c r="V51" s="30" t="s">
        <v>169</v>
      </c>
      <c r="W51" s="30" t="s">
        <v>169</v>
      </c>
      <c r="X51" s="30" t="s">
        <v>169</v>
      </c>
      <c r="Y51" s="30" t="s">
        <v>169</v>
      </c>
      <c r="Z51" s="30" t="s">
        <v>169</v>
      </c>
      <c r="AA51" s="30" t="s">
        <v>169</v>
      </c>
      <c r="AB51" s="30" t="s">
        <v>169</v>
      </c>
      <c r="AC51" s="30" t="s">
        <v>169</v>
      </c>
      <c r="AD51" s="30" t="s">
        <v>169</v>
      </c>
      <c r="AE51" s="30" t="s">
        <v>169</v>
      </c>
    </row>
    <row r="52" spans="1:31" s="28" customFormat="1">
      <c r="A52" s="29" t="s">
        <v>132</v>
      </c>
      <c r="B52" s="29" t="s">
        <v>66</v>
      </c>
      <c r="C52" s="30">
        <v>6.7644038226884174E-4</v>
      </c>
      <c r="D52" s="30">
        <v>1.8612977914101179E-5</v>
      </c>
      <c r="E52" s="30">
        <v>5.753392505606225E-4</v>
      </c>
      <c r="F52" s="30">
        <v>2.2844231007151938E-3</v>
      </c>
      <c r="G52" s="30">
        <v>1.5614853417878999E-3</v>
      </c>
      <c r="H52" s="30">
        <v>3.6967740334183791E-3</v>
      </c>
      <c r="I52" s="30">
        <v>2.0138720447752338E-3</v>
      </c>
      <c r="J52" s="30">
        <v>3.6344432392635666E-3</v>
      </c>
      <c r="K52" s="30">
        <v>6.2681240667579908E-4</v>
      </c>
      <c r="L52" s="30">
        <v>1.6255334414150748E-3</v>
      </c>
      <c r="M52" s="30">
        <v>2.5862906236201332E-3</v>
      </c>
      <c r="N52" s="30">
        <v>1.6229698354849022E-2</v>
      </c>
      <c r="O52" s="30">
        <v>8.9289560540880969E-3</v>
      </c>
      <c r="P52" s="30">
        <v>2.330053013868465E-2</v>
      </c>
      <c r="Q52" s="30">
        <v>2.1620210267718185E-2</v>
      </c>
      <c r="R52" s="30">
        <v>2.2989058863765843E-2</v>
      </c>
      <c r="S52" s="30">
        <v>3.7067393317664905E-2</v>
      </c>
      <c r="T52" s="30">
        <v>3.3401388256899658E-2</v>
      </c>
      <c r="U52" s="30">
        <v>0.12193681322534589</v>
      </c>
      <c r="V52" s="30">
        <v>0.13823311786214978</v>
      </c>
      <c r="W52" s="30">
        <v>0.12807357371496259</v>
      </c>
      <c r="X52" s="30">
        <v>0.16013750390892922</v>
      </c>
      <c r="Y52" s="30">
        <v>0.17072469112263483</v>
      </c>
      <c r="Z52" s="30">
        <v>0.10540903665704263</v>
      </c>
      <c r="AA52" s="30">
        <v>0.11680796955435319</v>
      </c>
      <c r="AB52" s="30">
        <v>0.15612371041826503</v>
      </c>
      <c r="AC52" s="30">
        <v>0.18824629780132907</v>
      </c>
      <c r="AD52" s="30">
        <v>0.24755486767919391</v>
      </c>
      <c r="AE52" s="30">
        <v>0.22914118128895888</v>
      </c>
    </row>
    <row r="53" spans="1:31" s="28" customFormat="1">
      <c r="A53" s="29" t="s">
        <v>132</v>
      </c>
      <c r="B53" s="29" t="s">
        <v>65</v>
      </c>
      <c r="C53" s="30">
        <v>0.14312072753780652</v>
      </c>
      <c r="D53" s="30">
        <v>0.14453970894783733</v>
      </c>
      <c r="E53" s="30">
        <v>0.13140210171186525</v>
      </c>
      <c r="F53" s="30">
        <v>0.16200760400525971</v>
      </c>
      <c r="G53" s="30">
        <v>0.16629698319412461</v>
      </c>
      <c r="H53" s="30">
        <v>0.15721401882044031</v>
      </c>
      <c r="I53" s="30">
        <v>0.15930442051934207</v>
      </c>
      <c r="J53" s="30">
        <v>0.2006108320935219</v>
      </c>
      <c r="K53" s="30">
        <v>0.16682881064529867</v>
      </c>
      <c r="L53" s="30">
        <v>0.14287839919252773</v>
      </c>
      <c r="M53" s="30">
        <v>0.14389672267939194</v>
      </c>
      <c r="N53" s="30">
        <v>0.12997940102189268</v>
      </c>
      <c r="O53" s="30">
        <v>0.16015456461526745</v>
      </c>
      <c r="P53" s="30">
        <v>0.16525351365644567</v>
      </c>
      <c r="Q53" s="30">
        <v>0.15677628050399106</v>
      </c>
      <c r="R53" s="30">
        <v>0.15767242088356881</v>
      </c>
      <c r="S53" s="30">
        <v>0.19913441325538467</v>
      </c>
      <c r="T53" s="30">
        <v>0.16552798794553469</v>
      </c>
      <c r="U53" s="30">
        <v>0.14244364964472456</v>
      </c>
      <c r="V53" s="30">
        <v>0.14235736983008923</v>
      </c>
      <c r="W53" s="30">
        <v>0.12927474632738017</v>
      </c>
      <c r="X53" s="30">
        <v>0.15903263348293381</v>
      </c>
      <c r="Y53" s="30">
        <v>0.16469113169575278</v>
      </c>
      <c r="Z53" s="30">
        <v>0.15571261788497431</v>
      </c>
      <c r="AA53" s="30">
        <v>0.1568818379972878</v>
      </c>
      <c r="AB53" s="30">
        <v>0.19765626701525424</v>
      </c>
      <c r="AC53" s="30">
        <v>0.16429170602167664</v>
      </c>
      <c r="AD53" s="30">
        <v>0.14079496019227877</v>
      </c>
      <c r="AE53" s="30">
        <v>0.14123793092449799</v>
      </c>
    </row>
    <row r="54" spans="1:31" s="28" customFormat="1">
      <c r="A54" s="29" t="s">
        <v>132</v>
      </c>
      <c r="B54" s="29" t="s">
        <v>69</v>
      </c>
      <c r="C54" s="30">
        <v>0.35631948959945464</v>
      </c>
      <c r="D54" s="30">
        <v>0.3592408567557272</v>
      </c>
      <c r="E54" s="30">
        <v>0.30314076649371291</v>
      </c>
      <c r="F54" s="30">
        <v>0.31231119248235611</v>
      </c>
      <c r="G54" s="30">
        <v>0.32674873279065997</v>
      </c>
      <c r="H54" s="30">
        <v>0.33964251367352688</v>
      </c>
      <c r="I54" s="30">
        <v>0.35049428111396136</v>
      </c>
      <c r="J54" s="30">
        <v>0.32811085970363768</v>
      </c>
      <c r="K54" s="30">
        <v>0.33899981895701115</v>
      </c>
      <c r="L54" s="30">
        <v>0.32074108564690701</v>
      </c>
      <c r="M54" s="30">
        <v>0.33074110862280331</v>
      </c>
      <c r="N54" s="30">
        <v>0.28126663277575659</v>
      </c>
      <c r="O54" s="30">
        <v>0.28487088942023442</v>
      </c>
      <c r="P54" s="30">
        <v>0.29950932507785816</v>
      </c>
      <c r="Q54" s="30">
        <v>0.31994025115137953</v>
      </c>
      <c r="R54" s="30">
        <v>0.32704151222984928</v>
      </c>
      <c r="S54" s="30">
        <v>0.30103970847878586</v>
      </c>
      <c r="T54" s="30">
        <v>0.32014336988155384</v>
      </c>
      <c r="U54" s="30">
        <v>0.30413290807168541</v>
      </c>
      <c r="V54" s="30">
        <v>0.30397285093192172</v>
      </c>
      <c r="W54" s="30">
        <v>0.27504457657446008</v>
      </c>
      <c r="X54" s="30">
        <v>0.27342079440239903</v>
      </c>
      <c r="Y54" s="30">
        <v>0.29014419286846238</v>
      </c>
      <c r="Z54" s="30">
        <v>0.30564639560138213</v>
      </c>
      <c r="AA54" s="30">
        <v>0.31746205970172275</v>
      </c>
      <c r="AB54" s="30">
        <v>0.3108615612574756</v>
      </c>
      <c r="AC54" s="30">
        <v>0.32566461754892134</v>
      </c>
      <c r="AD54" s="30">
        <v>0.30962828473375892</v>
      </c>
      <c r="AE54" s="30">
        <v>0.32178192227742441</v>
      </c>
    </row>
    <row r="55" spans="1:31" s="28" customFormat="1">
      <c r="A55" s="29" t="s">
        <v>132</v>
      </c>
      <c r="B55" s="29" t="s">
        <v>68</v>
      </c>
      <c r="C55" s="30">
        <v>0.27589073168617378</v>
      </c>
      <c r="D55" s="30">
        <v>0.27388979150166243</v>
      </c>
      <c r="E55" s="30">
        <v>0.2835327771272414</v>
      </c>
      <c r="F55" s="30">
        <v>0.27266520319659965</v>
      </c>
      <c r="G55" s="30">
        <v>0.25897691177154936</v>
      </c>
      <c r="H55" s="30">
        <v>0.27305567624465799</v>
      </c>
      <c r="I55" s="30">
        <v>0.2785122270089363</v>
      </c>
      <c r="J55" s="30">
        <v>0.25963821798204384</v>
      </c>
      <c r="K55" s="30">
        <v>0.26701102026213508</v>
      </c>
      <c r="L55" s="30">
        <v>0.2677627953040802</v>
      </c>
      <c r="M55" s="30">
        <v>0.26347216983948446</v>
      </c>
      <c r="N55" s="30">
        <v>0.2613516755356291</v>
      </c>
      <c r="O55" s="30">
        <v>0.24831127857893451</v>
      </c>
      <c r="P55" s="30">
        <v>0.24754574708513866</v>
      </c>
      <c r="Q55" s="30">
        <v>0.25914839449737997</v>
      </c>
      <c r="R55" s="30">
        <v>0.26561083027691718</v>
      </c>
      <c r="S55" s="30">
        <v>0.23873364104706696</v>
      </c>
      <c r="T55" s="30">
        <v>0.24203116439320974</v>
      </c>
      <c r="U55" s="30">
        <v>0.24650294524760685</v>
      </c>
      <c r="V55" s="30">
        <v>0.24865413674378675</v>
      </c>
      <c r="W55" s="30">
        <v>0.26311633454473887</v>
      </c>
      <c r="X55" s="30">
        <v>0.24979397757876692</v>
      </c>
      <c r="Y55" s="30">
        <v>0.24188270468721357</v>
      </c>
      <c r="Z55" s="30">
        <v>0.25742552419725473</v>
      </c>
      <c r="AA55" s="30">
        <v>0.2620752429209206</v>
      </c>
      <c r="AB55" s="30">
        <v>0.22436762938994781</v>
      </c>
      <c r="AC55" s="30">
        <v>0.2292174409708117</v>
      </c>
      <c r="AD55" s="30">
        <v>0.22917597859426753</v>
      </c>
      <c r="AE55" s="30">
        <v>0.23391338337737438</v>
      </c>
    </row>
    <row r="56" spans="1:31" s="28" customFormat="1">
      <c r="A56" s="29" t="s">
        <v>132</v>
      </c>
      <c r="B56" s="29" t="s">
        <v>36</v>
      </c>
      <c r="C56" s="30">
        <v>0.10432267447369239</v>
      </c>
      <c r="D56" s="30">
        <v>3.2986722870205785E-2</v>
      </c>
      <c r="E56" s="30">
        <v>3.7017603213374113E-2</v>
      </c>
      <c r="F56" s="30">
        <v>4.9070143920561866E-2</v>
      </c>
      <c r="G56" s="30">
        <v>4.6485872123996373E-2</v>
      </c>
      <c r="H56" s="30">
        <v>4.8908654985949443E-2</v>
      </c>
      <c r="I56" s="30">
        <v>4.8819549519352572E-2</v>
      </c>
      <c r="J56" s="30">
        <v>4.5951617759673796E-2</v>
      </c>
      <c r="K56" s="30">
        <v>4.308147280554965E-2</v>
      </c>
      <c r="L56" s="30">
        <v>4.5077660853043232E-2</v>
      </c>
      <c r="M56" s="30">
        <v>4.2653346199781519E-2</v>
      </c>
      <c r="N56" s="30">
        <v>4.4417131713371395E-2</v>
      </c>
      <c r="O56" s="30">
        <v>3.9485205237428066E-2</v>
      </c>
      <c r="P56" s="30">
        <v>3.6814679914490396E-2</v>
      </c>
      <c r="Q56" s="30">
        <v>4.1505679391467931E-2</v>
      </c>
      <c r="R56" s="30">
        <v>4.1021581624620503E-2</v>
      </c>
      <c r="S56" s="30">
        <v>3.8223226579192644E-2</v>
      </c>
      <c r="T56" s="30">
        <v>3.6324384435271057E-2</v>
      </c>
      <c r="U56" s="30">
        <v>4.1141957507101076E-2</v>
      </c>
      <c r="V56" s="30">
        <v>3.869421842838798E-2</v>
      </c>
      <c r="W56" s="30">
        <v>1.4501735944005141E-2</v>
      </c>
      <c r="X56" s="30" t="s">
        <v>169</v>
      </c>
      <c r="Y56" s="30" t="s">
        <v>169</v>
      </c>
      <c r="Z56" s="30" t="s">
        <v>169</v>
      </c>
      <c r="AA56" s="30" t="s">
        <v>169</v>
      </c>
      <c r="AB56" s="30" t="s">
        <v>169</v>
      </c>
      <c r="AC56" s="30" t="s">
        <v>169</v>
      </c>
      <c r="AD56" s="30" t="s">
        <v>169</v>
      </c>
      <c r="AE56" s="30" t="s">
        <v>169</v>
      </c>
    </row>
    <row r="57" spans="1:31" s="28" customFormat="1">
      <c r="A57" s="29" t="s">
        <v>132</v>
      </c>
      <c r="B57" s="29" t="s">
        <v>73</v>
      </c>
      <c r="C57" s="30" t="s">
        <v>169</v>
      </c>
      <c r="D57" s="30" t="s">
        <v>169</v>
      </c>
      <c r="E57" s="30" t="s">
        <v>169</v>
      </c>
      <c r="F57" s="30" t="s">
        <v>169</v>
      </c>
      <c r="G57" s="30" t="s">
        <v>169</v>
      </c>
      <c r="H57" s="30" t="s">
        <v>169</v>
      </c>
      <c r="I57" s="30" t="s">
        <v>169</v>
      </c>
      <c r="J57" s="30" t="s">
        <v>169</v>
      </c>
      <c r="K57" s="30" t="s">
        <v>169</v>
      </c>
      <c r="L57" s="30" t="s">
        <v>169</v>
      </c>
      <c r="M57" s="30" t="s">
        <v>169</v>
      </c>
      <c r="N57" s="30">
        <v>0.27782614478482587</v>
      </c>
      <c r="O57" s="30">
        <v>0.26411399605010766</v>
      </c>
      <c r="P57" s="30">
        <v>0.25373881138613119</v>
      </c>
      <c r="Q57" s="30">
        <v>0.25982789415317986</v>
      </c>
      <c r="R57" s="30">
        <v>0.2615119748812948</v>
      </c>
      <c r="S57" s="30">
        <v>0.25145054477295847</v>
      </c>
      <c r="T57" s="30">
        <v>0.25123309815896361</v>
      </c>
      <c r="U57" s="30">
        <v>0.27420821767252923</v>
      </c>
      <c r="V57" s="30">
        <v>0.26714768250218146</v>
      </c>
      <c r="W57" s="30">
        <v>0.25719345448397063</v>
      </c>
      <c r="X57" s="30">
        <v>0.24298475785271487</v>
      </c>
      <c r="Y57" s="30">
        <v>0.22952103357126466</v>
      </c>
      <c r="Z57" s="30">
        <v>0.24821539670963721</v>
      </c>
      <c r="AA57" s="30">
        <v>0.24500180562704091</v>
      </c>
      <c r="AB57" s="30">
        <v>0.24520713340898201</v>
      </c>
      <c r="AC57" s="30">
        <v>0.24230697749525454</v>
      </c>
      <c r="AD57" s="30">
        <v>0.25604832419381929</v>
      </c>
      <c r="AE57" s="30">
        <v>0.25045566710138878</v>
      </c>
    </row>
    <row r="58" spans="1:31" s="28" customFormat="1">
      <c r="A58" s="29" t="s">
        <v>132</v>
      </c>
      <c r="B58" s="29" t="s">
        <v>56</v>
      </c>
      <c r="C58" s="30">
        <v>4.1635359325752908E-2</v>
      </c>
      <c r="D58" s="30">
        <v>5.7582344233621151E-2</v>
      </c>
      <c r="E58" s="30">
        <v>6.5770460965313929E-2</v>
      </c>
      <c r="F58" s="30">
        <v>8.900696788663133E-2</v>
      </c>
      <c r="G58" s="30">
        <v>8.5955177191798682E-2</v>
      </c>
      <c r="H58" s="30">
        <v>8.5159117010735266E-2</v>
      </c>
      <c r="I58" s="30">
        <v>8.0450793864217524E-2</v>
      </c>
      <c r="J58" s="30">
        <v>7.4335594651831247E-2</v>
      </c>
      <c r="K58" s="30">
        <v>6.9012809974603115E-2</v>
      </c>
      <c r="L58" s="30">
        <v>6.7856781757346968E-2</v>
      </c>
      <c r="M58" s="30">
        <v>6.5567625560610909E-2</v>
      </c>
      <c r="N58" s="30">
        <v>6.4524851942467584E-2</v>
      </c>
      <c r="O58" s="30">
        <v>6.274500291849644E-2</v>
      </c>
      <c r="P58" s="30">
        <v>6.0807695524354284E-2</v>
      </c>
      <c r="Q58" s="30">
        <v>6.5845758875561253E-2</v>
      </c>
      <c r="R58" s="30">
        <v>6.480513963802649E-2</v>
      </c>
      <c r="S58" s="30">
        <v>5.9415212286272903E-2</v>
      </c>
      <c r="T58" s="30">
        <v>5.7836584360135584E-2</v>
      </c>
      <c r="U58" s="30">
        <v>6.0507498304365748E-2</v>
      </c>
      <c r="V58" s="30">
        <v>5.7565489957093145E-2</v>
      </c>
      <c r="W58" s="30">
        <v>5.6985677403537119E-2</v>
      </c>
      <c r="X58" s="30">
        <v>5.4159686133440479E-2</v>
      </c>
      <c r="Y58" s="30">
        <v>4.7328427855161941E-2</v>
      </c>
      <c r="Z58" s="30">
        <v>5.2028735311339495E-2</v>
      </c>
      <c r="AA58" s="30">
        <v>5.0305442869804401E-2</v>
      </c>
      <c r="AB58" s="30">
        <v>4.6249456847368954E-2</v>
      </c>
      <c r="AC58" s="30">
        <v>4.2694813840394391E-2</v>
      </c>
      <c r="AD58" s="30">
        <v>4.3040480161433581E-2</v>
      </c>
      <c r="AE58" s="30">
        <v>3.9975073389959689E-2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0" t="s">
        <v>169</v>
      </c>
      <c r="D62" s="30" t="s">
        <v>169</v>
      </c>
      <c r="E62" s="30" t="s">
        <v>169</v>
      </c>
      <c r="F62" s="30" t="s">
        <v>169</v>
      </c>
      <c r="G62" s="30" t="s">
        <v>169</v>
      </c>
      <c r="H62" s="30" t="s">
        <v>169</v>
      </c>
      <c r="I62" s="30" t="s">
        <v>169</v>
      </c>
      <c r="J62" s="30" t="s">
        <v>169</v>
      </c>
      <c r="K62" s="30" t="s">
        <v>169</v>
      </c>
      <c r="L62" s="30" t="s">
        <v>169</v>
      </c>
      <c r="M62" s="30" t="s">
        <v>169</v>
      </c>
      <c r="N62" s="30" t="s">
        <v>169</v>
      </c>
      <c r="O62" s="30" t="s">
        <v>169</v>
      </c>
      <c r="P62" s="30" t="s">
        <v>169</v>
      </c>
      <c r="Q62" s="30" t="s">
        <v>169</v>
      </c>
      <c r="R62" s="30" t="s">
        <v>169</v>
      </c>
      <c r="S62" s="30" t="s">
        <v>169</v>
      </c>
      <c r="T62" s="30" t="s">
        <v>169</v>
      </c>
      <c r="U62" s="30" t="s">
        <v>169</v>
      </c>
      <c r="V62" s="30" t="s">
        <v>169</v>
      </c>
      <c r="W62" s="30" t="s">
        <v>169</v>
      </c>
      <c r="X62" s="30" t="s">
        <v>169</v>
      </c>
      <c r="Y62" s="30" t="s">
        <v>169</v>
      </c>
      <c r="Z62" s="30" t="s">
        <v>169</v>
      </c>
      <c r="AA62" s="30" t="s">
        <v>169</v>
      </c>
      <c r="AB62" s="30" t="s">
        <v>169</v>
      </c>
      <c r="AC62" s="30" t="s">
        <v>169</v>
      </c>
      <c r="AD62" s="30" t="s">
        <v>169</v>
      </c>
      <c r="AE62" s="30" t="s">
        <v>169</v>
      </c>
    </row>
    <row r="63" spans="1:31" s="28" customFormat="1">
      <c r="A63" s="29" t="s">
        <v>133</v>
      </c>
      <c r="B63" s="29" t="s">
        <v>71</v>
      </c>
      <c r="C63" s="30" t="s">
        <v>169</v>
      </c>
      <c r="D63" s="30" t="s">
        <v>169</v>
      </c>
      <c r="E63" s="30" t="s">
        <v>169</v>
      </c>
      <c r="F63" s="30" t="s">
        <v>169</v>
      </c>
      <c r="G63" s="30" t="s">
        <v>169</v>
      </c>
      <c r="H63" s="30" t="s">
        <v>169</v>
      </c>
      <c r="I63" s="30" t="s">
        <v>169</v>
      </c>
      <c r="J63" s="30" t="s">
        <v>169</v>
      </c>
      <c r="K63" s="30" t="s">
        <v>169</v>
      </c>
      <c r="L63" s="30" t="s">
        <v>169</v>
      </c>
      <c r="M63" s="30" t="s">
        <v>169</v>
      </c>
      <c r="N63" s="30" t="s">
        <v>169</v>
      </c>
      <c r="O63" s="30" t="s">
        <v>169</v>
      </c>
      <c r="P63" s="30" t="s">
        <v>169</v>
      </c>
      <c r="Q63" s="30" t="s">
        <v>169</v>
      </c>
      <c r="R63" s="30" t="s">
        <v>169</v>
      </c>
      <c r="S63" s="30" t="s">
        <v>169</v>
      </c>
      <c r="T63" s="30" t="s">
        <v>169</v>
      </c>
      <c r="U63" s="30" t="s">
        <v>169</v>
      </c>
      <c r="V63" s="30" t="s">
        <v>169</v>
      </c>
      <c r="W63" s="30" t="s">
        <v>169</v>
      </c>
      <c r="X63" s="30" t="s">
        <v>169</v>
      </c>
      <c r="Y63" s="30" t="s">
        <v>169</v>
      </c>
      <c r="Z63" s="30" t="s">
        <v>169</v>
      </c>
      <c r="AA63" s="30" t="s">
        <v>169</v>
      </c>
      <c r="AB63" s="30" t="s">
        <v>169</v>
      </c>
      <c r="AC63" s="30" t="s">
        <v>169</v>
      </c>
      <c r="AD63" s="30" t="s">
        <v>169</v>
      </c>
      <c r="AE63" s="30" t="s">
        <v>169</v>
      </c>
    </row>
    <row r="64" spans="1:31" s="28" customFormat="1">
      <c r="A64" s="29" t="s">
        <v>133</v>
      </c>
      <c r="B64" s="29" t="s">
        <v>20</v>
      </c>
      <c r="C64" s="30">
        <v>0.17949788078649587</v>
      </c>
      <c r="D64" s="30">
        <v>0.17949788077207271</v>
      </c>
      <c r="E64" s="30">
        <v>0.10800067328080962</v>
      </c>
      <c r="F64" s="30">
        <v>0.16183610235061868</v>
      </c>
      <c r="G64" s="30">
        <v>0.20844017574351367</v>
      </c>
      <c r="H64" s="30">
        <v>0.16362062300634111</v>
      </c>
      <c r="I64" s="30">
        <v>9.7265757706569644E-2</v>
      </c>
      <c r="J64" s="30">
        <v>9.6999998236299428E-2</v>
      </c>
      <c r="K64" s="30">
        <v>9.6999998216646816E-2</v>
      </c>
      <c r="L64" s="30">
        <v>0.11218469467674146</v>
      </c>
      <c r="M64" s="30">
        <v>0.15957620412109627</v>
      </c>
      <c r="N64" s="30">
        <v>0.22615793553497548</v>
      </c>
      <c r="O64" s="30">
        <v>0.25718259226590495</v>
      </c>
      <c r="P64" s="30">
        <v>0.27657879945291453</v>
      </c>
      <c r="Q64" s="30">
        <v>0.19219900132814324</v>
      </c>
      <c r="R64" s="30">
        <v>0.22513394799717373</v>
      </c>
      <c r="S64" s="30" t="s">
        <v>169</v>
      </c>
      <c r="T64" s="30" t="s">
        <v>169</v>
      </c>
      <c r="U64" s="30" t="s">
        <v>169</v>
      </c>
      <c r="V64" s="30" t="s">
        <v>169</v>
      </c>
      <c r="W64" s="30" t="s">
        <v>169</v>
      </c>
      <c r="X64" s="30" t="s">
        <v>169</v>
      </c>
      <c r="Y64" s="30" t="s">
        <v>169</v>
      </c>
      <c r="Z64" s="30" t="s">
        <v>169</v>
      </c>
      <c r="AA64" s="30" t="s">
        <v>169</v>
      </c>
      <c r="AB64" s="30" t="s">
        <v>169</v>
      </c>
      <c r="AC64" s="30" t="s">
        <v>169</v>
      </c>
      <c r="AD64" s="30" t="s">
        <v>169</v>
      </c>
      <c r="AE64" s="30" t="s">
        <v>169</v>
      </c>
    </row>
    <row r="65" spans="1:31" s="28" customFormat="1">
      <c r="A65" s="29" t="s">
        <v>133</v>
      </c>
      <c r="B65" s="29" t="s">
        <v>32</v>
      </c>
      <c r="C65" s="30">
        <v>9.4544510559360584E-2</v>
      </c>
      <c r="D65" s="30">
        <v>9.6748815639269417E-2</v>
      </c>
      <c r="E65" s="30">
        <v>9.1873087899543376E-2</v>
      </c>
      <c r="F65" s="30">
        <v>1.7400237585616294E-2</v>
      </c>
      <c r="G65" s="30">
        <v>2.1621192922374431E-2</v>
      </c>
      <c r="H65" s="30">
        <v>2.2663926940639269E-2</v>
      </c>
      <c r="I65" s="30">
        <v>1.368097888127854E-2</v>
      </c>
      <c r="J65" s="30">
        <v>1.5836285673515981E-2</v>
      </c>
      <c r="K65" s="30">
        <v>1.1639999999999987E-2</v>
      </c>
      <c r="L65" s="30">
        <v>1.1639999999999987E-2</v>
      </c>
      <c r="M65" s="30">
        <v>1.8334075342465752E-2</v>
      </c>
      <c r="N65" s="30">
        <v>5.4062773972602736E-2</v>
      </c>
      <c r="O65" s="30">
        <v>6.2927882420091327E-2</v>
      </c>
      <c r="P65" s="30">
        <v>0.11714128852739726</v>
      </c>
      <c r="Q65" s="30" t="s">
        <v>169</v>
      </c>
      <c r="R65" s="30" t="s">
        <v>169</v>
      </c>
      <c r="S65" s="30" t="s">
        <v>169</v>
      </c>
      <c r="T65" s="30" t="s">
        <v>169</v>
      </c>
      <c r="U65" s="30" t="s">
        <v>169</v>
      </c>
      <c r="V65" s="30" t="s">
        <v>169</v>
      </c>
      <c r="W65" s="30" t="s">
        <v>169</v>
      </c>
      <c r="X65" s="30" t="s">
        <v>169</v>
      </c>
      <c r="Y65" s="30" t="s">
        <v>169</v>
      </c>
      <c r="Z65" s="30" t="s">
        <v>169</v>
      </c>
      <c r="AA65" s="30" t="s">
        <v>169</v>
      </c>
      <c r="AB65" s="30" t="s">
        <v>169</v>
      </c>
      <c r="AC65" s="30" t="s">
        <v>169</v>
      </c>
      <c r="AD65" s="30" t="s">
        <v>169</v>
      </c>
      <c r="AE65" s="30" t="s">
        <v>169</v>
      </c>
    </row>
    <row r="66" spans="1:31" s="28" customFormat="1">
      <c r="A66" s="29" t="s">
        <v>133</v>
      </c>
      <c r="B66" s="29" t="s">
        <v>66</v>
      </c>
      <c r="C66" s="30">
        <v>3.9601529457372721E-3</v>
      </c>
      <c r="D66" s="30">
        <v>1.9427943185732785E-3</v>
      </c>
      <c r="E66" s="30">
        <v>6.7621724798276233E-3</v>
      </c>
      <c r="F66" s="30">
        <v>8.7155710391085862E-3</v>
      </c>
      <c r="G66" s="30">
        <v>1.495271799092451E-2</v>
      </c>
      <c r="H66" s="30">
        <v>1.0511162547360363E-2</v>
      </c>
      <c r="I66" s="30">
        <v>5.0070365578973389E-3</v>
      </c>
      <c r="J66" s="30">
        <v>5.9545551063859576E-3</v>
      </c>
      <c r="K66" s="30">
        <v>4.4951372197971632E-4</v>
      </c>
      <c r="L66" s="30">
        <v>7.0541036775413762E-3</v>
      </c>
      <c r="M66" s="30">
        <v>1.5047293663997761E-2</v>
      </c>
      <c r="N66" s="30">
        <v>4.3409709578706129E-2</v>
      </c>
      <c r="O66" s="30">
        <v>4.5827328257974212E-2</v>
      </c>
      <c r="P66" s="30">
        <v>6.3579032602815541E-2</v>
      </c>
      <c r="Q66" s="30">
        <v>4.6153192722036093E-2</v>
      </c>
      <c r="R66" s="30">
        <v>5.1148718009502867E-2</v>
      </c>
      <c r="S66" s="30">
        <v>9.3086472868109241E-2</v>
      </c>
      <c r="T66" s="30">
        <v>9.6567997781161777E-2</v>
      </c>
      <c r="U66" s="30">
        <v>0.12186495188526743</v>
      </c>
      <c r="V66" s="30">
        <v>0.12803981459691957</v>
      </c>
      <c r="W66" s="30">
        <v>0.12338680097807345</v>
      </c>
      <c r="X66" s="30">
        <v>0.14189499500250771</v>
      </c>
      <c r="Y66" s="30">
        <v>0.15302386772833038</v>
      </c>
      <c r="Z66" s="30">
        <v>9.0064844491106369E-2</v>
      </c>
      <c r="AA66" s="30">
        <v>9.5280061039872313E-2</v>
      </c>
      <c r="AB66" s="30">
        <v>9.4448422765476409E-2</v>
      </c>
      <c r="AC66" s="30">
        <v>8.7804004117900764E-2</v>
      </c>
      <c r="AD66" s="30">
        <v>0.11430346550239888</v>
      </c>
      <c r="AE66" s="30">
        <v>0.10034156446539561</v>
      </c>
    </row>
    <row r="67" spans="1:31" s="28" customFormat="1">
      <c r="A67" s="29" t="s">
        <v>133</v>
      </c>
      <c r="B67" s="29" t="s">
        <v>65</v>
      </c>
      <c r="C67" s="30" t="s">
        <v>169</v>
      </c>
      <c r="D67" s="30" t="s">
        <v>169</v>
      </c>
      <c r="E67" s="30" t="s">
        <v>169</v>
      </c>
      <c r="F67" s="30" t="s">
        <v>169</v>
      </c>
      <c r="G67" s="30" t="s">
        <v>169</v>
      </c>
      <c r="H67" s="30" t="s">
        <v>169</v>
      </c>
      <c r="I67" s="30" t="s">
        <v>169</v>
      </c>
      <c r="J67" s="30" t="s">
        <v>169</v>
      </c>
      <c r="K67" s="30" t="s">
        <v>169</v>
      </c>
      <c r="L67" s="30" t="s">
        <v>169</v>
      </c>
      <c r="M67" s="30" t="s">
        <v>169</v>
      </c>
      <c r="N67" s="30" t="s">
        <v>169</v>
      </c>
      <c r="O67" s="30" t="s">
        <v>169</v>
      </c>
      <c r="P67" s="30" t="s">
        <v>169</v>
      </c>
      <c r="Q67" s="30" t="s">
        <v>169</v>
      </c>
      <c r="R67" s="30" t="s">
        <v>169</v>
      </c>
      <c r="S67" s="30" t="s">
        <v>169</v>
      </c>
      <c r="T67" s="30" t="s">
        <v>169</v>
      </c>
      <c r="U67" s="30" t="s">
        <v>169</v>
      </c>
      <c r="V67" s="30" t="s">
        <v>169</v>
      </c>
      <c r="W67" s="30" t="s">
        <v>169</v>
      </c>
      <c r="X67" s="30" t="s">
        <v>169</v>
      </c>
      <c r="Y67" s="30" t="s">
        <v>169</v>
      </c>
      <c r="Z67" s="30" t="s">
        <v>169</v>
      </c>
      <c r="AA67" s="30" t="s">
        <v>169</v>
      </c>
      <c r="AB67" s="30" t="s">
        <v>169</v>
      </c>
      <c r="AC67" s="30" t="s">
        <v>169</v>
      </c>
      <c r="AD67" s="30" t="s">
        <v>169</v>
      </c>
      <c r="AE67" s="30" t="s">
        <v>169</v>
      </c>
    </row>
    <row r="68" spans="1:31" s="28" customFormat="1">
      <c r="A68" s="29" t="s">
        <v>133</v>
      </c>
      <c r="B68" s="29" t="s">
        <v>69</v>
      </c>
      <c r="C68" s="30">
        <v>0.34496955398719858</v>
      </c>
      <c r="D68" s="30">
        <v>0.33941876422802625</v>
      </c>
      <c r="E68" s="30">
        <v>0.29666928568448564</v>
      </c>
      <c r="F68" s="30">
        <v>0.32251584918953669</v>
      </c>
      <c r="G68" s="30">
        <v>0.31325999526325454</v>
      </c>
      <c r="H68" s="30">
        <v>0.34622631599911768</v>
      </c>
      <c r="I68" s="30">
        <v>0.34524760546382077</v>
      </c>
      <c r="J68" s="30">
        <v>0.33398976677417519</v>
      </c>
      <c r="K68" s="30">
        <v>0.33712083694086975</v>
      </c>
      <c r="L68" s="30">
        <v>0.33436272361768693</v>
      </c>
      <c r="M68" s="30">
        <v>0.35145961843785051</v>
      </c>
      <c r="N68" s="30">
        <v>0.29719626753868739</v>
      </c>
      <c r="O68" s="30">
        <v>0.29758541069542915</v>
      </c>
      <c r="P68" s="30">
        <v>0.27892448918658697</v>
      </c>
      <c r="Q68" s="30">
        <v>0.32105881764277078</v>
      </c>
      <c r="R68" s="30">
        <v>0.32966293077291453</v>
      </c>
      <c r="S68" s="30">
        <v>0.31152680788720849</v>
      </c>
      <c r="T68" s="30">
        <v>0.32326760643686248</v>
      </c>
      <c r="U68" s="30">
        <v>0.31567719413630996</v>
      </c>
      <c r="V68" s="30">
        <v>0.32844332962119821</v>
      </c>
      <c r="W68" s="30">
        <v>0.29365539367822063</v>
      </c>
      <c r="X68" s="30">
        <v>0.29612043818766365</v>
      </c>
      <c r="Y68" s="30">
        <v>0.26913544830144043</v>
      </c>
      <c r="Z68" s="30">
        <v>0.30264962980424637</v>
      </c>
      <c r="AA68" s="30">
        <v>0.31144237509593775</v>
      </c>
      <c r="AB68" s="30">
        <v>0.2908988854068299</v>
      </c>
      <c r="AC68" s="30">
        <v>0.29754341266110812</v>
      </c>
      <c r="AD68" s="30">
        <v>0.28630636802257009</v>
      </c>
      <c r="AE68" s="30">
        <v>0.29231702363497652</v>
      </c>
    </row>
    <row r="69" spans="1:31" s="28" customFormat="1">
      <c r="A69" s="29" t="s">
        <v>133</v>
      </c>
      <c r="B69" s="29" t="s">
        <v>68</v>
      </c>
      <c r="C69" s="30">
        <v>0.30629107631219044</v>
      </c>
      <c r="D69" s="30">
        <v>0.29086096130220801</v>
      </c>
      <c r="E69" s="30">
        <v>0.29001413765093503</v>
      </c>
      <c r="F69" s="30">
        <v>0.28194396187299675</v>
      </c>
      <c r="G69" s="30">
        <v>0.27508561767389189</v>
      </c>
      <c r="H69" s="30">
        <v>0.28163232312183684</v>
      </c>
      <c r="I69" s="30">
        <v>0.29034641697547797</v>
      </c>
      <c r="J69" s="30">
        <v>0.27606675433656269</v>
      </c>
      <c r="K69" s="30">
        <v>0.28770137018254821</v>
      </c>
      <c r="L69" s="30">
        <v>0.29025729437119019</v>
      </c>
      <c r="M69" s="30">
        <v>0.28449875102973532</v>
      </c>
      <c r="N69" s="30">
        <v>0.28453563188905473</v>
      </c>
      <c r="O69" s="30">
        <v>0.27130572691356764</v>
      </c>
      <c r="P69" s="30">
        <v>0.26914937604763117</v>
      </c>
      <c r="Q69" s="30">
        <v>0.27492023010206634</v>
      </c>
      <c r="R69" s="30">
        <v>0.28381211768650849</v>
      </c>
      <c r="S69" s="30">
        <v>0.22828348580300664</v>
      </c>
      <c r="T69" s="30">
        <v>0.22637442155258555</v>
      </c>
      <c r="U69" s="30">
        <v>0.2097316818044023</v>
      </c>
      <c r="V69" s="30">
        <v>0.21059057864399197</v>
      </c>
      <c r="W69" s="30">
        <v>0.21015504237823041</v>
      </c>
      <c r="X69" s="30">
        <v>0.20575715606643705</v>
      </c>
      <c r="Y69" s="30">
        <v>0.19598932076100517</v>
      </c>
      <c r="Z69" s="30">
        <v>0.19205857562070783</v>
      </c>
      <c r="AA69" s="30">
        <v>0.19598986916541741</v>
      </c>
      <c r="AB69" s="30">
        <v>0.17033386567725936</v>
      </c>
      <c r="AC69" s="30">
        <v>0.16849993502963748</v>
      </c>
      <c r="AD69" s="30">
        <v>0.16259972559042268</v>
      </c>
      <c r="AE69" s="30">
        <v>0.16636104278823308</v>
      </c>
    </row>
    <row r="70" spans="1:31" s="28" customFormat="1">
      <c r="A70" s="29" t="s">
        <v>133</v>
      </c>
      <c r="B70" s="29" t="s">
        <v>36</v>
      </c>
      <c r="C70" s="30">
        <v>4.869827554945038E-2</v>
      </c>
      <c r="D70" s="30">
        <v>4.8064942192497496E-2</v>
      </c>
      <c r="E70" s="30">
        <v>5.6335580524816235E-2</v>
      </c>
      <c r="F70" s="30">
        <v>5.5121867076283498E-2</v>
      </c>
      <c r="G70" s="30">
        <v>5.205785141290345E-2</v>
      </c>
      <c r="H70" s="30">
        <v>5.2633422488624557E-2</v>
      </c>
      <c r="I70" s="30">
        <v>5.2326638592926217E-2</v>
      </c>
      <c r="J70" s="30">
        <v>5.012750364670341E-2</v>
      </c>
      <c r="K70" s="30">
        <v>4.6843951089076186E-2</v>
      </c>
      <c r="L70" s="30">
        <v>5.548436744825179E-2</v>
      </c>
      <c r="M70" s="30">
        <v>5.1629141497836921E-2</v>
      </c>
      <c r="N70" s="30">
        <v>8.1714399944895155E-2</v>
      </c>
      <c r="O70" s="30">
        <v>7.9217561637006703E-2</v>
      </c>
      <c r="P70" s="30">
        <v>7.8612806204978694E-2</v>
      </c>
      <c r="Q70" s="30">
        <v>0.11672923103723601</v>
      </c>
      <c r="R70" s="30">
        <v>0.11479838451890439</v>
      </c>
      <c r="S70" s="30">
        <v>0.11450859562104088</v>
      </c>
      <c r="T70" s="30">
        <v>0.11287983199842189</v>
      </c>
      <c r="U70" s="30">
        <v>0.11640509108696254</v>
      </c>
      <c r="V70" s="30">
        <v>0.11540797264571408</v>
      </c>
      <c r="W70" s="30">
        <v>0.12366377458989543</v>
      </c>
      <c r="X70" s="30">
        <v>0.12020600318938421</v>
      </c>
      <c r="Y70" s="30">
        <v>0.11339655844192248</v>
      </c>
      <c r="Z70" s="30">
        <v>0.12019964525907778</v>
      </c>
      <c r="AA70" s="30">
        <v>0.11954938666962474</v>
      </c>
      <c r="AB70" s="30">
        <v>0.11150134269747664</v>
      </c>
      <c r="AC70" s="30">
        <v>0.10741363403203813</v>
      </c>
      <c r="AD70" s="30">
        <v>0.11088928881008095</v>
      </c>
      <c r="AE70" s="30">
        <v>0.10536623355888791</v>
      </c>
    </row>
    <row r="71" spans="1:31" s="28" customFormat="1">
      <c r="A71" s="29" t="s">
        <v>133</v>
      </c>
      <c r="B71" s="29" t="s">
        <v>73</v>
      </c>
      <c r="C71" s="30" t="s">
        <v>169</v>
      </c>
      <c r="D71" s="30" t="s">
        <v>169</v>
      </c>
      <c r="E71" s="30" t="s">
        <v>169</v>
      </c>
      <c r="F71" s="30" t="s">
        <v>169</v>
      </c>
      <c r="G71" s="30" t="s">
        <v>169</v>
      </c>
      <c r="H71" s="30" t="s">
        <v>169</v>
      </c>
      <c r="I71" s="30" t="s">
        <v>169</v>
      </c>
      <c r="J71" s="30" t="s">
        <v>169</v>
      </c>
      <c r="K71" s="30" t="s">
        <v>169</v>
      </c>
      <c r="L71" s="30" t="s">
        <v>169</v>
      </c>
      <c r="M71" s="30" t="s">
        <v>169</v>
      </c>
      <c r="N71" s="30" t="s">
        <v>169</v>
      </c>
      <c r="O71" s="30" t="s">
        <v>169</v>
      </c>
      <c r="P71" s="30" t="s">
        <v>169</v>
      </c>
      <c r="Q71" s="30" t="s">
        <v>169</v>
      </c>
      <c r="R71" s="30" t="s">
        <v>169</v>
      </c>
      <c r="S71" s="30" t="s">
        <v>169</v>
      </c>
      <c r="T71" s="30" t="s">
        <v>169</v>
      </c>
      <c r="U71" s="30" t="s">
        <v>169</v>
      </c>
      <c r="V71" s="30" t="s">
        <v>169</v>
      </c>
      <c r="W71" s="30" t="s">
        <v>169</v>
      </c>
      <c r="X71" s="30" t="s">
        <v>169</v>
      </c>
      <c r="Y71" s="30" t="s">
        <v>169</v>
      </c>
      <c r="Z71" s="30" t="s">
        <v>169</v>
      </c>
      <c r="AA71" s="30" t="s">
        <v>169</v>
      </c>
      <c r="AB71" s="30" t="s">
        <v>169</v>
      </c>
      <c r="AC71" s="30" t="s">
        <v>169</v>
      </c>
      <c r="AD71" s="30" t="s">
        <v>169</v>
      </c>
      <c r="AE71" s="30" t="s">
        <v>169</v>
      </c>
    </row>
    <row r="72" spans="1:31" s="28" customFormat="1">
      <c r="A72" s="29" t="s">
        <v>133</v>
      </c>
      <c r="B72" s="29" t="s">
        <v>56</v>
      </c>
      <c r="C72" s="30">
        <v>8.3214564336574606E-2</v>
      </c>
      <c r="D72" s="30">
        <v>8.224352090411019E-2</v>
      </c>
      <c r="E72" s="30">
        <v>9.576152053898207E-2</v>
      </c>
      <c r="F72" s="30">
        <v>8.9835429505796288E-2</v>
      </c>
      <c r="G72" s="30">
        <v>8.4462999597290589E-2</v>
      </c>
      <c r="H72" s="30">
        <v>8.2736183160510846E-2</v>
      </c>
      <c r="I72" s="30">
        <v>7.9882028375751798E-2</v>
      </c>
      <c r="J72" s="30">
        <v>7.5429515471916009E-2</v>
      </c>
      <c r="K72" s="30">
        <v>7.0230108125789018E-2</v>
      </c>
      <c r="L72" s="30">
        <v>7.092363511884027E-2</v>
      </c>
      <c r="M72" s="30">
        <v>6.7608004554582782E-2</v>
      </c>
      <c r="N72" s="30">
        <v>6.5736993108731975E-2</v>
      </c>
      <c r="O72" s="30">
        <v>6.3560484752618357E-2</v>
      </c>
      <c r="P72" s="30">
        <v>6.2427799982573029E-2</v>
      </c>
      <c r="Q72" s="30">
        <v>6.1869119007906516E-2</v>
      </c>
      <c r="R72" s="30">
        <v>6.0656608901817739E-2</v>
      </c>
      <c r="S72" s="30">
        <v>5.9639337320827393E-2</v>
      </c>
      <c r="T72" s="30">
        <v>5.7190541896776324E-2</v>
      </c>
      <c r="U72" s="30">
        <v>5.9189065206622878E-2</v>
      </c>
      <c r="V72" s="30">
        <v>5.7229414201596808E-2</v>
      </c>
      <c r="W72" s="30">
        <v>5.5938181337579933E-2</v>
      </c>
      <c r="X72" s="30">
        <v>5.3344483151969345E-2</v>
      </c>
      <c r="Y72" s="30">
        <v>4.6322647286534548E-2</v>
      </c>
      <c r="Z72" s="30">
        <v>4.9531788273711956E-2</v>
      </c>
      <c r="AA72" s="30">
        <v>4.8661759671547775E-2</v>
      </c>
      <c r="AB72" s="30">
        <v>3.9895534241376089E-2</v>
      </c>
      <c r="AC72" s="30">
        <v>3.7038767691109642E-2</v>
      </c>
      <c r="AD72" s="30">
        <v>3.6857337561547243E-2</v>
      </c>
      <c r="AE72" s="30">
        <v>3.3391573256035804E-2</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0" t="s">
        <v>169</v>
      </c>
      <c r="D76" s="30" t="s">
        <v>169</v>
      </c>
      <c r="E76" s="30" t="s">
        <v>169</v>
      </c>
      <c r="F76" s="30" t="s">
        <v>169</v>
      </c>
      <c r="G76" s="30" t="s">
        <v>169</v>
      </c>
      <c r="H76" s="30" t="s">
        <v>169</v>
      </c>
      <c r="I76" s="30" t="s">
        <v>169</v>
      </c>
      <c r="J76" s="30" t="s">
        <v>169</v>
      </c>
      <c r="K76" s="30" t="s">
        <v>169</v>
      </c>
      <c r="L76" s="30" t="s">
        <v>169</v>
      </c>
      <c r="M76" s="30" t="s">
        <v>169</v>
      </c>
      <c r="N76" s="30" t="s">
        <v>169</v>
      </c>
      <c r="O76" s="30" t="s">
        <v>169</v>
      </c>
      <c r="P76" s="30" t="s">
        <v>169</v>
      </c>
      <c r="Q76" s="30" t="s">
        <v>169</v>
      </c>
      <c r="R76" s="30" t="s">
        <v>169</v>
      </c>
      <c r="S76" s="30" t="s">
        <v>169</v>
      </c>
      <c r="T76" s="30" t="s">
        <v>169</v>
      </c>
      <c r="U76" s="30" t="s">
        <v>169</v>
      </c>
      <c r="V76" s="30" t="s">
        <v>169</v>
      </c>
      <c r="W76" s="30" t="s">
        <v>169</v>
      </c>
      <c r="X76" s="30" t="s">
        <v>169</v>
      </c>
      <c r="Y76" s="30" t="s">
        <v>169</v>
      </c>
      <c r="Z76" s="30" t="s">
        <v>169</v>
      </c>
      <c r="AA76" s="30" t="s">
        <v>169</v>
      </c>
      <c r="AB76" s="30" t="s">
        <v>169</v>
      </c>
      <c r="AC76" s="30" t="s">
        <v>169</v>
      </c>
      <c r="AD76" s="30" t="s">
        <v>169</v>
      </c>
      <c r="AE76" s="30" t="s">
        <v>169</v>
      </c>
    </row>
    <row r="77" spans="1:31" s="28" customFormat="1">
      <c r="A77" s="29" t="s">
        <v>134</v>
      </c>
      <c r="B77" s="29" t="s">
        <v>71</v>
      </c>
      <c r="C77" s="30" t="s">
        <v>169</v>
      </c>
      <c r="D77" s="30" t="s">
        <v>169</v>
      </c>
      <c r="E77" s="30" t="s">
        <v>169</v>
      </c>
      <c r="F77" s="30" t="s">
        <v>169</v>
      </c>
      <c r="G77" s="30" t="s">
        <v>169</v>
      </c>
      <c r="H77" s="30" t="s">
        <v>169</v>
      </c>
      <c r="I77" s="30" t="s">
        <v>169</v>
      </c>
      <c r="J77" s="30" t="s">
        <v>169</v>
      </c>
      <c r="K77" s="30" t="s">
        <v>169</v>
      </c>
      <c r="L77" s="30" t="s">
        <v>169</v>
      </c>
      <c r="M77" s="30" t="s">
        <v>169</v>
      </c>
      <c r="N77" s="30" t="s">
        <v>169</v>
      </c>
      <c r="O77" s="30" t="s">
        <v>169</v>
      </c>
      <c r="P77" s="30" t="s">
        <v>169</v>
      </c>
      <c r="Q77" s="30" t="s">
        <v>169</v>
      </c>
      <c r="R77" s="30" t="s">
        <v>169</v>
      </c>
      <c r="S77" s="30" t="s">
        <v>169</v>
      </c>
      <c r="T77" s="30" t="s">
        <v>169</v>
      </c>
      <c r="U77" s="30" t="s">
        <v>169</v>
      </c>
      <c r="V77" s="30" t="s">
        <v>169</v>
      </c>
      <c r="W77" s="30" t="s">
        <v>169</v>
      </c>
      <c r="X77" s="30" t="s">
        <v>169</v>
      </c>
      <c r="Y77" s="30" t="s">
        <v>169</v>
      </c>
      <c r="Z77" s="30" t="s">
        <v>169</v>
      </c>
      <c r="AA77" s="30" t="s">
        <v>169</v>
      </c>
      <c r="AB77" s="30" t="s">
        <v>169</v>
      </c>
      <c r="AC77" s="30" t="s">
        <v>169</v>
      </c>
      <c r="AD77" s="30" t="s">
        <v>169</v>
      </c>
      <c r="AE77" s="30" t="s">
        <v>169</v>
      </c>
    </row>
    <row r="78" spans="1:31" s="28" customFormat="1">
      <c r="A78" s="29" t="s">
        <v>134</v>
      </c>
      <c r="B78" s="29" t="s">
        <v>20</v>
      </c>
      <c r="C78" s="30">
        <v>3.5267244028802249E-9</v>
      </c>
      <c r="D78" s="30">
        <v>3.4546090182648407E-9</v>
      </c>
      <c r="E78" s="30">
        <v>3.6192905909729536E-9</v>
      </c>
      <c r="F78" s="30">
        <v>3.6670888215665615E-9</v>
      </c>
      <c r="G78" s="30">
        <v>3.6786077998770633E-9</v>
      </c>
      <c r="H78" s="30">
        <v>3.7918993677555323E-9</v>
      </c>
      <c r="I78" s="30">
        <v>4.1898626844046369E-9</v>
      </c>
      <c r="J78" s="30">
        <v>4.4597679574991214E-9</v>
      </c>
      <c r="K78" s="30">
        <v>4.7161096109940286E-9</v>
      </c>
      <c r="L78" s="30">
        <v>4.7666408719704897E-9</v>
      </c>
      <c r="M78" s="30">
        <v>4.7400523028626578E-9</v>
      </c>
      <c r="N78" s="30">
        <v>4.8277276519142956E-9</v>
      </c>
      <c r="O78" s="30">
        <v>4.7884445249385316E-9</v>
      </c>
      <c r="P78" s="30">
        <v>4.6428982262030209E-9</v>
      </c>
      <c r="Q78" s="30">
        <v>4.5387370477695826E-9</v>
      </c>
      <c r="R78" s="30">
        <v>4.5445183526519094E-9</v>
      </c>
      <c r="S78" s="30">
        <v>4.5843453635405694E-9</v>
      </c>
      <c r="T78" s="30">
        <v>4.593796101159115E-9</v>
      </c>
      <c r="U78" s="30">
        <v>4.8066352739726032E-9</v>
      </c>
      <c r="V78" s="30">
        <v>4.8060576374253603E-9</v>
      </c>
      <c r="W78" s="30">
        <v>5.3360977564102563E-9</v>
      </c>
      <c r="X78" s="30">
        <v>5.3530629829645249E-9</v>
      </c>
      <c r="Y78" s="30">
        <v>5.7190444437126803E-9</v>
      </c>
      <c r="Z78" s="30">
        <v>5.7576873682824027E-9</v>
      </c>
      <c r="AA78" s="30">
        <v>5.8139752370916749E-9</v>
      </c>
      <c r="AB78" s="30">
        <v>6.4152539954337899E-9</v>
      </c>
      <c r="AC78" s="30">
        <v>6.4062022523709167E-9</v>
      </c>
      <c r="AD78" s="30">
        <v>7.1290327537759043E-9</v>
      </c>
      <c r="AE78" s="30">
        <v>7.0367997014401134E-9</v>
      </c>
    </row>
    <row r="79" spans="1:31" s="28" customFormat="1">
      <c r="A79" s="29" t="s">
        <v>134</v>
      </c>
      <c r="B79" s="29" t="s">
        <v>32</v>
      </c>
      <c r="C79" s="30" t="s">
        <v>169</v>
      </c>
      <c r="D79" s="30" t="s">
        <v>169</v>
      </c>
      <c r="E79" s="30" t="s">
        <v>169</v>
      </c>
      <c r="F79" s="30" t="s">
        <v>169</v>
      </c>
      <c r="G79" s="30" t="s">
        <v>169</v>
      </c>
      <c r="H79" s="30" t="s">
        <v>169</v>
      </c>
      <c r="I79" s="30" t="s">
        <v>169</v>
      </c>
      <c r="J79" s="30" t="s">
        <v>169</v>
      </c>
      <c r="K79" s="30" t="s">
        <v>169</v>
      </c>
      <c r="L79" s="30" t="s">
        <v>169</v>
      </c>
      <c r="M79" s="30" t="s">
        <v>169</v>
      </c>
      <c r="N79" s="30" t="s">
        <v>169</v>
      </c>
      <c r="O79" s="30" t="s">
        <v>169</v>
      </c>
      <c r="P79" s="30" t="s">
        <v>169</v>
      </c>
      <c r="Q79" s="30" t="s">
        <v>169</v>
      </c>
      <c r="R79" s="30" t="s">
        <v>169</v>
      </c>
      <c r="S79" s="30" t="s">
        <v>169</v>
      </c>
      <c r="T79" s="30" t="s">
        <v>169</v>
      </c>
      <c r="U79" s="30" t="s">
        <v>169</v>
      </c>
      <c r="V79" s="30" t="s">
        <v>169</v>
      </c>
      <c r="W79" s="30" t="s">
        <v>169</v>
      </c>
      <c r="X79" s="30" t="s">
        <v>169</v>
      </c>
      <c r="Y79" s="30" t="s">
        <v>169</v>
      </c>
      <c r="Z79" s="30" t="s">
        <v>169</v>
      </c>
      <c r="AA79" s="30" t="s">
        <v>169</v>
      </c>
      <c r="AB79" s="30" t="s">
        <v>169</v>
      </c>
      <c r="AC79" s="30" t="s">
        <v>169</v>
      </c>
      <c r="AD79" s="30" t="s">
        <v>169</v>
      </c>
      <c r="AE79" s="30" t="s">
        <v>169</v>
      </c>
    </row>
    <row r="80" spans="1:31" s="28" customFormat="1">
      <c r="A80" s="29" t="s">
        <v>134</v>
      </c>
      <c r="B80" s="29" t="s">
        <v>66</v>
      </c>
      <c r="C80" s="30">
        <v>3.0847235903750385E-9</v>
      </c>
      <c r="D80" s="30">
        <v>2.908943615001796E-9</v>
      </c>
      <c r="E80" s="30">
        <v>3.1126953786362938E-9</v>
      </c>
      <c r="F80" s="30">
        <v>3.2017338771740787E-9</v>
      </c>
      <c r="G80" s="30">
        <v>3.2789167436252564E-9</v>
      </c>
      <c r="H80" s="30">
        <v>3.4641242753065514E-9</v>
      </c>
      <c r="I80" s="30">
        <v>3.7472737417269382E-9</v>
      </c>
      <c r="J80" s="30">
        <v>4.0146554820173409E-9</v>
      </c>
      <c r="K80" s="30">
        <v>4.2419693704786818E-9</v>
      </c>
      <c r="L80" s="30">
        <v>2.1652754652775642E-4</v>
      </c>
      <c r="M80" s="30">
        <v>4.3917592093786878E-9</v>
      </c>
      <c r="N80" s="30">
        <v>1.3681000668711199E-3</v>
      </c>
      <c r="O80" s="30">
        <v>4.9190870786516849E-9</v>
      </c>
      <c r="P80" s="30">
        <v>7.9588581932943413E-4</v>
      </c>
      <c r="Q80" s="30">
        <v>9.0946405948431322E-4</v>
      </c>
      <c r="R80" s="30">
        <v>4.5565369425459184E-4</v>
      </c>
      <c r="S80" s="30">
        <v>1.3943386064573973E-3</v>
      </c>
      <c r="T80" s="30">
        <v>4.4397750885023787E-9</v>
      </c>
      <c r="U80" s="30">
        <v>3.2576850350054514E-3</v>
      </c>
      <c r="V80" s="30">
        <v>2.9351688826137617E-3</v>
      </c>
      <c r="W80" s="30">
        <v>4.5235642942603529E-3</v>
      </c>
      <c r="X80" s="30">
        <v>1.4347725161391888E-8</v>
      </c>
      <c r="Y80" s="30">
        <v>1.5809857353940324E-3</v>
      </c>
      <c r="Z80" s="30">
        <v>4.8714170429454019E-3</v>
      </c>
      <c r="AA80" s="30">
        <v>2.658641033329003E-3</v>
      </c>
      <c r="AB80" s="30">
        <v>1.8160071177588156E-3</v>
      </c>
      <c r="AC80" s="30">
        <v>1.9270792230475515E-3</v>
      </c>
      <c r="AD80" s="30">
        <v>9.5530785810197198E-3</v>
      </c>
      <c r="AE80" s="30">
        <v>2.712091342057943E-3</v>
      </c>
    </row>
    <row r="81" spans="1:31" s="28" customFormat="1">
      <c r="A81" s="29" t="s">
        <v>134</v>
      </c>
      <c r="B81" s="29" t="s">
        <v>65</v>
      </c>
      <c r="C81" s="30">
        <v>0.37161766269098012</v>
      </c>
      <c r="D81" s="30">
        <v>0.39893676016743607</v>
      </c>
      <c r="E81" s="30">
        <v>0.36870571382424466</v>
      </c>
      <c r="F81" s="30">
        <v>0.41159047669716547</v>
      </c>
      <c r="G81" s="30">
        <v>0.41926941835447129</v>
      </c>
      <c r="H81" s="30">
        <v>0.38880938574193347</v>
      </c>
      <c r="I81" s="30">
        <v>0.44530951292081999</v>
      </c>
      <c r="J81" s="30">
        <v>0.4395968083028049</v>
      </c>
      <c r="K81" s="30">
        <v>0.39899957561900873</v>
      </c>
      <c r="L81" s="30">
        <v>0.40272161856047151</v>
      </c>
      <c r="M81" s="30">
        <v>0.39015790471170586</v>
      </c>
      <c r="N81" s="30">
        <v>0.37700356999337509</v>
      </c>
      <c r="O81" s="30">
        <v>0.38439086719145443</v>
      </c>
      <c r="P81" s="30">
        <v>0.41715199938930786</v>
      </c>
      <c r="Q81" s="30">
        <v>0.38075171077705489</v>
      </c>
      <c r="R81" s="30">
        <v>0.37377842203365658</v>
      </c>
      <c r="S81" s="30">
        <v>0.35807228188850793</v>
      </c>
      <c r="T81" s="30">
        <v>0.34090141682457131</v>
      </c>
      <c r="U81" s="30">
        <v>0.33591813433854129</v>
      </c>
      <c r="V81" s="30">
        <v>0.29224684426034242</v>
      </c>
      <c r="W81" s="30">
        <v>0.32917171293926761</v>
      </c>
      <c r="X81" s="30">
        <v>0.33434735722056252</v>
      </c>
      <c r="Y81" s="30">
        <v>0.319172081283704</v>
      </c>
      <c r="Z81" s="30">
        <v>0.28785874219927882</v>
      </c>
      <c r="AA81" s="30">
        <v>0.29813892215961407</v>
      </c>
      <c r="AB81" s="30">
        <v>0.35175171826673951</v>
      </c>
      <c r="AC81" s="30">
        <v>0.32216335416047542</v>
      </c>
      <c r="AD81" s="30">
        <v>0.32030334355340728</v>
      </c>
      <c r="AE81" s="30">
        <v>0.31623861461009756</v>
      </c>
    </row>
    <row r="82" spans="1:31" s="28" customFormat="1">
      <c r="A82" s="29" t="s">
        <v>134</v>
      </c>
      <c r="B82" s="29" t="s">
        <v>69</v>
      </c>
      <c r="C82" s="30">
        <v>0.35905910071317831</v>
      </c>
      <c r="D82" s="30">
        <v>0.3968583674573618</v>
      </c>
      <c r="E82" s="30">
        <v>0.38034695281059305</v>
      </c>
      <c r="F82" s="30">
        <v>0.37749111722355072</v>
      </c>
      <c r="G82" s="30">
        <v>0.39639842671144099</v>
      </c>
      <c r="H82" s="30">
        <v>0.40072235710834303</v>
      </c>
      <c r="I82" s="30">
        <v>0.41355313908802938</v>
      </c>
      <c r="J82" s="30">
        <v>0.39732377405480757</v>
      </c>
      <c r="K82" s="30">
        <v>0.39008636175648981</v>
      </c>
      <c r="L82" s="30">
        <v>0.37455597671835239</v>
      </c>
      <c r="M82" s="30">
        <v>0.41084344161204939</v>
      </c>
      <c r="N82" s="30">
        <v>0.37758634330172741</v>
      </c>
      <c r="O82" s="30">
        <v>0.376024444360679</v>
      </c>
      <c r="P82" s="30">
        <v>0.39076580443078379</v>
      </c>
      <c r="Q82" s="30">
        <v>0.39200001353297059</v>
      </c>
      <c r="R82" s="30">
        <v>0.4056271997105993</v>
      </c>
      <c r="S82" s="30">
        <v>0.37332253863421433</v>
      </c>
      <c r="T82" s="30">
        <v>0.36738866517598973</v>
      </c>
      <c r="U82" s="30">
        <v>0.34540221348455052</v>
      </c>
      <c r="V82" s="30">
        <v>0.36381556342919846</v>
      </c>
      <c r="W82" s="30">
        <v>0.34163041974414371</v>
      </c>
      <c r="X82" s="30">
        <v>0.350062117125719</v>
      </c>
      <c r="Y82" s="30">
        <v>0.35668078145273585</v>
      </c>
      <c r="Z82" s="30">
        <v>0.3678254923173625</v>
      </c>
      <c r="AA82" s="30">
        <v>0.38298001731497094</v>
      </c>
      <c r="AB82" s="30">
        <v>0.36255184248822919</v>
      </c>
      <c r="AC82" s="30">
        <v>0.3608244681239437</v>
      </c>
      <c r="AD82" s="30">
        <v>0.33886021628828611</v>
      </c>
      <c r="AE82" s="30">
        <v>0.36043292079132438</v>
      </c>
    </row>
    <row r="83" spans="1:31" s="28" customFormat="1">
      <c r="A83" s="29" t="s">
        <v>134</v>
      </c>
      <c r="B83" s="29" t="s">
        <v>68</v>
      </c>
      <c r="C83" s="30" t="s">
        <v>169</v>
      </c>
      <c r="D83" s="30" t="s">
        <v>169</v>
      </c>
      <c r="E83" s="30" t="s">
        <v>169</v>
      </c>
      <c r="F83" s="30" t="s">
        <v>169</v>
      </c>
      <c r="G83" s="30" t="s">
        <v>169</v>
      </c>
      <c r="H83" s="30" t="s">
        <v>169</v>
      </c>
      <c r="I83" s="30" t="s">
        <v>169</v>
      </c>
      <c r="J83" s="30" t="s">
        <v>169</v>
      </c>
      <c r="K83" s="30" t="s">
        <v>169</v>
      </c>
      <c r="L83" s="30" t="s">
        <v>169</v>
      </c>
      <c r="M83" s="30" t="s">
        <v>169</v>
      </c>
      <c r="N83" s="30" t="s">
        <v>169</v>
      </c>
      <c r="O83" s="30" t="s">
        <v>169</v>
      </c>
      <c r="P83" s="30" t="s">
        <v>169</v>
      </c>
      <c r="Q83" s="30" t="s">
        <v>169</v>
      </c>
      <c r="R83" s="30" t="s">
        <v>169</v>
      </c>
      <c r="S83" s="30" t="s">
        <v>169</v>
      </c>
      <c r="T83" s="30" t="s">
        <v>169</v>
      </c>
      <c r="U83" s="30" t="s">
        <v>169</v>
      </c>
      <c r="V83" s="30" t="s">
        <v>169</v>
      </c>
      <c r="W83" s="30" t="s">
        <v>169</v>
      </c>
      <c r="X83" s="30" t="s">
        <v>169</v>
      </c>
      <c r="Y83" s="30" t="s">
        <v>169</v>
      </c>
      <c r="Z83" s="30" t="s">
        <v>169</v>
      </c>
      <c r="AA83" s="30" t="s">
        <v>169</v>
      </c>
      <c r="AB83" s="30" t="s">
        <v>169</v>
      </c>
      <c r="AC83" s="30" t="s">
        <v>169</v>
      </c>
      <c r="AD83" s="30" t="s">
        <v>169</v>
      </c>
      <c r="AE83" s="30" t="s">
        <v>169</v>
      </c>
    </row>
    <row r="84" spans="1:31" s="28" customFormat="1">
      <c r="A84" s="29" t="s">
        <v>134</v>
      </c>
      <c r="B84" s="29" t="s">
        <v>36</v>
      </c>
      <c r="C84" s="30" t="s">
        <v>169</v>
      </c>
      <c r="D84" s="30" t="s">
        <v>169</v>
      </c>
      <c r="E84" s="30" t="s">
        <v>169</v>
      </c>
      <c r="F84" s="30" t="s">
        <v>169</v>
      </c>
      <c r="G84" s="30" t="s">
        <v>169</v>
      </c>
      <c r="H84" s="30" t="s">
        <v>169</v>
      </c>
      <c r="I84" s="30" t="s">
        <v>169</v>
      </c>
      <c r="J84" s="30" t="s">
        <v>169</v>
      </c>
      <c r="K84" s="30" t="s">
        <v>169</v>
      </c>
      <c r="L84" s="30" t="s">
        <v>169</v>
      </c>
      <c r="M84" s="30" t="s">
        <v>169</v>
      </c>
      <c r="N84" s="30" t="s">
        <v>169</v>
      </c>
      <c r="O84" s="30" t="s">
        <v>169</v>
      </c>
      <c r="P84" s="30" t="s">
        <v>169</v>
      </c>
      <c r="Q84" s="30" t="s">
        <v>169</v>
      </c>
      <c r="R84" s="30" t="s">
        <v>169</v>
      </c>
      <c r="S84" s="30" t="s">
        <v>169</v>
      </c>
      <c r="T84" s="30" t="s">
        <v>169</v>
      </c>
      <c r="U84" s="30" t="s">
        <v>169</v>
      </c>
      <c r="V84" s="30" t="s">
        <v>169</v>
      </c>
      <c r="W84" s="30" t="s">
        <v>169</v>
      </c>
      <c r="X84" s="30" t="s">
        <v>169</v>
      </c>
      <c r="Y84" s="30" t="s">
        <v>169</v>
      </c>
      <c r="Z84" s="30" t="s">
        <v>169</v>
      </c>
      <c r="AA84" s="30" t="s">
        <v>169</v>
      </c>
      <c r="AB84" s="30" t="s">
        <v>169</v>
      </c>
      <c r="AC84" s="30" t="s">
        <v>169</v>
      </c>
      <c r="AD84" s="30" t="s">
        <v>169</v>
      </c>
      <c r="AE84" s="30" t="s">
        <v>169</v>
      </c>
    </row>
    <row r="85" spans="1:31" s="28" customFormat="1">
      <c r="A85" s="29" t="s">
        <v>134</v>
      </c>
      <c r="B85" s="29" t="s">
        <v>73</v>
      </c>
      <c r="C85" s="30" t="s">
        <v>169</v>
      </c>
      <c r="D85" s="30" t="s">
        <v>169</v>
      </c>
      <c r="E85" s="30" t="s">
        <v>169</v>
      </c>
      <c r="F85" s="30" t="s">
        <v>169</v>
      </c>
      <c r="G85" s="30" t="s">
        <v>169</v>
      </c>
      <c r="H85" s="30" t="s">
        <v>169</v>
      </c>
      <c r="I85" s="30" t="s">
        <v>169</v>
      </c>
      <c r="J85" s="30" t="s">
        <v>169</v>
      </c>
      <c r="K85" s="30" t="s">
        <v>169</v>
      </c>
      <c r="L85" s="30" t="s">
        <v>169</v>
      </c>
      <c r="M85" s="30" t="s">
        <v>169</v>
      </c>
      <c r="N85" s="30" t="s">
        <v>169</v>
      </c>
      <c r="O85" s="30" t="s">
        <v>169</v>
      </c>
      <c r="P85" s="30" t="s">
        <v>169</v>
      </c>
      <c r="Q85" s="30" t="s">
        <v>169</v>
      </c>
      <c r="R85" s="30" t="s">
        <v>169</v>
      </c>
      <c r="S85" s="30" t="s">
        <v>169</v>
      </c>
      <c r="T85" s="30" t="s">
        <v>169</v>
      </c>
      <c r="U85" s="30" t="s">
        <v>169</v>
      </c>
      <c r="V85" s="30" t="s">
        <v>169</v>
      </c>
      <c r="W85" s="30" t="s">
        <v>169</v>
      </c>
      <c r="X85" s="30" t="s">
        <v>169</v>
      </c>
      <c r="Y85" s="30" t="s">
        <v>169</v>
      </c>
      <c r="Z85" s="30" t="s">
        <v>169</v>
      </c>
      <c r="AA85" s="30" t="s">
        <v>169</v>
      </c>
      <c r="AB85" s="30" t="s">
        <v>169</v>
      </c>
      <c r="AC85" s="30" t="s">
        <v>169</v>
      </c>
      <c r="AD85" s="30" t="s">
        <v>169</v>
      </c>
      <c r="AE85" s="30" t="s">
        <v>169</v>
      </c>
    </row>
    <row r="86" spans="1:31" s="28" customFormat="1">
      <c r="A86" s="29" t="s">
        <v>134</v>
      </c>
      <c r="B86" s="29" t="s">
        <v>56</v>
      </c>
      <c r="C86" s="30">
        <v>1.7306739026693142E-2</v>
      </c>
      <c r="D86" s="30">
        <v>3.829193466089497E-2</v>
      </c>
      <c r="E86" s="30">
        <v>3.8787198498650761E-2</v>
      </c>
      <c r="F86" s="30">
        <v>3.035140296168496E-2</v>
      </c>
      <c r="G86" s="30">
        <v>3.3869080523146196E-2</v>
      </c>
      <c r="H86" s="30">
        <v>3.6016195631550396E-2</v>
      </c>
      <c r="I86" s="30">
        <v>4.2230590133072649E-2</v>
      </c>
      <c r="J86" s="30">
        <v>4.3578732180830068E-2</v>
      </c>
      <c r="K86" s="30">
        <v>4.465775810522251E-2</v>
      </c>
      <c r="L86" s="30">
        <v>5.0995046464175887E-2</v>
      </c>
      <c r="M86" s="30">
        <v>4.7649128610197898E-2</v>
      </c>
      <c r="N86" s="30">
        <v>4.875990584885706E-2</v>
      </c>
      <c r="O86" s="30">
        <v>4.7884133026648387E-2</v>
      </c>
      <c r="P86" s="30">
        <v>5.2549203275997824E-2</v>
      </c>
      <c r="Q86" s="30">
        <v>5.1111648224749E-2</v>
      </c>
      <c r="R86" s="30">
        <v>4.5786951109077254E-2</v>
      </c>
      <c r="S86" s="30">
        <v>5.0002578791251348E-2</v>
      </c>
      <c r="T86" s="30">
        <v>4.7022540708345537E-2</v>
      </c>
      <c r="U86" s="30">
        <v>5.0385647420241632E-2</v>
      </c>
      <c r="V86" s="30">
        <v>5.3181512616606703E-2</v>
      </c>
      <c r="W86" s="30">
        <v>5.1963709998584511E-2</v>
      </c>
      <c r="X86" s="30">
        <v>5.0558509548281123E-2</v>
      </c>
      <c r="Y86" s="30">
        <v>4.5420772059166732E-2</v>
      </c>
      <c r="Z86" s="30">
        <v>4.7388858798248848E-2</v>
      </c>
      <c r="AA86" s="30">
        <v>4.4433896359790004E-2</v>
      </c>
      <c r="AB86" s="30">
        <v>4.2728423682951967E-2</v>
      </c>
      <c r="AC86" s="30">
        <v>3.8735034196314605E-2</v>
      </c>
      <c r="AD86" s="30">
        <v>3.8316479007757677E-2</v>
      </c>
      <c r="AE86" s="30">
        <v>3.6390974791310787E-2</v>
      </c>
    </row>
    <row r="88" spans="1:31"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row>
    <row r="89" spans="1:31"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row>
    <row r="90" spans="1:31"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s="28" customFormat="1">
      <c r="A92" s="29" t="s">
        <v>40</v>
      </c>
      <c r="B92" s="29" t="s">
        <v>70</v>
      </c>
      <c r="C92" s="31">
        <v>7.4381477203101315E-2</v>
      </c>
      <c r="D92" s="31">
        <v>5.12157982202711E-2</v>
      </c>
      <c r="E92" s="31">
        <v>5.8197680431860951E-2</v>
      </c>
      <c r="F92" s="31">
        <v>6.8193095078766655E-2</v>
      </c>
      <c r="G92" s="31">
        <v>6.4572809882461946E-2</v>
      </c>
      <c r="H92" s="31">
        <v>6.6808427828672801E-2</v>
      </c>
      <c r="I92" s="31">
        <v>6.6882824602331761E-2</v>
      </c>
      <c r="J92" s="31">
        <v>6.3031529411719717E-2</v>
      </c>
      <c r="K92" s="31">
        <v>5.9476962988889305E-2</v>
      </c>
      <c r="L92" s="31">
        <v>6.4482174502075232E-2</v>
      </c>
      <c r="M92" s="31">
        <v>6.111588402231536E-2</v>
      </c>
      <c r="N92" s="31">
        <v>0.10656296701931366</v>
      </c>
      <c r="O92" s="31">
        <v>0.12565947109605038</v>
      </c>
      <c r="P92" s="31">
        <v>0.12739379495121322</v>
      </c>
      <c r="Q92" s="31">
        <v>0.13735230592889</v>
      </c>
      <c r="R92" s="31">
        <v>0.13806632882172026</v>
      </c>
      <c r="S92" s="31">
        <v>0.14044235040935726</v>
      </c>
      <c r="T92" s="31">
        <v>0.14031233435758236</v>
      </c>
      <c r="U92" s="31">
        <v>0.15015035988556663</v>
      </c>
      <c r="V92" s="31">
        <v>0.15010641886056827</v>
      </c>
      <c r="W92" s="31">
        <v>0.16614822696977891</v>
      </c>
      <c r="X92" s="31">
        <v>0.17833631737571978</v>
      </c>
      <c r="Y92" s="31">
        <v>0.17412282700111245</v>
      </c>
      <c r="Z92" s="31">
        <v>0.20638869699855947</v>
      </c>
      <c r="AA92" s="31">
        <v>0.20376201716816217</v>
      </c>
      <c r="AB92" s="31">
        <v>0.18214004445118862</v>
      </c>
      <c r="AC92" s="31">
        <v>0.18357528003070997</v>
      </c>
      <c r="AD92" s="31">
        <v>0.17634712922594581</v>
      </c>
      <c r="AE92" s="31">
        <v>0.17062903412456634</v>
      </c>
    </row>
    <row r="93" spans="1:31" collapsed="1">
      <c r="A93" s="29" t="s">
        <v>40</v>
      </c>
      <c r="B93" s="29" t="s">
        <v>72</v>
      </c>
      <c r="C93" s="31">
        <v>5.8146590963710651E-2</v>
      </c>
      <c r="D93" s="31">
        <v>9.9261710268822578E-2</v>
      </c>
      <c r="E93" s="31">
        <v>0.1218203883675841</v>
      </c>
      <c r="F93" s="31">
        <v>0.26512989967641815</v>
      </c>
      <c r="G93" s="31">
        <v>0.22707009195928793</v>
      </c>
      <c r="H93" s="31">
        <v>0.251968253995002</v>
      </c>
      <c r="I93" s="31">
        <v>0.2943079080850266</v>
      </c>
      <c r="J93" s="31">
        <v>0.2916761240193888</v>
      </c>
      <c r="K93" s="31">
        <v>0.27704088320597919</v>
      </c>
      <c r="L93" s="31">
        <v>0.29661720543111658</v>
      </c>
      <c r="M93" s="31">
        <v>0.31849911317070778</v>
      </c>
      <c r="N93" s="31">
        <v>0.33099370370763176</v>
      </c>
      <c r="O93" s="31">
        <v>0.31937374638551919</v>
      </c>
      <c r="P93" s="31">
        <v>0.32040336067678094</v>
      </c>
      <c r="Q93" s="31">
        <v>0.34282030242899797</v>
      </c>
      <c r="R93" s="31">
        <v>0.33376447815748395</v>
      </c>
      <c r="S93" s="31">
        <v>0.32814159743308374</v>
      </c>
      <c r="T93" s="31">
        <v>0.32126780669281413</v>
      </c>
      <c r="U93" s="31">
        <v>0.34711732129975648</v>
      </c>
      <c r="V93" s="31">
        <v>0.35034281281495333</v>
      </c>
      <c r="W93" s="31">
        <v>0.34387809353957227</v>
      </c>
      <c r="X93" s="31">
        <v>0.33613897382590563</v>
      </c>
      <c r="Y93" s="31">
        <v>0.31804216418820325</v>
      </c>
      <c r="Z93" s="31">
        <v>0.34051178190573578</v>
      </c>
      <c r="AA93" s="31">
        <v>0.33292734331471519</v>
      </c>
      <c r="AB93" s="31">
        <v>0.31370931549222625</v>
      </c>
      <c r="AC93" s="31">
        <v>0.30297687927055889</v>
      </c>
      <c r="AD93" s="31">
        <v>0.30276216012580848</v>
      </c>
      <c r="AE93" s="31">
        <v>0.2891821397121937</v>
      </c>
    </row>
    <row r="94" spans="1:31">
      <c r="A94" s="29" t="s">
        <v>40</v>
      </c>
      <c r="B94" s="29" t="s">
        <v>76</v>
      </c>
      <c r="C94" s="31">
        <v>5.7748676986722328E-2</v>
      </c>
      <c r="D94" s="31">
        <v>8.1991584877287943E-2</v>
      </c>
      <c r="E94" s="31">
        <v>8.8002849881120726E-2</v>
      </c>
      <c r="F94" s="31">
        <v>0.10198860694710002</v>
      </c>
      <c r="G94" s="31">
        <v>0.10031952165643412</v>
      </c>
      <c r="H94" s="31">
        <v>9.9978555984301568E-2</v>
      </c>
      <c r="I94" s="31">
        <v>9.528024797310046E-2</v>
      </c>
      <c r="J94" s="31">
        <v>8.8238759031985359E-2</v>
      </c>
      <c r="K94" s="31">
        <v>8.2889480669567417E-2</v>
      </c>
      <c r="L94" s="31">
        <v>8.2504021120185428E-2</v>
      </c>
      <c r="M94" s="31">
        <v>8.0083479447843609E-2</v>
      </c>
      <c r="N94" s="31">
        <v>7.8936188077351033E-2</v>
      </c>
      <c r="O94" s="31">
        <v>7.6979995071638885E-2</v>
      </c>
      <c r="P94" s="31">
        <v>7.6072596692095526E-2</v>
      </c>
      <c r="Q94" s="31">
        <v>7.8842790212222791E-2</v>
      </c>
      <c r="R94" s="31">
        <v>7.7555510453565735E-2</v>
      </c>
      <c r="S94" s="31">
        <v>7.1951006320493033E-2</v>
      </c>
      <c r="T94" s="31">
        <v>7.118402085175031E-2</v>
      </c>
      <c r="U94" s="31">
        <v>7.1877801701786967E-2</v>
      </c>
      <c r="V94" s="31">
        <v>7.1108301731025184E-2</v>
      </c>
      <c r="W94" s="31">
        <v>7.0945426355175881E-2</v>
      </c>
      <c r="X94" s="31">
        <v>6.8160576771858494E-2</v>
      </c>
      <c r="Y94" s="31">
        <v>6.0345898812413423E-2</v>
      </c>
      <c r="Z94" s="31">
        <v>6.3157720032221948E-2</v>
      </c>
      <c r="AA94" s="31">
        <v>5.9120411287153583E-2</v>
      </c>
      <c r="AB94" s="31">
        <v>5.2920886280161589E-2</v>
      </c>
      <c r="AC94" s="31">
        <v>4.9610183953671574E-2</v>
      </c>
      <c r="AD94" s="31">
        <v>4.5672371101773052E-2</v>
      </c>
      <c r="AE94" s="31">
        <v>4.2835408788428522E-2</v>
      </c>
    </row>
    <row r="95" spans="1:31" collapsed="1"/>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1" t="s">
        <v>169</v>
      </c>
      <c r="D97" s="31" t="s">
        <v>169</v>
      </c>
      <c r="E97" s="31" t="s">
        <v>169</v>
      </c>
      <c r="F97" s="31" t="s">
        <v>169</v>
      </c>
      <c r="G97" s="31" t="s">
        <v>169</v>
      </c>
      <c r="H97" s="31" t="s">
        <v>169</v>
      </c>
      <c r="I97" s="31" t="s">
        <v>169</v>
      </c>
      <c r="J97" s="31" t="s">
        <v>169</v>
      </c>
      <c r="K97" s="31" t="s">
        <v>169</v>
      </c>
      <c r="L97" s="31" t="s">
        <v>169</v>
      </c>
      <c r="M97" s="31" t="s">
        <v>169</v>
      </c>
      <c r="N97" s="31" t="s">
        <v>169</v>
      </c>
      <c r="O97" s="31" t="s">
        <v>169</v>
      </c>
      <c r="P97" s="31" t="s">
        <v>169</v>
      </c>
      <c r="Q97" s="31" t="s">
        <v>169</v>
      </c>
      <c r="R97" s="31" t="s">
        <v>169</v>
      </c>
      <c r="S97" s="31" t="s">
        <v>169</v>
      </c>
      <c r="T97" s="31" t="s">
        <v>169</v>
      </c>
      <c r="U97" s="31">
        <v>0.17265800859091726</v>
      </c>
      <c r="V97" s="31">
        <v>0.17155504172595082</v>
      </c>
      <c r="W97" s="31">
        <v>0.21449058776793037</v>
      </c>
      <c r="X97" s="31">
        <v>0.21210058006150623</v>
      </c>
      <c r="Y97" s="31">
        <v>0.20744074828294007</v>
      </c>
      <c r="Z97" s="31">
        <v>0.26176628779494227</v>
      </c>
      <c r="AA97" s="31">
        <v>0.26007157348626064</v>
      </c>
      <c r="AB97" s="31">
        <v>0.25289481876459197</v>
      </c>
      <c r="AC97" s="31">
        <v>0.24982156263838085</v>
      </c>
      <c r="AD97" s="31">
        <v>0.25569259456471582</v>
      </c>
      <c r="AE97" s="31">
        <v>0.24954765483913113</v>
      </c>
    </row>
    <row r="98" spans="1:31">
      <c r="A98" s="29" t="s">
        <v>130</v>
      </c>
      <c r="B98" s="29" t="s">
        <v>72</v>
      </c>
      <c r="C98" s="31">
        <v>4.9411108664927157E-2</v>
      </c>
      <c r="D98" s="31">
        <v>9.7001124429223623E-2</v>
      </c>
      <c r="E98" s="31">
        <v>0.11838515928758479</v>
      </c>
      <c r="F98" s="31">
        <v>0.34445118176867606</v>
      </c>
      <c r="G98" s="31">
        <v>0.24244568653576065</v>
      </c>
      <c r="H98" s="31">
        <v>0.26657360163487903</v>
      </c>
      <c r="I98" s="31">
        <v>0.31285760324495032</v>
      </c>
      <c r="J98" s="31">
        <v>0.31159100718608174</v>
      </c>
      <c r="K98" s="31">
        <v>0.28852975762768757</v>
      </c>
      <c r="L98" s="31">
        <v>0.30778546075447083</v>
      </c>
      <c r="M98" s="31">
        <v>0.33313188234315272</v>
      </c>
      <c r="N98" s="31">
        <v>0.34147898759035855</v>
      </c>
      <c r="O98" s="31">
        <v>0.33428818021910078</v>
      </c>
      <c r="P98" s="31">
        <v>0.33872098740979589</v>
      </c>
      <c r="Q98" s="31">
        <v>0.3680404963138148</v>
      </c>
      <c r="R98" s="31">
        <v>0.35316376248528114</v>
      </c>
      <c r="S98" s="31">
        <v>0.3615860434498927</v>
      </c>
      <c r="T98" s="31">
        <v>0.34595740037600126</v>
      </c>
      <c r="U98" s="31">
        <v>0.37419693656898834</v>
      </c>
      <c r="V98" s="31">
        <v>0.3759340306277143</v>
      </c>
      <c r="W98" s="31">
        <v>0.36351772927054171</v>
      </c>
      <c r="X98" s="31">
        <v>0.3651432815971794</v>
      </c>
      <c r="Y98" s="31">
        <v>0.34916397570254332</v>
      </c>
      <c r="Z98" s="31">
        <v>0.38170793904577538</v>
      </c>
      <c r="AA98" s="31">
        <v>0.38094201013117418</v>
      </c>
      <c r="AB98" s="31">
        <v>0.36760512655575212</v>
      </c>
      <c r="AC98" s="31">
        <v>0.34239484922496188</v>
      </c>
      <c r="AD98" s="31">
        <v>0.35781119956763285</v>
      </c>
      <c r="AE98" s="31">
        <v>0.34116362446566717</v>
      </c>
    </row>
    <row r="99" spans="1:31">
      <c r="A99" s="29" t="s">
        <v>130</v>
      </c>
      <c r="B99" s="29" t="s">
        <v>76</v>
      </c>
      <c r="C99" s="31">
        <v>3.1076858793628363E-2</v>
      </c>
      <c r="D99" s="31">
        <v>7.6595112949916014E-2</v>
      </c>
      <c r="E99" s="31">
        <v>8.1133990081669535E-2</v>
      </c>
      <c r="F99" s="31">
        <v>9.2753063662764298E-2</v>
      </c>
      <c r="G99" s="31">
        <v>9.5062867372081375E-2</v>
      </c>
      <c r="H99" s="31">
        <v>9.7083835616345177E-2</v>
      </c>
      <c r="I99" s="31">
        <v>9.2062054334788465E-2</v>
      </c>
      <c r="J99" s="31">
        <v>8.6477878374187411E-2</v>
      </c>
      <c r="K99" s="31">
        <v>8.1814364154271124E-2</v>
      </c>
      <c r="L99" s="31">
        <v>8.1578014252302058E-2</v>
      </c>
      <c r="M99" s="31">
        <v>7.8836523273654965E-2</v>
      </c>
      <c r="N99" s="31">
        <v>8.069023415502502E-2</v>
      </c>
      <c r="O99" s="31">
        <v>8.0337811319293267E-2</v>
      </c>
      <c r="P99" s="31">
        <v>7.9091107393595414E-2</v>
      </c>
      <c r="Q99" s="31">
        <v>8.1100999528563464E-2</v>
      </c>
      <c r="R99" s="31">
        <v>8.0090230580005389E-2</v>
      </c>
      <c r="S99" s="31">
        <v>7.6280747530899404E-2</v>
      </c>
      <c r="T99" s="31">
        <v>7.4404386633532549E-2</v>
      </c>
      <c r="U99" s="31">
        <v>7.4123620785893629E-2</v>
      </c>
      <c r="V99" s="31">
        <v>7.2806291275557836E-2</v>
      </c>
      <c r="W99" s="31">
        <v>7.2994680211645957E-2</v>
      </c>
      <c r="X99" s="31">
        <v>7.313232433160019E-2</v>
      </c>
      <c r="Y99" s="31">
        <v>6.6327380008107811E-2</v>
      </c>
      <c r="Z99" s="31">
        <v>6.9522952252731737E-2</v>
      </c>
      <c r="AA99" s="31">
        <v>6.4704003821125136E-2</v>
      </c>
      <c r="AB99" s="31">
        <v>6.1441813846259463E-2</v>
      </c>
      <c r="AC99" s="31">
        <v>5.5529737056483106E-2</v>
      </c>
      <c r="AD99" s="31">
        <v>5.3690453068105132E-2</v>
      </c>
      <c r="AE99" s="31">
        <v>4.9203819819957792E-2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1" t="s">
        <v>169</v>
      </c>
      <c r="D102" s="31">
        <v>0.15973360283565069</v>
      </c>
      <c r="E102" s="31">
        <v>0.18146132068198062</v>
      </c>
      <c r="F102" s="31">
        <v>0.20744203940069583</v>
      </c>
      <c r="G102" s="31">
        <v>0.20552648284747146</v>
      </c>
      <c r="H102" s="31">
        <v>0.208194164621016</v>
      </c>
      <c r="I102" s="31">
        <v>0.20925060731091891</v>
      </c>
      <c r="J102" s="31">
        <v>0.19812733705587898</v>
      </c>
      <c r="K102" s="31">
        <v>0.19269206444640408</v>
      </c>
      <c r="L102" s="31">
        <v>0.19673734706723744</v>
      </c>
      <c r="M102" s="31">
        <v>0.19351009348955481</v>
      </c>
      <c r="N102" s="31">
        <v>0.18931587023567639</v>
      </c>
      <c r="O102" s="31">
        <v>0.18291650192969225</v>
      </c>
      <c r="P102" s="31">
        <v>0.18718128472039122</v>
      </c>
      <c r="Q102" s="31">
        <v>0.18542418743839265</v>
      </c>
      <c r="R102" s="31">
        <v>0.18943647407700814</v>
      </c>
      <c r="S102" s="31">
        <v>0.17227451324060264</v>
      </c>
      <c r="T102" s="31">
        <v>0.1735068261862239</v>
      </c>
      <c r="U102" s="31">
        <v>0.17291612310795679</v>
      </c>
      <c r="V102" s="31">
        <v>0.17509060146084993</v>
      </c>
      <c r="W102" s="31">
        <v>0.17804565613509463</v>
      </c>
      <c r="X102" s="31">
        <v>0.17361398535972081</v>
      </c>
      <c r="Y102" s="31">
        <v>0.1725064002174681</v>
      </c>
      <c r="Z102" s="31">
        <v>0.17239279464669469</v>
      </c>
      <c r="AA102" s="31">
        <v>0.16700310860563419</v>
      </c>
      <c r="AB102" s="31">
        <v>0.15223522168209117</v>
      </c>
      <c r="AC102" s="31">
        <v>0.1582144149614409</v>
      </c>
      <c r="AD102" s="31">
        <v>0.14906962913464172</v>
      </c>
      <c r="AE102" s="31">
        <v>0.14364289619526285</v>
      </c>
    </row>
    <row r="103" spans="1:31">
      <c r="A103" s="29" t="s">
        <v>131</v>
      </c>
      <c r="B103" s="29" t="s">
        <v>72</v>
      </c>
      <c r="C103" s="31">
        <v>7.3121703475910904E-2</v>
      </c>
      <c r="D103" s="31">
        <v>0.10313700027956364</v>
      </c>
      <c r="E103" s="31">
        <v>0.12770932896795775</v>
      </c>
      <c r="F103" s="31">
        <v>0.1291505290779692</v>
      </c>
      <c r="G103" s="31">
        <v>0.1366992200580025</v>
      </c>
      <c r="H103" s="31">
        <v>0.16612454091685303</v>
      </c>
      <c r="I103" s="31">
        <v>0.18528108887238098</v>
      </c>
      <c r="J103" s="31">
        <v>0.17462534119897494</v>
      </c>
      <c r="K103" s="31">
        <v>0.16262103001538883</v>
      </c>
      <c r="L103" s="31">
        <v>0.18539044693299087</v>
      </c>
      <c r="M103" s="31">
        <v>0.17276861802211582</v>
      </c>
      <c r="N103" s="31">
        <v>0.25357168970531047</v>
      </c>
      <c r="O103" s="31">
        <v>0.2446798692349062</v>
      </c>
      <c r="P103" s="31">
        <v>0.24292001962986629</v>
      </c>
      <c r="Q103" s="31">
        <v>0.25266423813369082</v>
      </c>
      <c r="R103" s="31">
        <v>0.25631867134231012</v>
      </c>
      <c r="S103" s="31">
        <v>0.25185172569524128</v>
      </c>
      <c r="T103" s="31">
        <v>0.26127613324297061</v>
      </c>
      <c r="U103" s="31">
        <v>0.28133509687195907</v>
      </c>
      <c r="V103" s="31">
        <v>0.29518565605378749</v>
      </c>
      <c r="W103" s="31">
        <v>0.31294047001835412</v>
      </c>
      <c r="X103" s="31">
        <v>0.30849149392092806</v>
      </c>
      <c r="Y103" s="31">
        <v>0.28699105531562541</v>
      </c>
      <c r="Z103" s="31">
        <v>0.29381409976830242</v>
      </c>
      <c r="AA103" s="31">
        <v>0.27138374390239772</v>
      </c>
      <c r="AB103" s="31">
        <v>0.2313023477913454</v>
      </c>
      <c r="AC103" s="31">
        <v>0.23704124265843424</v>
      </c>
      <c r="AD103" s="31">
        <v>0.20865773711858154</v>
      </c>
      <c r="AE103" s="31">
        <v>0.19439443914475776</v>
      </c>
    </row>
    <row r="104" spans="1:31">
      <c r="A104" s="29" t="s">
        <v>131</v>
      </c>
      <c r="B104" s="29" t="s">
        <v>76</v>
      </c>
      <c r="C104" s="31">
        <v>7.6702105108840304E-2</v>
      </c>
      <c r="D104" s="31">
        <v>9.1109996407572627E-2</v>
      </c>
      <c r="E104" s="31">
        <v>9.6202807369776488E-2</v>
      </c>
      <c r="F104" s="31">
        <v>0.11110684427002913</v>
      </c>
      <c r="G104" s="31">
        <v>0.10817962178826054</v>
      </c>
      <c r="H104" s="31">
        <v>0.10604531840058669</v>
      </c>
      <c r="I104" s="31">
        <v>0.10084660531963985</v>
      </c>
      <c r="J104" s="31">
        <v>9.166060541092827E-2</v>
      </c>
      <c r="K104" s="31">
        <v>8.6129735781749983E-2</v>
      </c>
      <c r="L104" s="31">
        <v>8.5940755632880741E-2</v>
      </c>
      <c r="M104" s="31">
        <v>8.4652236141982015E-2</v>
      </c>
      <c r="N104" s="31">
        <v>8.0379401818942278E-2</v>
      </c>
      <c r="O104" s="31">
        <v>7.6661060284192895E-2</v>
      </c>
      <c r="P104" s="31">
        <v>7.7521122451529964E-2</v>
      </c>
      <c r="Q104" s="31">
        <v>7.8636368299842802E-2</v>
      </c>
      <c r="R104" s="31">
        <v>7.738675627878823E-2</v>
      </c>
      <c r="S104" s="31">
        <v>6.8262214609726021E-2</v>
      </c>
      <c r="T104" s="31">
        <v>7.0924680725557868E-2</v>
      </c>
      <c r="U104" s="31">
        <v>6.9553727807971671E-2</v>
      </c>
      <c r="V104" s="31">
        <v>7.2461755674643635E-2</v>
      </c>
      <c r="W104" s="31">
        <v>7.3747879542170061E-2</v>
      </c>
      <c r="X104" s="31">
        <v>6.7256881499583393E-2</v>
      </c>
      <c r="Y104" s="31">
        <v>5.9223548283499107E-2</v>
      </c>
      <c r="Z104" s="31">
        <v>5.7386060134552053E-2</v>
      </c>
      <c r="AA104" s="31">
        <v>5.055001888519059E-2</v>
      </c>
      <c r="AB104" s="31">
        <v>4.0462119670552313E-2</v>
      </c>
      <c r="AC104" s="31">
        <v>4.1317672123334016E-2</v>
      </c>
      <c r="AD104" s="31">
        <v>2.831995716006571E-2</v>
      </c>
      <c r="AE104" s="31">
        <v>2.8785907024180275E-2</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1">
        <v>0.12784500031659016</v>
      </c>
      <c r="D107" s="31">
        <v>4.0903492994488186E-2</v>
      </c>
      <c r="E107" s="31">
        <v>4.5521600041732752E-2</v>
      </c>
      <c r="F107" s="31">
        <v>6.0759569885048728E-2</v>
      </c>
      <c r="G107" s="31">
        <v>5.7318495222032889E-2</v>
      </c>
      <c r="H107" s="31">
        <v>6.0273380842930303E-2</v>
      </c>
      <c r="I107" s="31">
        <v>6.0450195688877814E-2</v>
      </c>
      <c r="J107" s="31">
        <v>5.6551247198176176E-2</v>
      </c>
      <c r="K107" s="31">
        <v>5.3187000584324982E-2</v>
      </c>
      <c r="L107" s="31">
        <v>5.5651434113220495E-2</v>
      </c>
      <c r="M107" s="31">
        <v>5.2837598339273657E-2</v>
      </c>
      <c r="N107" s="31">
        <v>5.4696365916820588E-2</v>
      </c>
      <c r="O107" s="31">
        <v>4.8700748549859778E-2</v>
      </c>
      <c r="P107" s="31">
        <v>4.5450204744500872E-2</v>
      </c>
      <c r="Q107" s="31">
        <v>5.1241561626761391E-2</v>
      </c>
      <c r="R107" s="31">
        <v>5.0643908005451266E-2</v>
      </c>
      <c r="S107" s="31">
        <v>4.7189152195377053E-2</v>
      </c>
      <c r="T107" s="31">
        <v>4.5019786884977479E-2</v>
      </c>
      <c r="U107" s="31">
        <v>5.0617627410369993E-2</v>
      </c>
      <c r="V107" s="31">
        <v>4.7936703211347777E-2</v>
      </c>
      <c r="W107" s="31">
        <v>1.7726204268753987E-2</v>
      </c>
      <c r="X107" s="31" t="s">
        <v>169</v>
      </c>
      <c r="Y107" s="31" t="s">
        <v>169</v>
      </c>
      <c r="Z107" s="31" t="s">
        <v>169</v>
      </c>
      <c r="AA107" s="31" t="s">
        <v>169</v>
      </c>
      <c r="AB107" s="31" t="s">
        <v>169</v>
      </c>
      <c r="AC107" s="31" t="s">
        <v>169</v>
      </c>
      <c r="AD107" s="31" t="s">
        <v>169</v>
      </c>
      <c r="AE107" s="31" t="s">
        <v>169</v>
      </c>
    </row>
    <row r="108" spans="1:31">
      <c r="A108" s="29" t="s">
        <v>132</v>
      </c>
      <c r="B108" s="29" t="s">
        <v>72</v>
      </c>
      <c r="C108" s="31" t="s">
        <v>169</v>
      </c>
      <c r="D108" s="31" t="s">
        <v>169</v>
      </c>
      <c r="E108" s="31" t="s">
        <v>169</v>
      </c>
      <c r="F108" s="31" t="s">
        <v>169</v>
      </c>
      <c r="G108" s="31" t="s">
        <v>169</v>
      </c>
      <c r="H108" s="31" t="s">
        <v>169</v>
      </c>
      <c r="I108" s="31" t="s">
        <v>169</v>
      </c>
      <c r="J108" s="31" t="s">
        <v>169</v>
      </c>
      <c r="K108" s="31" t="s">
        <v>169</v>
      </c>
      <c r="L108" s="31" t="s">
        <v>169</v>
      </c>
      <c r="M108" s="31" t="s">
        <v>169</v>
      </c>
      <c r="N108" s="31">
        <v>0.3472826714558846</v>
      </c>
      <c r="O108" s="31">
        <v>0.33106371972981252</v>
      </c>
      <c r="P108" s="31">
        <v>0.31707731024012409</v>
      </c>
      <c r="Q108" s="31">
        <v>0.3241713652887282</v>
      </c>
      <c r="R108" s="31">
        <v>0.32688997568433342</v>
      </c>
      <c r="S108" s="31">
        <v>0.31431316149569183</v>
      </c>
      <c r="T108" s="31">
        <v>0.3157536907959903</v>
      </c>
      <c r="U108" s="31">
        <v>0.34104793452286941</v>
      </c>
      <c r="V108" s="31">
        <v>0.33564696406012645</v>
      </c>
      <c r="W108" s="31">
        <v>0.32030017020300583</v>
      </c>
      <c r="X108" s="31">
        <v>0.30442609332547038</v>
      </c>
      <c r="Y108" s="31">
        <v>0.28620611885435165</v>
      </c>
      <c r="Z108" s="31">
        <v>0.31029820981153033</v>
      </c>
      <c r="AA108" s="31">
        <v>0.30793561941665937</v>
      </c>
      <c r="AB108" s="31">
        <v>0.30479658922399544</v>
      </c>
      <c r="AC108" s="31">
        <v>0.30459604325684714</v>
      </c>
      <c r="AD108" s="31">
        <v>0.31834806540613508</v>
      </c>
      <c r="AE108" s="31">
        <v>0.31306957649739214</v>
      </c>
    </row>
    <row r="109" spans="1:31">
      <c r="A109" s="29" t="s">
        <v>132</v>
      </c>
      <c r="B109" s="29" t="s">
        <v>76</v>
      </c>
      <c r="C109" s="31">
        <v>4.9972325895151909E-2</v>
      </c>
      <c r="D109" s="31">
        <v>6.9359278492225188E-2</v>
      </c>
      <c r="E109" s="31">
        <v>7.8862315181161421E-2</v>
      </c>
      <c r="F109" s="31">
        <v>0.10682951496619546</v>
      </c>
      <c r="G109" s="31">
        <v>0.10328541531455868</v>
      </c>
      <c r="H109" s="31">
        <v>0.10213022310555039</v>
      </c>
      <c r="I109" s="31">
        <v>9.6798593649723957E-2</v>
      </c>
      <c r="J109" s="31">
        <v>8.9037223240924737E-2</v>
      </c>
      <c r="K109" s="31">
        <v>8.2831772753857794E-2</v>
      </c>
      <c r="L109" s="31">
        <v>8.1444269340267716E-2</v>
      </c>
      <c r="M109" s="31">
        <v>7.8917000925732284E-2</v>
      </c>
      <c r="N109" s="31">
        <v>7.7299765559669595E-2</v>
      </c>
      <c r="O109" s="31">
        <v>7.5291294078928678E-2</v>
      </c>
      <c r="P109" s="31">
        <v>7.2961996973666884E-2</v>
      </c>
      <c r="Q109" s="31">
        <v>7.9030551859347903E-2</v>
      </c>
      <c r="R109" s="31">
        <v>7.778156748867486E-2</v>
      </c>
      <c r="S109" s="31">
        <v>7.1312374055014185E-2</v>
      </c>
      <c r="T109" s="31">
        <v>6.9634286958877092E-2</v>
      </c>
      <c r="U109" s="31">
        <v>7.241683608126244E-2</v>
      </c>
      <c r="V109" s="31">
        <v>6.930473110323479E-2</v>
      </c>
      <c r="W109" s="31">
        <v>6.8193364215699548E-2</v>
      </c>
      <c r="X109" s="31">
        <v>6.521356550383732E-2</v>
      </c>
      <c r="Y109" s="31">
        <v>5.6605305030983974E-2</v>
      </c>
      <c r="Z109" s="31">
        <v>6.2446846332019662E-2</v>
      </c>
      <c r="AA109" s="31">
        <v>6.0581751727609282E-2</v>
      </c>
      <c r="AB109" s="31">
        <v>5.5315643704674705E-2</v>
      </c>
      <c r="AC109" s="31">
        <v>5.1435898358538047E-2</v>
      </c>
      <c r="AD109" s="31">
        <v>5.1474552971383987E-2</v>
      </c>
      <c r="AE109" s="31">
        <v>4.7979588477679677E-2</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1">
        <v>5.9951518927717953E-2</v>
      </c>
      <c r="D112" s="31">
        <v>5.9509244925047271E-2</v>
      </c>
      <c r="E112" s="31">
        <v>6.9380293129981063E-2</v>
      </c>
      <c r="F112" s="31">
        <v>6.8217678746262958E-2</v>
      </c>
      <c r="G112" s="31">
        <v>6.410296006917085E-2</v>
      </c>
      <c r="H112" s="31">
        <v>6.4979531767997534E-2</v>
      </c>
      <c r="I112" s="31">
        <v>6.4770591700237218E-2</v>
      </c>
      <c r="J112" s="31">
        <v>6.1715998652487482E-2</v>
      </c>
      <c r="K112" s="31">
        <v>5.79963418319746E-2</v>
      </c>
      <c r="L112" s="31">
        <v>6.8306737851722116E-2</v>
      </c>
      <c r="M112" s="31">
        <v>6.3739678294024785E-2</v>
      </c>
      <c r="N112" s="31">
        <v>9.82857423000289E-2</v>
      </c>
      <c r="O112" s="31">
        <v>9.5037127296733082E-2</v>
      </c>
      <c r="P112" s="31">
        <v>9.4134834739492065E-2</v>
      </c>
      <c r="Q112" s="31">
        <v>0.13812672531717879</v>
      </c>
      <c r="R112" s="31">
        <v>0.13584921987212642</v>
      </c>
      <c r="S112" s="31">
        <v>0.13546392729932835</v>
      </c>
      <c r="T112" s="31">
        <v>0.13390690565679955</v>
      </c>
      <c r="U112" s="31">
        <v>0.13734536386146018</v>
      </c>
      <c r="V112" s="31">
        <v>0.13691967162854735</v>
      </c>
      <c r="W112" s="31">
        <v>0.14573026853442</v>
      </c>
      <c r="X112" s="31">
        <v>0.14205495230107032</v>
      </c>
      <c r="Y112" s="31">
        <v>0.13364738461506939</v>
      </c>
      <c r="Z112" s="31">
        <v>0.14188944450661228</v>
      </c>
      <c r="AA112" s="31">
        <v>0.14154169089036062</v>
      </c>
      <c r="AB112" s="31">
        <v>0.13117588316076748</v>
      </c>
      <c r="AC112" s="31">
        <v>0.12719929438680752</v>
      </c>
      <c r="AD112" s="31">
        <v>0.13047115048510494</v>
      </c>
      <c r="AE112" s="31">
        <v>0.124356520366492</v>
      </c>
    </row>
    <row r="113" spans="1:31">
      <c r="A113" s="29" t="s">
        <v>133</v>
      </c>
      <c r="B113" s="29" t="s">
        <v>72</v>
      </c>
      <c r="C113" s="31" t="s">
        <v>169</v>
      </c>
      <c r="D113" s="31" t="s">
        <v>169</v>
      </c>
      <c r="E113" s="31" t="s">
        <v>169</v>
      </c>
      <c r="F113" s="31" t="s">
        <v>169</v>
      </c>
      <c r="G113" s="31" t="s">
        <v>169</v>
      </c>
      <c r="H113" s="31" t="s">
        <v>169</v>
      </c>
      <c r="I113" s="31" t="s">
        <v>169</v>
      </c>
      <c r="J113" s="31" t="s">
        <v>169</v>
      </c>
      <c r="K113" s="31" t="s">
        <v>169</v>
      </c>
      <c r="L113" s="31" t="s">
        <v>169</v>
      </c>
      <c r="M113" s="31" t="s">
        <v>169</v>
      </c>
      <c r="N113" s="31" t="s">
        <v>169</v>
      </c>
      <c r="O113" s="31" t="s">
        <v>169</v>
      </c>
      <c r="P113" s="31" t="s">
        <v>169</v>
      </c>
      <c r="Q113" s="31" t="s">
        <v>169</v>
      </c>
      <c r="R113" s="31" t="s">
        <v>169</v>
      </c>
      <c r="S113" s="31" t="s">
        <v>169</v>
      </c>
      <c r="T113" s="31" t="s">
        <v>169</v>
      </c>
      <c r="U113" s="31" t="s">
        <v>169</v>
      </c>
      <c r="V113" s="31" t="s">
        <v>169</v>
      </c>
      <c r="W113" s="31" t="s">
        <v>169</v>
      </c>
      <c r="X113" s="31" t="s">
        <v>169</v>
      </c>
      <c r="Y113" s="31" t="s">
        <v>169</v>
      </c>
      <c r="Z113" s="31" t="s">
        <v>169</v>
      </c>
      <c r="AA113" s="31" t="s">
        <v>169</v>
      </c>
      <c r="AB113" s="31" t="s">
        <v>169</v>
      </c>
      <c r="AC113" s="31" t="s">
        <v>169</v>
      </c>
      <c r="AD113" s="31" t="s">
        <v>169</v>
      </c>
      <c r="AE113" s="31" t="s">
        <v>169</v>
      </c>
    </row>
    <row r="114" spans="1:31">
      <c r="A114" s="29" t="s">
        <v>133</v>
      </c>
      <c r="B114" s="29" t="s">
        <v>76</v>
      </c>
      <c r="C114" s="31">
        <v>9.9877252324439253E-2</v>
      </c>
      <c r="D114" s="31">
        <v>9.8960024397960325E-2</v>
      </c>
      <c r="E114" s="31">
        <v>0.11479147236123781</v>
      </c>
      <c r="F114" s="31">
        <v>0.10806367545005126</v>
      </c>
      <c r="G114" s="31">
        <v>0.10120152811737561</v>
      </c>
      <c r="H114" s="31">
        <v>9.9303083032534878E-2</v>
      </c>
      <c r="I114" s="31">
        <v>9.6106693713674571E-2</v>
      </c>
      <c r="J114" s="31">
        <v>9.0352553143341646E-2</v>
      </c>
      <c r="K114" s="31">
        <v>8.4511240990844338E-2</v>
      </c>
      <c r="L114" s="31">
        <v>8.493341415853814E-2</v>
      </c>
      <c r="M114" s="31">
        <v>8.114566864795264E-2</v>
      </c>
      <c r="N114" s="31">
        <v>7.9040639857263145E-2</v>
      </c>
      <c r="O114" s="31">
        <v>7.6162149894306752E-2</v>
      </c>
      <c r="P114" s="31">
        <v>7.4928200880352555E-2</v>
      </c>
      <c r="Q114" s="31">
        <v>7.4257641475589803E-2</v>
      </c>
      <c r="R114" s="31">
        <v>7.2802343940747569E-2</v>
      </c>
      <c r="S114" s="31">
        <v>7.1581379763617975E-2</v>
      </c>
      <c r="T114" s="31">
        <v>6.8855256908309542E-2</v>
      </c>
      <c r="U114" s="31">
        <v>7.0836669622987361E-2</v>
      </c>
      <c r="V114" s="31">
        <v>6.8897611866887074E-2</v>
      </c>
      <c r="W114" s="31">
        <v>6.69386579669351E-2</v>
      </c>
      <c r="X114" s="31">
        <v>6.4099008911207983E-2</v>
      </c>
      <c r="Y114" s="31">
        <v>5.5528066665467953E-2</v>
      </c>
      <c r="Z114" s="31">
        <v>5.9449916514655685E-2</v>
      </c>
      <c r="AA114" s="31">
        <v>5.8603256559793898E-2</v>
      </c>
      <c r="AB114" s="31">
        <v>4.7694247943670644E-2</v>
      </c>
      <c r="AC114" s="31">
        <v>4.4641514471095441E-2</v>
      </c>
      <c r="AD114" s="31">
        <v>4.4058424058949316E-2</v>
      </c>
      <c r="AE114" s="31">
        <v>4.0077827212462919E-2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1" t="s">
        <v>169</v>
      </c>
      <c r="D117" s="31" t="s">
        <v>169</v>
      </c>
      <c r="E117" s="31" t="s">
        <v>169</v>
      </c>
      <c r="F117" s="31" t="s">
        <v>169</v>
      </c>
      <c r="G117" s="31" t="s">
        <v>169</v>
      </c>
      <c r="H117" s="31" t="s">
        <v>169</v>
      </c>
      <c r="I117" s="31" t="s">
        <v>169</v>
      </c>
      <c r="J117" s="31" t="s">
        <v>169</v>
      </c>
      <c r="K117" s="31" t="s">
        <v>169</v>
      </c>
      <c r="L117" s="31" t="s">
        <v>169</v>
      </c>
      <c r="M117" s="31" t="s">
        <v>169</v>
      </c>
      <c r="N117" s="31" t="s">
        <v>169</v>
      </c>
      <c r="O117" s="31" t="s">
        <v>169</v>
      </c>
      <c r="P117" s="31" t="s">
        <v>169</v>
      </c>
      <c r="Q117" s="31" t="s">
        <v>169</v>
      </c>
      <c r="R117" s="31" t="s">
        <v>169</v>
      </c>
      <c r="S117" s="31" t="s">
        <v>169</v>
      </c>
      <c r="T117" s="31" t="s">
        <v>169</v>
      </c>
      <c r="U117" s="31" t="s">
        <v>169</v>
      </c>
      <c r="V117" s="31" t="s">
        <v>169</v>
      </c>
      <c r="W117" s="31" t="s">
        <v>169</v>
      </c>
      <c r="X117" s="31" t="s">
        <v>169</v>
      </c>
      <c r="Y117" s="31" t="s">
        <v>169</v>
      </c>
      <c r="Z117" s="31" t="s">
        <v>169</v>
      </c>
      <c r="AA117" s="31" t="s">
        <v>169</v>
      </c>
      <c r="AB117" s="31" t="s">
        <v>169</v>
      </c>
      <c r="AC117" s="31" t="s">
        <v>169</v>
      </c>
      <c r="AD117" s="31" t="s">
        <v>169</v>
      </c>
      <c r="AE117" s="31" t="s">
        <v>169</v>
      </c>
    </row>
    <row r="118" spans="1:31">
      <c r="A118" s="29" t="s">
        <v>134</v>
      </c>
      <c r="B118" s="29" t="s">
        <v>72</v>
      </c>
      <c r="C118" s="31" t="s">
        <v>169</v>
      </c>
      <c r="D118" s="31" t="s">
        <v>169</v>
      </c>
      <c r="E118" s="31" t="s">
        <v>169</v>
      </c>
      <c r="F118" s="31" t="s">
        <v>169</v>
      </c>
      <c r="G118" s="31" t="s">
        <v>169</v>
      </c>
      <c r="H118" s="31" t="s">
        <v>169</v>
      </c>
      <c r="I118" s="31" t="s">
        <v>169</v>
      </c>
      <c r="J118" s="31" t="s">
        <v>169</v>
      </c>
      <c r="K118" s="31" t="s">
        <v>169</v>
      </c>
      <c r="L118" s="31" t="s">
        <v>169</v>
      </c>
      <c r="M118" s="31" t="s">
        <v>169</v>
      </c>
      <c r="N118" s="31" t="s">
        <v>169</v>
      </c>
      <c r="O118" s="31" t="s">
        <v>169</v>
      </c>
      <c r="P118" s="31" t="s">
        <v>169</v>
      </c>
      <c r="Q118" s="31" t="s">
        <v>169</v>
      </c>
      <c r="R118" s="31" t="s">
        <v>169</v>
      </c>
      <c r="S118" s="31" t="s">
        <v>169</v>
      </c>
      <c r="T118" s="31" t="s">
        <v>169</v>
      </c>
      <c r="U118" s="31" t="s">
        <v>169</v>
      </c>
      <c r="V118" s="31" t="s">
        <v>169</v>
      </c>
      <c r="W118" s="31" t="s">
        <v>169</v>
      </c>
      <c r="X118" s="31" t="s">
        <v>169</v>
      </c>
      <c r="Y118" s="31" t="s">
        <v>169</v>
      </c>
      <c r="Z118" s="31" t="s">
        <v>169</v>
      </c>
      <c r="AA118" s="31" t="s">
        <v>169</v>
      </c>
      <c r="AB118" s="31" t="s">
        <v>169</v>
      </c>
      <c r="AC118" s="31" t="s">
        <v>169</v>
      </c>
      <c r="AD118" s="31" t="s">
        <v>169</v>
      </c>
      <c r="AE118" s="31" t="s">
        <v>169</v>
      </c>
    </row>
    <row r="119" spans="1:31">
      <c r="A119" s="29" t="s">
        <v>134</v>
      </c>
      <c r="B119" s="29" t="s">
        <v>76</v>
      </c>
      <c r="C119" s="31">
        <v>2.0772199533089949E-2</v>
      </c>
      <c r="D119" s="31">
        <v>4.6207976057645928E-2</v>
      </c>
      <c r="E119" s="31">
        <v>4.6638667198630142E-2</v>
      </c>
      <c r="F119" s="31">
        <v>3.6543746474621414E-2</v>
      </c>
      <c r="G119" s="31">
        <v>4.0489726579398373E-2</v>
      </c>
      <c r="H119" s="31">
        <v>4.3225307807220975E-2</v>
      </c>
      <c r="I119" s="31">
        <v>5.0921136122253942E-2</v>
      </c>
      <c r="J119" s="31">
        <v>5.2123886739034696E-2</v>
      </c>
      <c r="K119" s="31">
        <v>5.3827150782241213E-2</v>
      </c>
      <c r="L119" s="31">
        <v>6.1012139057081957E-2</v>
      </c>
      <c r="M119" s="31">
        <v>5.7190276892854622E-2</v>
      </c>
      <c r="N119" s="31">
        <v>5.8523473207372834E-2</v>
      </c>
      <c r="O119" s="31">
        <v>5.7473034868203543E-2</v>
      </c>
      <c r="P119" s="31">
        <v>6.3294360307978942E-2</v>
      </c>
      <c r="Q119" s="31">
        <v>6.1144711993653948E-2</v>
      </c>
      <c r="R119" s="31">
        <v>5.5036811966069091E-2</v>
      </c>
      <c r="S119" s="31">
        <v>5.9937519213976442E-2</v>
      </c>
      <c r="T119" s="31">
        <v>5.6438219675383705E-2</v>
      </c>
      <c r="U119" s="31">
        <v>6.047474975797739E-2</v>
      </c>
      <c r="V119" s="31">
        <v>6.4041838011815996E-2</v>
      </c>
      <c r="W119" s="31">
        <v>6.2167149693532708E-2</v>
      </c>
      <c r="X119" s="31">
        <v>6.087944211942331E-2</v>
      </c>
      <c r="Y119" s="31">
        <v>5.4534429717371283E-2</v>
      </c>
      <c r="Z119" s="31">
        <v>5.6679392868698608E-2</v>
      </c>
      <c r="AA119" s="31">
        <v>5.3534614275815587E-2</v>
      </c>
      <c r="AB119" s="31">
        <v>5.108886879214989E-2</v>
      </c>
      <c r="AC119" s="31">
        <v>4.6683338189268946E-2</v>
      </c>
      <c r="AD119" s="31">
        <v>4.5803873725500807E-2</v>
      </c>
      <c r="AE119" s="31">
        <v>4.3677818266430517E-2</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1">
        <v>0.15634902421691538</v>
      </c>
      <c r="D124" s="31">
        <v>0.16081228532845912</v>
      </c>
      <c r="E124" s="31">
        <v>0.16231615993618731</v>
      </c>
      <c r="F124" s="31">
        <v>0.15904553954301739</v>
      </c>
      <c r="G124" s="31">
        <v>0.15508308769043133</v>
      </c>
      <c r="H124" s="31">
        <v>0.16663924356280727</v>
      </c>
      <c r="I124" s="31">
        <v>0.16663887833890928</v>
      </c>
      <c r="J124" s="31">
        <v>0.15034303336436905</v>
      </c>
      <c r="K124" s="31">
        <v>0.15745307380189694</v>
      </c>
      <c r="L124" s="31">
        <v>0.16388582164534374</v>
      </c>
      <c r="M124" s="31">
        <v>0.16641407328880709</v>
      </c>
      <c r="N124" s="31">
        <v>0.16726071289278671</v>
      </c>
      <c r="O124" s="31">
        <v>0.16338449545234771</v>
      </c>
      <c r="P124" s="31">
        <v>0.15939640185578144</v>
      </c>
      <c r="Q124" s="31">
        <v>0.17104390232401392</v>
      </c>
      <c r="R124" s="31">
        <v>0.17142608947612412</v>
      </c>
      <c r="S124" s="31">
        <v>0.15417923401049591</v>
      </c>
      <c r="T124" s="31">
        <v>0.1625278750792741</v>
      </c>
      <c r="U124" s="31">
        <v>0.16936916436982971</v>
      </c>
      <c r="V124" s="31">
        <v>0.17235058373025813</v>
      </c>
      <c r="W124" s="31">
        <v>0.17282412718277712</v>
      </c>
      <c r="X124" s="31">
        <v>0.16835041307097615</v>
      </c>
      <c r="Y124" s="31">
        <v>0.16315811804830868</v>
      </c>
      <c r="Z124" s="31">
        <v>0.17473896705725755</v>
      </c>
      <c r="AA124" s="31">
        <v>0.17427914414561901</v>
      </c>
      <c r="AB124" s="31">
        <v>0.15663164688751624</v>
      </c>
      <c r="AC124" s="31">
        <v>0.16464211355779007</v>
      </c>
      <c r="AD124" s="31">
        <v>0.17171842032550017</v>
      </c>
      <c r="AE124" s="31">
        <v>0.17431937408081816</v>
      </c>
    </row>
    <row r="125" spans="1:31" collapsed="1">
      <c r="A125" s="29" t="s">
        <v>40</v>
      </c>
      <c r="B125" s="29" t="s">
        <v>77</v>
      </c>
      <c r="C125" s="31">
        <v>5.6681069090868376E-2</v>
      </c>
      <c r="D125" s="31">
        <v>5.7056356598319959E-2</v>
      </c>
      <c r="E125" s="31">
        <v>5.711855632789143E-2</v>
      </c>
      <c r="F125" s="31">
        <v>5.6254288154810088E-2</v>
      </c>
      <c r="G125" s="31">
        <v>5.5341630348953147E-2</v>
      </c>
      <c r="H125" s="31">
        <v>5.4318536174275497E-2</v>
      </c>
      <c r="I125" s="31">
        <v>5.3642804483114342E-2</v>
      </c>
      <c r="J125" s="31">
        <v>5.2558332193635281E-2</v>
      </c>
      <c r="K125" s="31">
        <v>5.1651663953361342E-2</v>
      </c>
      <c r="L125" s="31">
        <v>5.0719101260048832E-2</v>
      </c>
      <c r="M125" s="31">
        <v>5.0000849105042718E-2</v>
      </c>
      <c r="N125" s="31">
        <v>4.978259538923243E-2</v>
      </c>
      <c r="O125" s="31">
        <v>5.0121362662392505E-2</v>
      </c>
      <c r="P125" s="31">
        <v>5.0242704932292277E-2</v>
      </c>
      <c r="Q125" s="31">
        <v>5.0377091491509568E-2</v>
      </c>
      <c r="R125" s="31">
        <v>4.956215699886949E-2</v>
      </c>
      <c r="S125" s="31">
        <v>4.9001472608917906E-2</v>
      </c>
      <c r="T125" s="31">
        <v>4.8511306468589518E-2</v>
      </c>
      <c r="U125" s="31">
        <v>4.8265461004889466E-2</v>
      </c>
      <c r="V125" s="31">
        <v>4.7626262638835209E-2</v>
      </c>
      <c r="W125" s="31">
        <v>4.7341099750316563E-2</v>
      </c>
      <c r="X125" s="31">
        <v>4.7046677376025185E-2</v>
      </c>
      <c r="Y125" s="31">
        <v>4.6901188014173756E-2</v>
      </c>
      <c r="Z125" s="31">
        <v>4.6315776697889069E-2</v>
      </c>
      <c r="AA125" s="31">
        <v>4.5849212801055951E-2</v>
      </c>
      <c r="AB125" s="31">
        <v>4.4428344143398947E-2</v>
      </c>
      <c r="AC125" s="31">
        <v>4.330323610714331E-2</v>
      </c>
      <c r="AD125" s="31">
        <v>4.1981485478524538E-2</v>
      </c>
      <c r="AE125" s="31">
        <v>4.0794939881927984E-2</v>
      </c>
    </row>
    <row r="126" spans="1:31" collapsed="1">
      <c r="A126" s="29" t="s">
        <v>40</v>
      </c>
      <c r="B126" s="29" t="s">
        <v>78</v>
      </c>
      <c r="C126" s="31">
        <v>4.8143879384093896E-2</v>
      </c>
      <c r="D126" s="31">
        <v>4.8468945941600325E-2</v>
      </c>
      <c r="E126" s="31">
        <v>4.8512550766415106E-2</v>
      </c>
      <c r="F126" s="31">
        <v>4.7800209172793102E-2</v>
      </c>
      <c r="G126" s="31">
        <v>4.7008805119975162E-2</v>
      </c>
      <c r="H126" s="31">
        <v>4.6138486323723193E-2</v>
      </c>
      <c r="I126" s="31">
        <v>4.5584695325396961E-2</v>
      </c>
      <c r="J126" s="31">
        <v>4.4640929985912618E-2</v>
      </c>
      <c r="K126" s="31">
        <v>4.3868137093950467E-2</v>
      </c>
      <c r="L126" s="31">
        <v>4.3078995261641981E-2</v>
      </c>
      <c r="M126" s="31">
        <v>4.2462958931614905E-2</v>
      </c>
      <c r="N126" s="31">
        <v>4.2287534332448161E-2</v>
      </c>
      <c r="O126" s="31">
        <v>4.2592377906273488E-2</v>
      </c>
      <c r="P126" s="31">
        <v>4.2676597869680588E-2</v>
      </c>
      <c r="Q126" s="31">
        <v>4.2792943875149904E-2</v>
      </c>
      <c r="R126" s="31">
        <v>4.2090435245092893E-2</v>
      </c>
      <c r="S126" s="31">
        <v>4.1622247240600187E-2</v>
      </c>
      <c r="T126" s="31">
        <v>4.1198537811126347E-2</v>
      </c>
      <c r="U126" s="31">
        <v>4.099157188400792E-2</v>
      </c>
      <c r="V126" s="31">
        <v>4.0466902779204283E-2</v>
      </c>
      <c r="W126" s="31">
        <v>4.0217419467913462E-2</v>
      </c>
      <c r="X126" s="31">
        <v>3.9959973231646462E-2</v>
      </c>
      <c r="Y126" s="31">
        <v>3.9849470001453696E-2</v>
      </c>
      <c r="Z126" s="31">
        <v>3.9334460503187424E-2</v>
      </c>
      <c r="AA126" s="31">
        <v>3.8950578602621154E-2</v>
      </c>
      <c r="AB126" s="31">
        <v>3.7748228313275935E-2</v>
      </c>
      <c r="AC126" s="31">
        <v>3.678181391307811E-2</v>
      </c>
      <c r="AD126" s="31">
        <v>3.566596423385985E-2</v>
      </c>
      <c r="AE126" s="31">
        <v>3.4642616604750431E-2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31">
        <v>0.15719199211913648</v>
      </c>
      <c r="D129" s="31">
        <v>0.16594076585495532</v>
      </c>
      <c r="E129" s="31">
        <v>0.16167953080706643</v>
      </c>
      <c r="F129" s="31">
        <v>0.16048653491684814</v>
      </c>
      <c r="G129" s="31">
        <v>0.15529234246286244</v>
      </c>
      <c r="H129" s="31">
        <v>0.17160926830264489</v>
      </c>
      <c r="I129" s="31">
        <v>0.16866549764772307</v>
      </c>
      <c r="J129" s="31">
        <v>0.15012358320727751</v>
      </c>
      <c r="K129" s="31">
        <v>0.15364191730612659</v>
      </c>
      <c r="L129" s="31">
        <v>0.16265560861278411</v>
      </c>
      <c r="M129" s="31">
        <v>0.16944868039941544</v>
      </c>
      <c r="N129" s="31">
        <v>0.16473481990486835</v>
      </c>
      <c r="O129" s="31">
        <v>0.16310945948363331</v>
      </c>
      <c r="P129" s="31">
        <v>0.15849937593178604</v>
      </c>
      <c r="Q129" s="31">
        <v>0.17452519959745366</v>
      </c>
      <c r="R129" s="31">
        <v>0.1722859296277173</v>
      </c>
      <c r="S129" s="31">
        <v>0.15333968931496839</v>
      </c>
      <c r="T129" s="31">
        <v>0.15831692672508177</v>
      </c>
      <c r="U129" s="31">
        <v>0.16772426489994702</v>
      </c>
      <c r="V129" s="31">
        <v>0.17483158970770379</v>
      </c>
      <c r="W129" s="31">
        <v>0.1700208555687811</v>
      </c>
      <c r="X129" s="31">
        <v>0.16770047632575982</v>
      </c>
      <c r="Y129" s="31">
        <v>0.16177374931351268</v>
      </c>
      <c r="Z129" s="31">
        <v>0.17771914066972216</v>
      </c>
      <c r="AA129" s="31">
        <v>0.1748134126165207</v>
      </c>
      <c r="AB129" s="31">
        <v>0.15571751332930381</v>
      </c>
      <c r="AC129" s="31">
        <v>0.16030370762896148</v>
      </c>
      <c r="AD129" s="31">
        <v>0.17005093625121423</v>
      </c>
      <c r="AE129" s="31">
        <v>0.17685851534820179</v>
      </c>
    </row>
    <row r="130" spans="1:31">
      <c r="A130" s="29" t="s">
        <v>130</v>
      </c>
      <c r="B130" s="29" t="s">
        <v>77</v>
      </c>
      <c r="C130" s="31">
        <v>5.6422883280663451E-2</v>
      </c>
      <c r="D130" s="31">
        <v>5.7139423987466131E-2</v>
      </c>
      <c r="E130" s="31">
        <v>5.6805710605198845E-2</v>
      </c>
      <c r="F130" s="31">
        <v>5.5936061537453396E-2</v>
      </c>
      <c r="G130" s="31">
        <v>5.5154790381370632E-2</v>
      </c>
      <c r="H130" s="31">
        <v>5.4273344325988473E-2</v>
      </c>
      <c r="I130" s="31">
        <v>5.3699071515542249E-2</v>
      </c>
      <c r="J130" s="31">
        <v>5.268312390499625E-2</v>
      </c>
      <c r="K130" s="31">
        <v>5.1724355202763944E-2</v>
      </c>
      <c r="L130" s="31">
        <v>5.0879463298495263E-2</v>
      </c>
      <c r="M130" s="31">
        <v>5.0205661713651248E-2</v>
      </c>
      <c r="N130" s="31">
        <v>5.0271409375447051E-2</v>
      </c>
      <c r="O130" s="31">
        <v>5.0349134730757403E-2</v>
      </c>
      <c r="P130" s="31">
        <v>5.0269754845411671E-2</v>
      </c>
      <c r="Q130" s="31">
        <v>5.048084686284883E-2</v>
      </c>
      <c r="R130" s="31">
        <v>4.9592347139422885E-2</v>
      </c>
      <c r="S130" s="31">
        <v>4.9003233697504867E-2</v>
      </c>
      <c r="T130" s="31">
        <v>4.8489255952149674E-2</v>
      </c>
      <c r="U130" s="31">
        <v>4.8323891838625892E-2</v>
      </c>
      <c r="V130" s="31">
        <v>4.767830534287372E-2</v>
      </c>
      <c r="W130" s="31">
        <v>4.749707725828195E-2</v>
      </c>
      <c r="X130" s="31">
        <v>4.7234383423051113E-2</v>
      </c>
      <c r="Y130" s="31">
        <v>4.7032028144309151E-2</v>
      </c>
      <c r="Z130" s="31">
        <v>4.6550986828168148E-2</v>
      </c>
      <c r="AA130" s="31">
        <v>4.6104426905739508E-2</v>
      </c>
      <c r="AB130" s="31">
        <v>4.467409334072453E-2</v>
      </c>
      <c r="AC130" s="31">
        <v>4.3570929177818608E-2</v>
      </c>
      <c r="AD130" s="31">
        <v>4.2235177086411217E-2</v>
      </c>
      <c r="AE130" s="31">
        <v>4.1086624602051786E-2</v>
      </c>
    </row>
    <row r="131" spans="1:31">
      <c r="A131" s="29" t="s">
        <v>130</v>
      </c>
      <c r="B131" s="29" t="s">
        <v>78</v>
      </c>
      <c r="C131" s="31">
        <v>4.7911669528214303E-2</v>
      </c>
      <c r="D131" s="31">
        <v>4.8534270085255245E-2</v>
      </c>
      <c r="E131" s="31">
        <v>4.825627264799516E-2</v>
      </c>
      <c r="F131" s="31">
        <v>4.7544421743212661E-2</v>
      </c>
      <c r="G131" s="31">
        <v>4.687088442253954E-2</v>
      </c>
      <c r="H131" s="31">
        <v>4.6094488650376936E-2</v>
      </c>
      <c r="I131" s="31">
        <v>4.5641948225060243E-2</v>
      </c>
      <c r="J131" s="31">
        <v>4.4750662320892615E-2</v>
      </c>
      <c r="K131" s="31">
        <v>4.3926319663220907E-2</v>
      </c>
      <c r="L131" s="31">
        <v>4.3216769628031497E-2</v>
      </c>
      <c r="M131" s="31">
        <v>4.2624858584596768E-2</v>
      </c>
      <c r="N131" s="31">
        <v>4.2694185625212308E-2</v>
      </c>
      <c r="O131" s="31">
        <v>4.2778036401365169E-2</v>
      </c>
      <c r="P131" s="31">
        <v>4.2709708758661244E-2</v>
      </c>
      <c r="Q131" s="31">
        <v>4.2866231458596263E-2</v>
      </c>
      <c r="R131" s="31">
        <v>4.2119545457553996E-2</v>
      </c>
      <c r="S131" s="31">
        <v>4.1608617128056725E-2</v>
      </c>
      <c r="T131" s="31">
        <v>4.1201989684107959E-2</v>
      </c>
      <c r="U131" s="31">
        <v>4.1032142757266299E-2</v>
      </c>
      <c r="V131" s="31">
        <v>4.0494969319944764E-2</v>
      </c>
      <c r="W131" s="31">
        <v>4.0353164740216121E-2</v>
      </c>
      <c r="X131" s="31">
        <v>4.014724230751212E-2</v>
      </c>
      <c r="Y131" s="31">
        <v>3.9975283542987183E-2</v>
      </c>
      <c r="Z131" s="31">
        <v>3.9519312136387853E-2</v>
      </c>
      <c r="AA131" s="31">
        <v>3.9167120733588613E-2</v>
      </c>
      <c r="AB131" s="31">
        <v>3.796818527329552E-2</v>
      </c>
      <c r="AC131" s="31">
        <v>3.701968334308034E-2</v>
      </c>
      <c r="AD131" s="31">
        <v>3.588492738047519E-2</v>
      </c>
      <c r="AE131" s="31">
        <v>3.4886273979674386E-2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31">
        <v>0.15974639607367028</v>
      </c>
      <c r="D134" s="31">
        <v>0.1701762022025449</v>
      </c>
      <c r="E134" s="31">
        <v>0.16973299122070903</v>
      </c>
      <c r="F134" s="31">
        <v>0.16380109064929474</v>
      </c>
      <c r="G134" s="31">
        <v>0.16636629919666424</v>
      </c>
      <c r="H134" s="31">
        <v>0.17780079438407786</v>
      </c>
      <c r="I134" s="31">
        <v>0.17832841072781211</v>
      </c>
      <c r="J134" s="31">
        <v>0.15026086232908617</v>
      </c>
      <c r="K134" s="31">
        <v>0.16305641268341331</v>
      </c>
      <c r="L134" s="31">
        <v>0.16891517994439925</v>
      </c>
      <c r="M134" s="31">
        <v>0.17737807121595889</v>
      </c>
      <c r="N134" s="31">
        <v>0.17546548777166793</v>
      </c>
      <c r="O134" s="31">
        <v>0.16923008128950287</v>
      </c>
      <c r="P134" s="31">
        <v>0.17187382407476831</v>
      </c>
      <c r="Q134" s="31">
        <v>0.18272753776142298</v>
      </c>
      <c r="R134" s="31">
        <v>0.18349197836076178</v>
      </c>
      <c r="S134" s="31">
        <v>0.15463825362974407</v>
      </c>
      <c r="T134" s="31">
        <v>0.16901830688337624</v>
      </c>
      <c r="U134" s="31">
        <v>0.17524797747870999</v>
      </c>
      <c r="V134" s="31">
        <v>0.18421982713622195</v>
      </c>
      <c r="W134" s="31">
        <v>0.18208715462624664</v>
      </c>
      <c r="X134" s="31">
        <v>0.17505237123917286</v>
      </c>
      <c r="Y134" s="31">
        <v>0.17659315922799981</v>
      </c>
      <c r="Z134" s="31">
        <v>0.18694271857737493</v>
      </c>
      <c r="AA134" s="31">
        <v>0.18704488803668992</v>
      </c>
      <c r="AB134" s="31">
        <v>0.15739527179029697</v>
      </c>
      <c r="AC134" s="31">
        <v>0.17146808944599637</v>
      </c>
      <c r="AD134" s="31">
        <v>0.17775845922969097</v>
      </c>
      <c r="AE134" s="31">
        <v>0.18664629527499718</v>
      </c>
    </row>
    <row r="135" spans="1:31">
      <c r="A135" s="29" t="s">
        <v>131</v>
      </c>
      <c r="B135" s="29" t="s">
        <v>77</v>
      </c>
      <c r="C135" s="31">
        <v>5.6817846702289662E-2</v>
      </c>
      <c r="D135" s="31">
        <v>5.7828364913218251E-2</v>
      </c>
      <c r="E135" s="31">
        <v>5.7378601373581792E-2</v>
      </c>
      <c r="F135" s="31">
        <v>5.6440719405785315E-2</v>
      </c>
      <c r="G135" s="31">
        <v>5.5508932262681027E-2</v>
      </c>
      <c r="H135" s="31">
        <v>5.4366961918436027E-2</v>
      </c>
      <c r="I135" s="31">
        <v>5.3601515731098948E-2</v>
      </c>
      <c r="J135" s="31">
        <v>5.2593627219095468E-2</v>
      </c>
      <c r="K135" s="31">
        <v>5.1673895349962515E-2</v>
      </c>
      <c r="L135" s="31">
        <v>5.0687042318443135E-2</v>
      </c>
      <c r="M135" s="31">
        <v>5.0009155221250462E-2</v>
      </c>
      <c r="N135" s="31">
        <v>5.0101436003267365E-2</v>
      </c>
      <c r="O135" s="31">
        <v>5.0314174328587244E-2</v>
      </c>
      <c r="P135" s="31">
        <v>5.0385639818132821E-2</v>
      </c>
      <c r="Q135" s="31">
        <v>5.0528114075344306E-2</v>
      </c>
      <c r="R135" s="31">
        <v>4.9567429649786776E-2</v>
      </c>
      <c r="S135" s="31">
        <v>4.8968842421525043E-2</v>
      </c>
      <c r="T135" s="31">
        <v>4.8523271392823315E-2</v>
      </c>
      <c r="U135" s="31">
        <v>4.8267633505987374E-2</v>
      </c>
      <c r="V135" s="31">
        <v>4.7731513114430024E-2</v>
      </c>
      <c r="W135" s="31">
        <v>4.7426495429457552E-2</v>
      </c>
      <c r="X135" s="31">
        <v>4.7168397153929606E-2</v>
      </c>
      <c r="Y135" s="31">
        <v>4.7064672275806088E-2</v>
      </c>
      <c r="Z135" s="31">
        <v>4.6480580132312078E-2</v>
      </c>
      <c r="AA135" s="31">
        <v>4.6034755836008828E-2</v>
      </c>
      <c r="AB135" s="31">
        <v>4.4610258704564108E-2</v>
      </c>
      <c r="AC135" s="31">
        <v>4.3418061293406328E-2</v>
      </c>
      <c r="AD135" s="31">
        <v>4.2042872097904513E-2</v>
      </c>
      <c r="AE135" s="31">
        <v>4.0881761036116342E-2</v>
      </c>
    </row>
    <row r="136" spans="1:31">
      <c r="A136" s="29" t="s">
        <v>131</v>
      </c>
      <c r="B136" s="29" t="s">
        <v>78</v>
      </c>
      <c r="C136" s="31">
        <v>4.8281710935553245E-2</v>
      </c>
      <c r="D136" s="31">
        <v>4.9152192939634465E-2</v>
      </c>
      <c r="E136" s="31">
        <v>4.8720318515171404E-2</v>
      </c>
      <c r="F136" s="31">
        <v>4.7966926729309967E-2</v>
      </c>
      <c r="G136" s="31">
        <v>4.7134254488063354E-2</v>
      </c>
      <c r="H136" s="31">
        <v>4.6196077894947049E-2</v>
      </c>
      <c r="I136" s="31">
        <v>4.5542801761801983E-2</v>
      </c>
      <c r="J136" s="31">
        <v>4.468603623151722E-2</v>
      </c>
      <c r="K136" s="31">
        <v>4.3906243035962654E-2</v>
      </c>
      <c r="L136" s="31">
        <v>4.3070985502509956E-2</v>
      </c>
      <c r="M136" s="31">
        <v>4.2460202601809716E-2</v>
      </c>
      <c r="N136" s="31">
        <v>4.2536031147710443E-2</v>
      </c>
      <c r="O136" s="31">
        <v>4.2761138683993886E-2</v>
      </c>
      <c r="P136" s="31">
        <v>4.2806466297542721E-2</v>
      </c>
      <c r="Q136" s="31">
        <v>4.2923179143726085E-2</v>
      </c>
      <c r="R136" s="31">
        <v>4.2082108511766109E-2</v>
      </c>
      <c r="S136" s="31">
        <v>4.1614992526127062E-2</v>
      </c>
      <c r="T136" s="31">
        <v>4.1198259650975962E-2</v>
      </c>
      <c r="U136" s="31">
        <v>4.0994325502073506E-2</v>
      </c>
      <c r="V136" s="31">
        <v>4.0570470942734201E-2</v>
      </c>
      <c r="W136" s="31">
        <v>4.0302100145245191E-2</v>
      </c>
      <c r="X136" s="31">
        <v>4.0051062751834621E-2</v>
      </c>
      <c r="Y136" s="31">
        <v>4.0003608631391012E-2</v>
      </c>
      <c r="Z136" s="31">
        <v>3.9476747079150068E-2</v>
      </c>
      <c r="AA136" s="31">
        <v>3.9114305496499385E-2</v>
      </c>
      <c r="AB136" s="31">
        <v>3.7915861375795862E-2</v>
      </c>
      <c r="AC136" s="31">
        <v>3.6870712884287581E-2</v>
      </c>
      <c r="AD136" s="31">
        <v>3.5729978721358302E-2</v>
      </c>
      <c r="AE136" s="31">
        <v>3.4739320736121106E-2</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31">
        <v>0.14656899328843162</v>
      </c>
      <c r="D139" s="31">
        <v>0.14259415897455491</v>
      </c>
      <c r="E139" s="31">
        <v>0.15200699359492181</v>
      </c>
      <c r="F139" s="31">
        <v>0.15025704189057712</v>
      </c>
      <c r="G139" s="31">
        <v>0.14276090165809069</v>
      </c>
      <c r="H139" s="31">
        <v>0.15204283000478097</v>
      </c>
      <c r="I139" s="31">
        <v>0.1529667894503397</v>
      </c>
      <c r="J139" s="31">
        <v>0.14657250067058666</v>
      </c>
      <c r="K139" s="31">
        <v>0.15282796204507232</v>
      </c>
      <c r="L139" s="31">
        <v>0.15886338982806544</v>
      </c>
      <c r="M139" s="31">
        <v>0.15264870454408139</v>
      </c>
      <c r="N139" s="31">
        <v>0.16071028553901781</v>
      </c>
      <c r="O139" s="31">
        <v>0.15701049732484851</v>
      </c>
      <c r="P139" s="31">
        <v>0.14888292871781375</v>
      </c>
      <c r="Q139" s="31">
        <v>0.15835661782827834</v>
      </c>
      <c r="R139" s="31">
        <v>0.15951312817285945</v>
      </c>
      <c r="S139" s="31">
        <v>0.15165825037530184</v>
      </c>
      <c r="T139" s="31">
        <v>0.1586467330823832</v>
      </c>
      <c r="U139" s="31">
        <v>0.16491197512715136</v>
      </c>
      <c r="V139" s="31">
        <v>0.15887388381176043</v>
      </c>
      <c r="W139" s="31">
        <v>0.16642236012352907</v>
      </c>
      <c r="X139" s="31">
        <v>0.16225404046300476</v>
      </c>
      <c r="Y139" s="31">
        <v>0.15280556837130269</v>
      </c>
      <c r="Z139" s="31">
        <v>0.16235803444260341</v>
      </c>
      <c r="AA139" s="31">
        <v>0.16248572124267416</v>
      </c>
      <c r="AB139" s="31">
        <v>0.15437871913289489</v>
      </c>
      <c r="AC139" s="31">
        <v>0.16112626294293875</v>
      </c>
      <c r="AD139" s="31">
        <v>0.16754836306143511</v>
      </c>
      <c r="AE139" s="31">
        <v>0.16076692983684585</v>
      </c>
    </row>
    <row r="140" spans="1:31">
      <c r="A140" s="29" t="s">
        <v>132</v>
      </c>
      <c r="B140" s="29" t="s">
        <v>77</v>
      </c>
      <c r="C140" s="31">
        <v>5.6860162725530253E-2</v>
      </c>
      <c r="D140" s="31">
        <v>5.6127141593377859E-2</v>
      </c>
      <c r="E140" s="31">
        <v>5.7858687287911451E-2</v>
      </c>
      <c r="F140" s="31">
        <v>5.6969082187597775E-2</v>
      </c>
      <c r="G140" s="31">
        <v>5.5917414380251031E-2</v>
      </c>
      <c r="H140" s="31">
        <v>5.4843100445946508E-2</v>
      </c>
      <c r="I140" s="31">
        <v>5.4084937402026037E-2</v>
      </c>
      <c r="J140" s="31">
        <v>5.2787688267861371E-2</v>
      </c>
      <c r="K140" s="31">
        <v>5.1714636216454064E-2</v>
      </c>
      <c r="L140" s="31">
        <v>5.0635714041985733E-2</v>
      </c>
      <c r="M140" s="31">
        <v>4.9778102331191641E-2</v>
      </c>
      <c r="N140" s="31">
        <v>4.8857537694293109E-2</v>
      </c>
      <c r="O140" s="31">
        <v>4.960234888239555E-2</v>
      </c>
      <c r="P140" s="31">
        <v>4.9957366986610525E-2</v>
      </c>
      <c r="Q140" s="31">
        <v>5.01428973153175E-2</v>
      </c>
      <c r="R140" s="31">
        <v>4.9580832220338787E-2</v>
      </c>
      <c r="S140" s="31">
        <v>4.918169496180326E-2</v>
      </c>
      <c r="T140" s="31">
        <v>4.8628626666515851E-2</v>
      </c>
      <c r="U140" s="31">
        <v>4.834862144004845E-2</v>
      </c>
      <c r="V140" s="31">
        <v>4.7645477546676154E-2</v>
      </c>
      <c r="W140" s="31">
        <v>4.7267199847788273E-2</v>
      </c>
      <c r="X140" s="31">
        <v>4.6935486603303815E-2</v>
      </c>
      <c r="Y140" s="31">
        <v>4.6805874128950417E-2</v>
      </c>
      <c r="Z140" s="31">
        <v>4.6184352234847466E-2</v>
      </c>
      <c r="AA140" s="31">
        <v>4.5720625711497931E-2</v>
      </c>
      <c r="AB140" s="31">
        <v>4.4340153750256101E-2</v>
      </c>
      <c r="AC140" s="31">
        <v>4.3222810405959732E-2</v>
      </c>
      <c r="AD140" s="31">
        <v>4.1972651798423619E-2</v>
      </c>
      <c r="AE140" s="31">
        <v>4.0717996784467747E-2</v>
      </c>
    </row>
    <row r="141" spans="1:31">
      <c r="A141" s="29" t="s">
        <v>132</v>
      </c>
      <c r="B141" s="29" t="s">
        <v>78</v>
      </c>
      <c r="C141" s="31">
        <v>4.8299340109606001E-2</v>
      </c>
      <c r="D141" s="31">
        <v>4.7658370719935984E-2</v>
      </c>
      <c r="E141" s="31">
        <v>4.9135874469507283E-2</v>
      </c>
      <c r="F141" s="31">
        <v>4.8396614064780581E-2</v>
      </c>
      <c r="G141" s="31">
        <v>4.7479429609905199E-2</v>
      </c>
      <c r="H141" s="31">
        <v>4.6569561577432889E-2</v>
      </c>
      <c r="I141" s="31">
        <v>4.5963088060817212E-2</v>
      </c>
      <c r="J141" s="31">
        <v>4.4824222623047499E-2</v>
      </c>
      <c r="K141" s="31">
        <v>4.3905926145939432E-2</v>
      </c>
      <c r="L141" s="31">
        <v>4.2995283002933753E-2</v>
      </c>
      <c r="M141" s="31">
        <v>4.2288338480117788E-2</v>
      </c>
      <c r="N141" s="31">
        <v>4.1525580051251176E-2</v>
      </c>
      <c r="O141" s="31">
        <v>4.2153536311350728E-2</v>
      </c>
      <c r="P141" s="31">
        <v>4.2415293175966436E-2</v>
      </c>
      <c r="Q141" s="31">
        <v>4.260986986807673E-2</v>
      </c>
      <c r="R141" s="31">
        <v>4.2104273931482084E-2</v>
      </c>
      <c r="S141" s="31">
        <v>4.177032302169148E-2</v>
      </c>
      <c r="T141" s="31">
        <v>4.1284025938214355E-2</v>
      </c>
      <c r="U141" s="31">
        <v>4.1075413829114622E-2</v>
      </c>
      <c r="V141" s="31">
        <v>4.0493992361762689E-2</v>
      </c>
      <c r="W141" s="31">
        <v>4.0141112396627911E-2</v>
      </c>
      <c r="X141" s="31">
        <v>3.9848205921367744E-2</v>
      </c>
      <c r="Y141" s="31">
        <v>3.9743266220702393E-2</v>
      </c>
      <c r="Z141" s="31">
        <v>3.9237495328020747E-2</v>
      </c>
      <c r="AA141" s="31">
        <v>3.8837354595332461E-2</v>
      </c>
      <c r="AB141" s="31">
        <v>3.7651997218953862E-2</v>
      </c>
      <c r="AC141" s="31">
        <v>3.6705765460456542E-2</v>
      </c>
      <c r="AD141" s="31">
        <v>3.565267862662836E-2</v>
      </c>
      <c r="AE141" s="31">
        <v>3.4567080192757262E-2</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31">
        <v>0.16814544730225062</v>
      </c>
      <c r="D144" s="31">
        <v>0.16915387901047488</v>
      </c>
      <c r="E144" s="31">
        <v>0.1729189367021661</v>
      </c>
      <c r="F144" s="31">
        <v>0.16762326204970895</v>
      </c>
      <c r="G144" s="31">
        <v>0.16071727540050706</v>
      </c>
      <c r="H144" s="31">
        <v>0.16714213615769644</v>
      </c>
      <c r="I144" s="31">
        <v>0.17210141199951273</v>
      </c>
      <c r="J144" s="31">
        <v>0.1635358038286843</v>
      </c>
      <c r="K144" s="31">
        <v>0.17015128199693988</v>
      </c>
      <c r="L144" s="31">
        <v>0.17239789762229607</v>
      </c>
      <c r="M144" s="31">
        <v>0.17186542761897497</v>
      </c>
      <c r="N144" s="31">
        <v>0.17622198500708453</v>
      </c>
      <c r="O144" s="31">
        <v>0.17060648721302288</v>
      </c>
      <c r="P144" s="31">
        <v>0.16266669564524744</v>
      </c>
      <c r="Q144" s="31">
        <v>0.16912344019102149</v>
      </c>
      <c r="R144" s="31">
        <v>0.17484506104238406</v>
      </c>
      <c r="S144" s="31">
        <v>0.16619058949716486</v>
      </c>
      <c r="T144" s="31">
        <v>0.17416702840869963</v>
      </c>
      <c r="U144" s="31">
        <v>0.17646090133741574</v>
      </c>
      <c r="V144" s="31">
        <v>0.17640090104907033</v>
      </c>
      <c r="W144" s="31">
        <v>0.18056736369798629</v>
      </c>
      <c r="X144" s="31">
        <v>0.17439591812152511</v>
      </c>
      <c r="Y144" s="31">
        <v>0.16546979182559562</v>
      </c>
      <c r="Z144" s="31">
        <v>0.17195067415443438</v>
      </c>
      <c r="AA144" s="31">
        <v>0.17691692488591917</v>
      </c>
      <c r="AB144" s="31">
        <v>0.16798835761330236</v>
      </c>
      <c r="AC144" s="31">
        <v>0.17568425382627206</v>
      </c>
      <c r="AD144" s="31">
        <v>0.17813813801242964</v>
      </c>
      <c r="AE144" s="31">
        <v>0.17756426535080308</v>
      </c>
    </row>
    <row r="145" spans="1:31">
      <c r="A145" s="29" t="s">
        <v>133</v>
      </c>
      <c r="B145" s="29" t="s">
        <v>77</v>
      </c>
      <c r="C145" s="31">
        <v>5.6866884082273458E-2</v>
      </c>
      <c r="D145" s="31">
        <v>5.6604011120862836E-2</v>
      </c>
      <c r="E145" s="31">
        <v>5.6053703323017748E-2</v>
      </c>
      <c r="F145" s="31">
        <v>5.5084049409349772E-2</v>
      </c>
      <c r="G145" s="31">
        <v>5.397267729307284E-2</v>
      </c>
      <c r="H145" s="31">
        <v>5.2767608252291119E-2</v>
      </c>
      <c r="I145" s="31">
        <v>5.2132826513183302E-2</v>
      </c>
      <c r="J145" s="31">
        <v>5.1268939068907261E-2</v>
      </c>
      <c r="K145" s="31">
        <v>5.1122300598769661E-2</v>
      </c>
      <c r="L145" s="31">
        <v>5.0534635824440684E-2</v>
      </c>
      <c r="M145" s="31">
        <v>4.9995878048739235E-2</v>
      </c>
      <c r="N145" s="31">
        <v>5.028661642724299E-2</v>
      </c>
      <c r="O145" s="31">
        <v>5.0518672718769399E-2</v>
      </c>
      <c r="P145" s="31">
        <v>5.0697070307770334E-2</v>
      </c>
      <c r="Q145" s="31">
        <v>5.0340143527575792E-2</v>
      </c>
      <c r="R145" s="31">
        <v>4.9317061941021631E-2</v>
      </c>
      <c r="S145" s="31">
        <v>4.8352450850610892E-2</v>
      </c>
      <c r="T145" s="31">
        <v>4.8064878006630084E-2</v>
      </c>
      <c r="U145" s="31">
        <v>4.7677193838082263E-2</v>
      </c>
      <c r="V145" s="31">
        <v>4.6952224470551522E-2</v>
      </c>
      <c r="W145" s="31">
        <v>4.6688930187383321E-2</v>
      </c>
      <c r="X145" s="31">
        <v>4.6287199753712406E-2</v>
      </c>
      <c r="Y145" s="31">
        <v>4.6174263469522199E-2</v>
      </c>
      <c r="Z145" s="31">
        <v>4.5297408691099876E-2</v>
      </c>
      <c r="AA145" s="31">
        <v>4.4630323735751085E-2</v>
      </c>
      <c r="AB145" s="31">
        <v>4.3073189118360555E-2</v>
      </c>
      <c r="AC145" s="31">
        <v>4.2035633837055622E-2</v>
      </c>
      <c r="AD145" s="31">
        <v>4.0659609357215763E-2</v>
      </c>
      <c r="AE145" s="31">
        <v>3.949202827054818E-2</v>
      </c>
    </row>
    <row r="146" spans="1:31">
      <c r="A146" s="29" t="s">
        <v>133</v>
      </c>
      <c r="B146" s="29" t="s">
        <v>78</v>
      </c>
      <c r="C146" s="31">
        <v>4.8301891762344527E-2</v>
      </c>
      <c r="D146" s="31">
        <v>4.8073265941016366E-2</v>
      </c>
      <c r="E146" s="31">
        <v>4.761980991254048E-2</v>
      </c>
      <c r="F146" s="31">
        <v>4.6780743478380779E-2</v>
      </c>
      <c r="G146" s="31">
        <v>4.5871955498795101E-2</v>
      </c>
      <c r="H146" s="31">
        <v>4.4838188426414891E-2</v>
      </c>
      <c r="I146" s="31">
        <v>4.4278550097688031E-2</v>
      </c>
      <c r="J146" s="31">
        <v>4.3528978165391405E-2</v>
      </c>
      <c r="K146" s="31">
        <v>4.3432520133007337E-2</v>
      </c>
      <c r="L146" s="31">
        <v>4.2908008822607646E-2</v>
      </c>
      <c r="M146" s="31">
        <v>4.248398487243004E-2</v>
      </c>
      <c r="N146" s="31">
        <v>4.2722411707378102E-2</v>
      </c>
      <c r="O146" s="31">
        <v>4.293957840662882E-2</v>
      </c>
      <c r="P146" s="31">
        <v>4.3067361718710742E-2</v>
      </c>
      <c r="Q146" s="31">
        <v>4.2746536884319675E-2</v>
      </c>
      <c r="R146" s="31">
        <v>4.1918024079964665E-2</v>
      </c>
      <c r="S146" s="31">
        <v>4.1083243761337464E-2</v>
      </c>
      <c r="T146" s="31">
        <v>4.0816406147946384E-2</v>
      </c>
      <c r="U146" s="31">
        <v>4.0478550409647707E-2</v>
      </c>
      <c r="V146" s="31">
        <v>3.9871135587993517E-2</v>
      </c>
      <c r="W146" s="31">
        <v>3.9668159954191179E-2</v>
      </c>
      <c r="X146" s="31">
        <v>3.9309334763915037E-2</v>
      </c>
      <c r="Y146" s="31">
        <v>3.9224802426156412E-2</v>
      </c>
      <c r="Z146" s="31">
        <v>3.8469193993722818E-2</v>
      </c>
      <c r="AA146" s="31">
        <v>3.7912917912779599E-2</v>
      </c>
      <c r="AB146" s="31">
        <v>3.6592686243275517E-2</v>
      </c>
      <c r="AC146" s="31">
        <v>3.5723691665828464E-2</v>
      </c>
      <c r="AD146" s="31">
        <v>3.4516411323957503E-2</v>
      </c>
      <c r="AE146" s="31">
        <v>3.3521103038522834E-2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31">
        <v>0.13534286866612538</v>
      </c>
      <c r="D149" s="31">
        <v>0.13514787235760131</v>
      </c>
      <c r="E149" s="31">
        <v>0.13869170851677259</v>
      </c>
      <c r="F149" s="31">
        <v>0.13972016318682445</v>
      </c>
      <c r="G149" s="31">
        <v>0.1343591609810936</v>
      </c>
      <c r="H149" s="31">
        <v>0.143459665418565</v>
      </c>
      <c r="I149" s="31">
        <v>0.14324319463039725</v>
      </c>
      <c r="J149" s="31">
        <v>0.13941783873239014</v>
      </c>
      <c r="K149" s="31">
        <v>0.13924784726620704</v>
      </c>
      <c r="L149" s="31">
        <v>0.14175280671058749</v>
      </c>
      <c r="M149" s="31">
        <v>0.13974814156357018</v>
      </c>
      <c r="N149" s="31">
        <v>0.14359946192043854</v>
      </c>
      <c r="O149" s="31">
        <v>0.14348357335504228</v>
      </c>
      <c r="P149" s="31">
        <v>0.13765367676411994</v>
      </c>
      <c r="Q149" s="31">
        <v>0.14598513430932675</v>
      </c>
      <c r="R149" s="31">
        <v>0.14689625420629851</v>
      </c>
      <c r="S149" s="31">
        <v>0.14159953302532702</v>
      </c>
      <c r="T149" s="31">
        <v>0.14294648019812753</v>
      </c>
      <c r="U149" s="31">
        <v>0.14590590648206092</v>
      </c>
      <c r="V149" s="31">
        <v>0.14385744774176476</v>
      </c>
      <c r="W149" s="31">
        <v>0.14786746676815582</v>
      </c>
      <c r="X149" s="31">
        <v>0.14715020487444311</v>
      </c>
      <c r="Y149" s="31">
        <v>0.14000731603170247</v>
      </c>
      <c r="Z149" s="31">
        <v>0.14863510514237657</v>
      </c>
      <c r="AA149" s="31">
        <v>0.14849043580021973</v>
      </c>
      <c r="AB149" s="31">
        <v>0.14375999282638457</v>
      </c>
      <c r="AC149" s="31">
        <v>0.14420056557568481</v>
      </c>
      <c r="AD149" s="31">
        <v>0.14772607452383379</v>
      </c>
      <c r="AE149" s="31">
        <v>0.14522793719891286</v>
      </c>
    </row>
    <row r="150" spans="1:31">
      <c r="A150" s="29" t="s">
        <v>134</v>
      </c>
      <c r="B150" s="29" t="s">
        <v>77</v>
      </c>
      <c r="C150" s="31">
        <v>5.6166580304967212E-2</v>
      </c>
      <c r="D150" s="31">
        <v>5.7003547395656433E-2</v>
      </c>
      <c r="E150" s="31">
        <v>5.678052093920892E-2</v>
      </c>
      <c r="F150" s="31">
        <v>5.5863932208032777E-2</v>
      </c>
      <c r="G150" s="31">
        <v>5.494794410371092E-2</v>
      </c>
      <c r="H150" s="31">
        <v>5.3938228676967723E-2</v>
      </c>
      <c r="I150" s="31">
        <v>5.3324576087481028E-2</v>
      </c>
      <c r="J150" s="31">
        <v>5.2395885950198506E-2</v>
      </c>
      <c r="K150" s="31">
        <v>5.1593343964033846E-2</v>
      </c>
      <c r="L150" s="31">
        <v>5.0702095190792044E-2</v>
      </c>
      <c r="M150" s="31">
        <v>5.0149681182366859E-2</v>
      </c>
      <c r="N150" s="31">
        <v>5.0228215680719362E-2</v>
      </c>
      <c r="O150" s="31">
        <v>5.0435638434085404E-2</v>
      </c>
      <c r="P150" s="31">
        <v>5.0568410476815366E-2</v>
      </c>
      <c r="Q150" s="31">
        <v>5.0561515116479057E-2</v>
      </c>
      <c r="R150" s="31">
        <v>4.968039889815181E-2</v>
      </c>
      <c r="S150" s="31">
        <v>4.9128071900910113E-2</v>
      </c>
      <c r="T150" s="31">
        <v>4.8627473874222213E-2</v>
      </c>
      <c r="U150" s="31">
        <v>4.8281852635142605E-2</v>
      </c>
      <c r="V150" s="31">
        <v>4.7742499074895008E-2</v>
      </c>
      <c r="W150" s="31">
        <v>4.7373991647772618E-2</v>
      </c>
      <c r="X150" s="31">
        <v>4.7077282154838161E-2</v>
      </c>
      <c r="Y150" s="31">
        <v>4.6941971226765876E-2</v>
      </c>
      <c r="Z150" s="31">
        <v>4.6292508833182949E-2</v>
      </c>
      <c r="AA150" s="31">
        <v>4.5923932823542797E-2</v>
      </c>
      <c r="AB150" s="31">
        <v>4.4569781785786328E-2</v>
      </c>
      <c r="AC150" s="31">
        <v>4.3477207987070443E-2</v>
      </c>
      <c r="AD150" s="31">
        <v>4.2147516529196592E-2</v>
      </c>
      <c r="AE150" s="31">
        <v>4.0997633889080953E-2</v>
      </c>
    </row>
    <row r="151" spans="1:31">
      <c r="A151" s="29" t="s">
        <v>134</v>
      </c>
      <c r="B151" s="29" t="s">
        <v>78</v>
      </c>
      <c r="C151" s="31">
        <v>4.7689637997083922E-2</v>
      </c>
      <c r="D151" s="31">
        <v>4.8433807337255892E-2</v>
      </c>
      <c r="E151" s="31">
        <v>4.8222446472549342E-2</v>
      </c>
      <c r="F151" s="31">
        <v>4.7446468739639418E-2</v>
      </c>
      <c r="G151" s="31">
        <v>4.6692198402707212E-2</v>
      </c>
      <c r="H151" s="31">
        <v>4.5839130608222839E-2</v>
      </c>
      <c r="I151" s="31">
        <v>4.5316567415223066E-2</v>
      </c>
      <c r="J151" s="31">
        <v>4.451341304594781E-2</v>
      </c>
      <c r="K151" s="31">
        <v>4.3817410894338493E-2</v>
      </c>
      <c r="L151" s="31">
        <v>4.3060740081486248E-2</v>
      </c>
      <c r="M151" s="31">
        <v>4.2570566901630948E-2</v>
      </c>
      <c r="N151" s="31">
        <v>4.2686713272786315E-2</v>
      </c>
      <c r="O151" s="31">
        <v>4.2849124557161944E-2</v>
      </c>
      <c r="P151" s="31">
        <v>4.2957978211161367E-2</v>
      </c>
      <c r="Q151" s="31">
        <v>4.2974362300373305E-2</v>
      </c>
      <c r="R151" s="31">
        <v>4.2188878115021922E-2</v>
      </c>
      <c r="S151" s="31">
        <v>4.1741808501977465E-2</v>
      </c>
      <c r="T151" s="31">
        <v>4.1302885030999312E-2</v>
      </c>
      <c r="U151" s="31">
        <v>4.098845429848981E-2</v>
      </c>
      <c r="V151" s="31">
        <v>4.0569953467075939E-2</v>
      </c>
      <c r="W151" s="31">
        <v>4.0231686983867504E-2</v>
      </c>
      <c r="X151" s="31">
        <v>3.997914548312019E-2</v>
      </c>
      <c r="Y151" s="31">
        <v>3.987173859190718E-2</v>
      </c>
      <c r="Z151" s="31">
        <v>3.9303527742711994E-2</v>
      </c>
      <c r="AA151" s="31">
        <v>3.9011421571482158E-2</v>
      </c>
      <c r="AB151" s="31">
        <v>3.7866873466030966E-2</v>
      </c>
      <c r="AC151" s="31">
        <v>3.6919381572196652E-2</v>
      </c>
      <c r="AD151" s="31">
        <v>3.5790589108921828E-2</v>
      </c>
      <c r="AE151" s="31">
        <v>3.4803665905222353E-2</v>
      </c>
    </row>
  </sheetData>
  <sheetProtection algorithmName="SHA-512" hashValue="HiHpDfCTDLvqkphBW4yGKJd0KQBvObnuW2inAkICZkIPeXXKGs9JB0QeZHcYjh88kP9ym57xJVCv+upuaGcrkw==" saltValue="mx+MKy94IBn8uaf7+kjuQg==" spinCount="10000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5">
    <tabColor rgb="FFFFC000"/>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3.85546875" style="13" bestFit="1" customWidth="1"/>
    <col min="34" max="16384" width="9.140625" style="13"/>
  </cols>
  <sheetData>
    <row r="1" spans="1:35" s="28" customFormat="1" ht="23.25" customHeight="1">
      <c r="A1" s="27" t="s">
        <v>158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row r="3" spans="1:35" s="28" customFormat="1">
      <c r="AH3" s="13"/>
      <c r="AI3" s="13"/>
    </row>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c r="AG5" s="32"/>
    </row>
    <row r="6" spans="1:35">
      <c r="A6" s="29" t="s">
        <v>40</v>
      </c>
      <c r="B6" s="29" t="s">
        <v>64</v>
      </c>
      <c r="C6" s="33">
        <v>77441.084489999994</v>
      </c>
      <c r="D6" s="33">
        <v>69844.872979999986</v>
      </c>
      <c r="E6" s="33">
        <v>67325.903099999996</v>
      </c>
      <c r="F6" s="33">
        <v>62497.353723728207</v>
      </c>
      <c r="G6" s="33">
        <v>54473.046160478312</v>
      </c>
      <c r="H6" s="33">
        <v>50966.611648542683</v>
      </c>
      <c r="I6" s="33">
        <v>47764.491314191488</v>
      </c>
      <c r="J6" s="33">
        <v>50947.846032750902</v>
      </c>
      <c r="K6" s="33">
        <v>43454.345589273304</v>
      </c>
      <c r="L6" s="33">
        <v>42538.424757503926</v>
      </c>
      <c r="M6" s="33">
        <v>39633.23111848798</v>
      </c>
      <c r="N6" s="33">
        <v>29618.979019365041</v>
      </c>
      <c r="O6" s="33">
        <v>31152.508760556037</v>
      </c>
      <c r="P6" s="33">
        <v>26934.694692613662</v>
      </c>
      <c r="Q6" s="33">
        <v>22786.513754779699</v>
      </c>
      <c r="R6" s="33">
        <v>22797.008739369721</v>
      </c>
      <c r="S6" s="33">
        <v>23357.478697311664</v>
      </c>
      <c r="T6" s="33">
        <v>22982.782372746169</v>
      </c>
      <c r="U6" s="33">
        <v>21200.643676179578</v>
      </c>
      <c r="V6" s="33">
        <v>21206.372618559362</v>
      </c>
      <c r="W6" s="33">
        <v>17113.2562715077</v>
      </c>
      <c r="X6" s="33">
        <v>11242.52805459185</v>
      </c>
      <c r="Y6" s="33">
        <v>8159.0793827026791</v>
      </c>
      <c r="Z6" s="33">
        <v>6887.7845083413304</v>
      </c>
      <c r="AA6" s="33">
        <v>6513.4541563535759</v>
      </c>
      <c r="AB6" s="33">
        <v>6656.2506000000003</v>
      </c>
      <c r="AC6" s="33">
        <v>5504.1816534219797</v>
      </c>
      <c r="AD6" s="33">
        <v>4982.7792483866397</v>
      </c>
      <c r="AE6" s="33">
        <v>5106.1078307318403</v>
      </c>
      <c r="AG6" s="32"/>
    </row>
    <row r="7" spans="1:35">
      <c r="A7" s="29" t="s">
        <v>40</v>
      </c>
      <c r="B7" s="29" t="s">
        <v>71</v>
      </c>
      <c r="C7" s="33">
        <v>27015.385300000002</v>
      </c>
      <c r="D7" s="33">
        <v>23041.142700000004</v>
      </c>
      <c r="E7" s="33">
        <v>24570.168000000001</v>
      </c>
      <c r="F7" s="33">
        <v>13100.357423125002</v>
      </c>
      <c r="G7" s="33">
        <v>13182.915157353566</v>
      </c>
      <c r="H7" s="33">
        <v>10952.445886906686</v>
      </c>
      <c r="I7" s="33">
        <v>7.4386741399999992E-4</v>
      </c>
      <c r="J7" s="33">
        <v>6.0101280899999986E-4</v>
      </c>
      <c r="K7" s="33">
        <v>5.4960369099999969E-4</v>
      </c>
      <c r="L7" s="33">
        <v>5.318189699999999E-4</v>
      </c>
      <c r="M7" s="33">
        <v>4.7272774699999988E-4</v>
      </c>
      <c r="N7" s="33">
        <v>4.5767465800000001E-4</v>
      </c>
      <c r="O7" s="33">
        <v>4.7282436399999795E-4</v>
      </c>
      <c r="P7" s="33">
        <v>4.2779509099999998E-4</v>
      </c>
      <c r="Q7" s="33">
        <v>4.24347242E-4</v>
      </c>
      <c r="R7" s="33">
        <v>4.1123279599999892E-4</v>
      </c>
      <c r="S7" s="33">
        <v>3.62679956E-4</v>
      </c>
      <c r="T7" s="33">
        <v>3.9059034999999992E-4</v>
      </c>
      <c r="U7" s="33">
        <v>3.3591868099999982E-4</v>
      </c>
      <c r="V7" s="33">
        <v>3.2093370199999993E-4</v>
      </c>
      <c r="W7" s="33">
        <v>3.7740602399999893E-4</v>
      </c>
      <c r="X7" s="33">
        <v>4.0788636599999999E-4</v>
      </c>
      <c r="Y7" s="33">
        <v>4.1880903599999901E-4</v>
      </c>
      <c r="Z7" s="33">
        <v>3.9134426299999896E-4</v>
      </c>
      <c r="AA7" s="33">
        <v>3.7699451200000003E-4</v>
      </c>
      <c r="AB7" s="33">
        <v>4.2259281999999998E-4</v>
      </c>
      <c r="AC7" s="33">
        <v>1.3907237199999991E-4</v>
      </c>
      <c r="AD7" s="33">
        <v>0</v>
      </c>
      <c r="AE7" s="33">
        <v>0</v>
      </c>
    </row>
    <row r="8" spans="1:35">
      <c r="A8" s="29" t="s">
        <v>40</v>
      </c>
      <c r="B8" s="29" t="s">
        <v>20</v>
      </c>
      <c r="C8" s="33">
        <v>2252.5065774304776</v>
      </c>
      <c r="D8" s="33">
        <v>2252.5065776679517</v>
      </c>
      <c r="E8" s="33">
        <v>1833.9789440744546</v>
      </c>
      <c r="F8" s="33">
        <v>3251.9315484345561</v>
      </c>
      <c r="G8" s="33">
        <v>4069.924020730813</v>
      </c>
      <c r="H8" s="33">
        <v>3408.5446546105341</v>
      </c>
      <c r="I8" s="33">
        <v>3311.4260596392091</v>
      </c>
      <c r="J8" s="33">
        <v>3479.2894856095045</v>
      </c>
      <c r="K8" s="33">
        <v>3279.8113663734794</v>
      </c>
      <c r="L8" s="33">
        <v>3753.4445519468609</v>
      </c>
      <c r="M8" s="33">
        <v>4628.1143668444101</v>
      </c>
      <c r="N8" s="33">
        <v>5879.830512038795</v>
      </c>
      <c r="O8" s="33">
        <v>6754.2746624256815</v>
      </c>
      <c r="P8" s="33">
        <v>6387.8865428297377</v>
      </c>
      <c r="Q8" s="33">
        <v>5447.0326309808006</v>
      </c>
      <c r="R8" s="33">
        <v>4898.5976036548327</v>
      </c>
      <c r="S8" s="33">
        <v>4455.3890553192996</v>
      </c>
      <c r="T8" s="33">
        <v>4486.1123951964473</v>
      </c>
      <c r="U8" s="33">
        <v>3856.4701635258562</v>
      </c>
      <c r="V8" s="33">
        <v>3866.7325856050788</v>
      </c>
      <c r="W8" s="33">
        <v>4207.985597835358</v>
      </c>
      <c r="X8" s="33">
        <v>4656.4599950113643</v>
      </c>
      <c r="Y8" s="33">
        <v>2994.1201184071406</v>
      </c>
      <c r="Z8" s="33">
        <v>2833.4327480635261</v>
      </c>
      <c r="AA8" s="33">
        <v>1372.8376323233629</v>
      </c>
      <c r="AB8" s="33">
        <v>960.52368230628804</v>
      </c>
      <c r="AC8" s="33">
        <v>963.15533896307011</v>
      </c>
      <c r="AD8" s="33">
        <v>960.52368351944506</v>
      </c>
      <c r="AE8" s="33">
        <v>960.52369678388413</v>
      </c>
    </row>
    <row r="9" spans="1:35">
      <c r="A9" s="29" t="s">
        <v>40</v>
      </c>
      <c r="B9" s="29" t="s">
        <v>32</v>
      </c>
      <c r="C9" s="33">
        <v>710.65949499999897</v>
      </c>
      <c r="D9" s="33">
        <v>720.38813670000002</v>
      </c>
      <c r="E9" s="33">
        <v>727.29196000000002</v>
      </c>
      <c r="F9" s="33">
        <v>254.90988699999889</v>
      </c>
      <c r="G9" s="33">
        <v>283.13500999999991</v>
      </c>
      <c r="H9" s="33">
        <v>289.31731499999989</v>
      </c>
      <c r="I9" s="33">
        <v>288.58293400000002</v>
      </c>
      <c r="J9" s="33">
        <v>347.77378999999996</v>
      </c>
      <c r="K9" s="33">
        <v>233.20659249999989</v>
      </c>
      <c r="L9" s="33">
        <v>250.2993579999999</v>
      </c>
      <c r="M9" s="33">
        <v>332.29751999999996</v>
      </c>
      <c r="N9" s="33">
        <v>925.91199000000006</v>
      </c>
      <c r="O9" s="33">
        <v>974.22233999999901</v>
      </c>
      <c r="P9" s="33">
        <v>1508.7392199999999</v>
      </c>
      <c r="Q9" s="33">
        <v>482.41170999999997</v>
      </c>
      <c r="R9" s="33">
        <v>501.24008000000003</v>
      </c>
      <c r="S9" s="33">
        <v>767.50361999999905</v>
      </c>
      <c r="T9" s="33">
        <v>947.70706000000007</v>
      </c>
      <c r="U9" s="33">
        <v>165.22754</v>
      </c>
      <c r="V9" s="33">
        <v>183.87479999999999</v>
      </c>
      <c r="W9" s="33">
        <v>235.82897999999901</v>
      </c>
      <c r="X9" s="33">
        <v>249.43801999999999</v>
      </c>
      <c r="Y9" s="33">
        <v>224.79587999999899</v>
      </c>
      <c r="Z9" s="33">
        <v>219.53048999999999</v>
      </c>
      <c r="AA9" s="33">
        <v>192.75156999999999</v>
      </c>
      <c r="AB9" s="33">
        <v>0</v>
      </c>
      <c r="AC9" s="33">
        <v>0</v>
      </c>
      <c r="AD9" s="33">
        <v>0</v>
      </c>
      <c r="AE9" s="33">
        <v>0</v>
      </c>
    </row>
    <row r="10" spans="1:35">
      <c r="A10" s="29" t="s">
        <v>40</v>
      </c>
      <c r="B10" s="29" t="s">
        <v>66</v>
      </c>
      <c r="C10" s="33">
        <v>61.11443494540265</v>
      </c>
      <c r="D10" s="33">
        <v>24.768329774248031</v>
      </c>
      <c r="E10" s="33">
        <v>107.66933486394763</v>
      </c>
      <c r="F10" s="33">
        <v>315.69836613524302</v>
      </c>
      <c r="G10" s="33">
        <v>279.7392184634088</v>
      </c>
      <c r="H10" s="33">
        <v>285.89050462112357</v>
      </c>
      <c r="I10" s="33">
        <v>234.33888390697618</v>
      </c>
      <c r="J10" s="33">
        <v>368.77531991578149</v>
      </c>
      <c r="K10" s="33">
        <v>119.92187222112786</v>
      </c>
      <c r="L10" s="33">
        <v>292.3387597504838</v>
      </c>
      <c r="M10" s="33">
        <v>546.55806718633403</v>
      </c>
      <c r="N10" s="33">
        <v>1517.9110836689995</v>
      </c>
      <c r="O10" s="33">
        <v>1212.6080008774281</v>
      </c>
      <c r="P10" s="33">
        <v>1710.1867304281855</v>
      </c>
      <c r="Q10" s="33">
        <v>1416.121931346891</v>
      </c>
      <c r="R10" s="33">
        <v>1973.3059397735306</v>
      </c>
      <c r="S10" s="33">
        <v>3896.5581128089507</v>
      </c>
      <c r="T10" s="33">
        <v>3841.9798368751672</v>
      </c>
      <c r="U10" s="33">
        <v>6420.7113056458847</v>
      </c>
      <c r="V10" s="33">
        <v>7772.975547745069</v>
      </c>
      <c r="W10" s="33">
        <v>8295.6483001532106</v>
      </c>
      <c r="X10" s="33">
        <v>10316.56211167822</v>
      </c>
      <c r="Y10" s="33">
        <v>13581.602075431359</v>
      </c>
      <c r="Z10" s="33">
        <v>9640.8390007962535</v>
      </c>
      <c r="AA10" s="33">
        <v>10199.944725095465</v>
      </c>
      <c r="AB10" s="33">
        <v>15168.962337404064</v>
      </c>
      <c r="AC10" s="33">
        <v>15842.266743015361</v>
      </c>
      <c r="AD10" s="33">
        <v>18032.252075106357</v>
      </c>
      <c r="AE10" s="33">
        <v>18666.774321533838</v>
      </c>
    </row>
    <row r="11" spans="1:35">
      <c r="A11" s="29" t="s">
        <v>40</v>
      </c>
      <c r="B11" s="29" t="s">
        <v>65</v>
      </c>
      <c r="C11" s="33">
        <v>13502.45794</v>
      </c>
      <c r="D11" s="33">
        <v>14255.040163999995</v>
      </c>
      <c r="E11" s="33">
        <v>13210.600969999989</v>
      </c>
      <c r="F11" s="33">
        <v>15470.980089999999</v>
      </c>
      <c r="G11" s="33">
        <v>15610.133479999997</v>
      </c>
      <c r="H11" s="33">
        <v>14751.166891999997</v>
      </c>
      <c r="I11" s="33">
        <v>17125.876993999998</v>
      </c>
      <c r="J11" s="33">
        <v>18659.983618999999</v>
      </c>
      <c r="K11" s="33">
        <v>16222.616355999999</v>
      </c>
      <c r="L11" s="33">
        <v>15616.895649999993</v>
      </c>
      <c r="M11" s="33">
        <v>15530.469925999989</v>
      </c>
      <c r="N11" s="33">
        <v>14952.142287999997</v>
      </c>
      <c r="O11" s="33">
        <v>16223.750540999987</v>
      </c>
      <c r="P11" s="33">
        <v>17432.201825999997</v>
      </c>
      <c r="Q11" s="33">
        <v>16358.400691999997</v>
      </c>
      <c r="R11" s="33">
        <v>16018.802367999997</v>
      </c>
      <c r="S11" s="33">
        <v>16989.057343999997</v>
      </c>
      <c r="T11" s="33">
        <v>15148.877586999999</v>
      </c>
      <c r="U11" s="33">
        <v>14488.400045999999</v>
      </c>
      <c r="V11" s="33">
        <v>13195.713600999998</v>
      </c>
      <c r="W11" s="33">
        <v>13530.917649999996</v>
      </c>
      <c r="X11" s="33">
        <v>14610.148139999998</v>
      </c>
      <c r="Y11" s="33">
        <v>14318.607141999984</v>
      </c>
      <c r="Z11" s="33">
        <v>13539.020014999998</v>
      </c>
      <c r="AA11" s="33">
        <v>13774.093384999996</v>
      </c>
      <c r="AB11" s="33">
        <v>16644.876776999998</v>
      </c>
      <c r="AC11" s="33">
        <v>14355.660095000001</v>
      </c>
      <c r="AD11" s="33">
        <v>13476.689985999998</v>
      </c>
      <c r="AE11" s="33">
        <v>13157.371015999997</v>
      </c>
    </row>
    <row r="12" spans="1:35">
      <c r="A12" s="29" t="s">
        <v>40</v>
      </c>
      <c r="B12" s="29" t="s">
        <v>69</v>
      </c>
      <c r="C12" s="33">
        <v>47386.127609272648</v>
      </c>
      <c r="D12" s="33">
        <v>53549.516505274958</v>
      </c>
      <c r="E12" s="33">
        <v>54027.399413672494</v>
      </c>
      <c r="F12" s="33">
        <v>67537.449888725998</v>
      </c>
      <c r="G12" s="33">
        <v>73588.292331781107</v>
      </c>
      <c r="H12" s="33">
        <v>77807.158803333194</v>
      </c>
      <c r="I12" s="33">
        <v>89554.259087793282</v>
      </c>
      <c r="J12" s="33">
        <v>91286.378153163634</v>
      </c>
      <c r="K12" s="33">
        <v>94086.532137192102</v>
      </c>
      <c r="L12" s="33">
        <v>94761.223530619391</v>
      </c>
      <c r="M12" s="33">
        <v>98967.731264352318</v>
      </c>
      <c r="N12" s="33">
        <v>103781.0370262041</v>
      </c>
      <c r="O12" s="33">
        <v>105622.46708719968</v>
      </c>
      <c r="P12" s="33">
        <v>114005.50683473583</v>
      </c>
      <c r="Q12" s="33">
        <v>120000.39125397682</v>
      </c>
      <c r="R12" s="33">
        <v>124569.35352733437</v>
      </c>
      <c r="S12" s="33">
        <v>126657.661341122</v>
      </c>
      <c r="T12" s="33">
        <v>127753.92530559812</v>
      </c>
      <c r="U12" s="33">
        <v>126947.222965601</v>
      </c>
      <c r="V12" s="33">
        <v>123908.23855206836</v>
      </c>
      <c r="W12" s="33">
        <v>125730.46977891728</v>
      </c>
      <c r="X12" s="33">
        <v>125687.17133830101</v>
      </c>
      <c r="Y12" s="33">
        <v>133476.16798703501</v>
      </c>
      <c r="Z12" s="33">
        <v>138123.68190137943</v>
      </c>
      <c r="AA12" s="33">
        <v>144555.14074049235</v>
      </c>
      <c r="AB12" s="33">
        <v>147561.02604018405</v>
      </c>
      <c r="AC12" s="33">
        <v>149443.49267570398</v>
      </c>
      <c r="AD12" s="33">
        <v>149680.38294349873</v>
      </c>
      <c r="AE12" s="33">
        <v>151929.8843913023</v>
      </c>
    </row>
    <row r="13" spans="1:35">
      <c r="A13" s="29" t="s">
        <v>40</v>
      </c>
      <c r="B13" s="29" t="s">
        <v>68</v>
      </c>
      <c r="C13" s="33">
        <v>14501.046977518861</v>
      </c>
      <c r="D13" s="33">
        <v>17775.903761958685</v>
      </c>
      <c r="E13" s="33">
        <v>18047.536688097738</v>
      </c>
      <c r="F13" s="33">
        <v>17335.546529919382</v>
      </c>
      <c r="G13" s="33">
        <v>18138.628796585992</v>
      </c>
      <c r="H13" s="33">
        <v>19232.290705790856</v>
      </c>
      <c r="I13" s="33">
        <v>19991.698293471964</v>
      </c>
      <c r="J13" s="33">
        <v>18243.779089150517</v>
      </c>
      <c r="K13" s="33">
        <v>26627.553354856744</v>
      </c>
      <c r="L13" s="33">
        <v>28629.670205649178</v>
      </c>
      <c r="M13" s="33">
        <v>29806.157593815089</v>
      </c>
      <c r="N13" s="33">
        <v>36481.092063196615</v>
      </c>
      <c r="O13" s="33">
        <v>36278.190146274894</v>
      </c>
      <c r="P13" s="33">
        <v>35550.014578204275</v>
      </c>
      <c r="Q13" s="33">
        <v>37620.171703985536</v>
      </c>
      <c r="R13" s="33">
        <v>37639.362314681784</v>
      </c>
      <c r="S13" s="33">
        <v>43750.518657962297</v>
      </c>
      <c r="T13" s="33">
        <v>45795.911537103937</v>
      </c>
      <c r="U13" s="33">
        <v>50517.564113090339</v>
      </c>
      <c r="V13" s="33">
        <v>56685.360108698747</v>
      </c>
      <c r="W13" s="33">
        <v>62961.477469230078</v>
      </c>
      <c r="X13" s="33">
        <v>73385.787454056452</v>
      </c>
      <c r="Y13" s="33">
        <v>73837.108399976656</v>
      </c>
      <c r="Z13" s="33">
        <v>76507.203383899701</v>
      </c>
      <c r="AA13" s="33">
        <v>76160.230351099512</v>
      </c>
      <c r="AB13" s="33">
        <v>79697.600441504153</v>
      </c>
      <c r="AC13" s="33">
        <v>80949.111846338579</v>
      </c>
      <c r="AD13" s="33">
        <v>81080.838109193544</v>
      </c>
      <c r="AE13" s="33">
        <v>81178.992967316721</v>
      </c>
    </row>
    <row r="14" spans="1:35">
      <c r="A14" s="29" t="s">
        <v>40</v>
      </c>
      <c r="B14" s="29" t="s">
        <v>36</v>
      </c>
      <c r="C14" s="33">
        <v>138.01663869215699</v>
      </c>
      <c r="D14" s="33">
        <v>217.51991638348971</v>
      </c>
      <c r="E14" s="33">
        <v>248.6288492015907</v>
      </c>
      <c r="F14" s="33">
        <v>289.73255731722782</v>
      </c>
      <c r="G14" s="33">
        <v>275.44382224837545</v>
      </c>
      <c r="H14" s="33">
        <v>284.95072848341391</v>
      </c>
      <c r="I14" s="33">
        <v>284.17677837634278</v>
      </c>
      <c r="J14" s="33">
        <v>269.21961538382402</v>
      </c>
      <c r="K14" s="33">
        <v>253.11513778368902</v>
      </c>
      <c r="L14" s="33">
        <v>261.18765037546001</v>
      </c>
      <c r="M14" s="33">
        <v>246.76872660887889</v>
      </c>
      <c r="N14" s="33">
        <v>693.16858317414994</v>
      </c>
      <c r="O14" s="33">
        <v>1055.1149269805621</v>
      </c>
      <c r="P14" s="33">
        <v>1046.7658985930998</v>
      </c>
      <c r="Q14" s="33">
        <v>1389.6171308652738</v>
      </c>
      <c r="R14" s="33">
        <v>1397.3836312063202</v>
      </c>
      <c r="S14" s="33">
        <v>1924.1169939222302</v>
      </c>
      <c r="T14" s="33">
        <v>1927.9479069735396</v>
      </c>
      <c r="U14" s="33">
        <v>2821.1379466247085</v>
      </c>
      <c r="V14" s="33">
        <v>2792.5339577325494</v>
      </c>
      <c r="W14" s="33">
        <v>3796.4727717349101</v>
      </c>
      <c r="X14" s="33">
        <v>3936.0659195443</v>
      </c>
      <c r="Y14" s="33">
        <v>3847.9962032960893</v>
      </c>
      <c r="Z14" s="33">
        <v>5503.5776172169108</v>
      </c>
      <c r="AA14" s="33">
        <v>5422.6282455661294</v>
      </c>
      <c r="AB14" s="33">
        <v>6701.9632671377103</v>
      </c>
      <c r="AC14" s="33">
        <v>6747.6111899410507</v>
      </c>
      <c r="AD14" s="33">
        <v>7684.1775856897402</v>
      </c>
      <c r="AE14" s="33">
        <v>7429.64682114476</v>
      </c>
      <c r="AH14" s="28"/>
      <c r="AI14" s="28"/>
    </row>
    <row r="15" spans="1:35">
      <c r="A15" s="29" t="s">
        <v>40</v>
      </c>
      <c r="B15" s="29" t="s">
        <v>73</v>
      </c>
      <c r="C15" s="33">
        <v>295.34300400000001</v>
      </c>
      <c r="D15" s="33">
        <v>440.14819099999897</v>
      </c>
      <c r="E15" s="33">
        <v>557.23620100817993</v>
      </c>
      <c r="F15" s="33">
        <v>1296.2585802384369</v>
      </c>
      <c r="G15" s="33">
        <v>4900.3963081343263</v>
      </c>
      <c r="H15" s="33">
        <v>5020.7146025850334</v>
      </c>
      <c r="I15" s="33">
        <v>5603.0012709888688</v>
      </c>
      <c r="J15" s="33">
        <v>5766.7075366619829</v>
      </c>
      <c r="K15" s="33">
        <v>9186.2689236615442</v>
      </c>
      <c r="L15" s="33">
        <v>10119.532981124526</v>
      </c>
      <c r="M15" s="33">
        <v>10214.842557805581</v>
      </c>
      <c r="N15" s="33">
        <v>13812.037855840626</v>
      </c>
      <c r="O15" s="33">
        <v>13432.498711623221</v>
      </c>
      <c r="P15" s="33">
        <v>13704.832149233624</v>
      </c>
      <c r="Q15" s="33">
        <v>15167.985855724583</v>
      </c>
      <c r="R15" s="33">
        <v>14677.689344310806</v>
      </c>
      <c r="S15" s="33">
        <v>16881.133592816266</v>
      </c>
      <c r="T15" s="33">
        <v>16479.291852944832</v>
      </c>
      <c r="U15" s="33">
        <v>17790.848574838645</v>
      </c>
      <c r="V15" s="33">
        <v>17741.362841435752</v>
      </c>
      <c r="W15" s="33">
        <v>20876.280730242419</v>
      </c>
      <c r="X15" s="33">
        <v>23542.391823778551</v>
      </c>
      <c r="Y15" s="33">
        <v>22588.394446224978</v>
      </c>
      <c r="Z15" s="33">
        <v>24254.235321473989</v>
      </c>
      <c r="AA15" s="33">
        <v>23445.686958722974</v>
      </c>
      <c r="AB15" s="33">
        <v>22358.912295256159</v>
      </c>
      <c r="AC15" s="33">
        <v>21762.374453311408</v>
      </c>
      <c r="AD15" s="33">
        <v>22299.431391198963</v>
      </c>
      <c r="AE15" s="33">
        <v>21527.372633126346</v>
      </c>
      <c r="AH15" s="28"/>
      <c r="AI15" s="28"/>
    </row>
    <row r="16" spans="1:35">
      <c r="A16" s="29" t="s">
        <v>40</v>
      </c>
      <c r="B16" s="29" t="s">
        <v>56</v>
      </c>
      <c r="C16" s="33">
        <v>40.278916209999991</v>
      </c>
      <c r="D16" s="33">
        <v>132.73101346999988</v>
      </c>
      <c r="E16" s="33">
        <v>303.91028583999991</v>
      </c>
      <c r="F16" s="33">
        <v>615.15734195999983</v>
      </c>
      <c r="G16" s="33">
        <v>933.71887319999985</v>
      </c>
      <c r="H16" s="33">
        <v>1311.4446237999996</v>
      </c>
      <c r="I16" s="33">
        <v>1692.5082909</v>
      </c>
      <c r="J16" s="33">
        <v>2053.9985114999999</v>
      </c>
      <c r="K16" s="33">
        <v>2444.9218258999999</v>
      </c>
      <c r="L16" s="33">
        <v>2842.0439299999989</v>
      </c>
      <c r="M16" s="33">
        <v>3185.7594760000002</v>
      </c>
      <c r="N16" s="33">
        <v>3613.8303355999878</v>
      </c>
      <c r="O16" s="33">
        <v>3994.1927572999994</v>
      </c>
      <c r="P16" s="33">
        <v>4385.5288619999983</v>
      </c>
      <c r="Q16" s="33">
        <v>5026.3296849999997</v>
      </c>
      <c r="R16" s="33">
        <v>5187.8307690000001</v>
      </c>
      <c r="S16" s="33">
        <v>5042.2319769999976</v>
      </c>
      <c r="T16" s="33">
        <v>5233.8462580000005</v>
      </c>
      <c r="U16" s="33">
        <v>5555.0477729999984</v>
      </c>
      <c r="V16" s="33">
        <v>5726.9373959999994</v>
      </c>
      <c r="W16" s="33">
        <v>6009.5648840000003</v>
      </c>
      <c r="X16" s="33">
        <v>6008.2967639999988</v>
      </c>
      <c r="Y16" s="33">
        <v>5573.5731030000006</v>
      </c>
      <c r="Z16" s="33">
        <v>6088.5551289999985</v>
      </c>
      <c r="AA16" s="33">
        <v>5934.6515279999994</v>
      </c>
      <c r="AB16" s="33">
        <v>5565.1073859999997</v>
      </c>
      <c r="AC16" s="33">
        <v>5415.9153319999996</v>
      </c>
      <c r="AD16" s="33">
        <v>5212.6224400000001</v>
      </c>
      <c r="AE16" s="33">
        <v>5076.9933829999991</v>
      </c>
      <c r="AH16" s="28"/>
      <c r="AI16" s="28"/>
    </row>
    <row r="17" spans="1:35">
      <c r="A17" s="34" t="s">
        <v>138</v>
      </c>
      <c r="B17" s="34"/>
      <c r="C17" s="35">
        <v>182870.38282416741</v>
      </c>
      <c r="D17" s="35">
        <v>181464.1391553758</v>
      </c>
      <c r="E17" s="35">
        <v>179850.54841070861</v>
      </c>
      <c r="F17" s="35">
        <v>179764.22745706839</v>
      </c>
      <c r="G17" s="35">
        <v>179625.81417539317</v>
      </c>
      <c r="H17" s="35">
        <v>177693.42641080508</v>
      </c>
      <c r="I17" s="35">
        <v>178270.67431087032</v>
      </c>
      <c r="J17" s="35">
        <v>183333.82609060316</v>
      </c>
      <c r="K17" s="35">
        <v>184023.98781802043</v>
      </c>
      <c r="L17" s="35">
        <v>185842.2973452888</v>
      </c>
      <c r="M17" s="35">
        <v>189444.56032941389</v>
      </c>
      <c r="N17" s="35">
        <v>193156.90444014821</v>
      </c>
      <c r="O17" s="35">
        <v>198218.02201115809</v>
      </c>
      <c r="P17" s="35">
        <v>203529.23085260679</v>
      </c>
      <c r="Q17" s="35">
        <v>204111.04410141701</v>
      </c>
      <c r="R17" s="35">
        <v>208397.67098404703</v>
      </c>
      <c r="S17" s="35">
        <v>219874.16719120418</v>
      </c>
      <c r="T17" s="35">
        <v>220957.29648511019</v>
      </c>
      <c r="U17" s="35">
        <v>223596.24014596135</v>
      </c>
      <c r="V17" s="35">
        <v>226819.26813461032</v>
      </c>
      <c r="W17" s="35">
        <v>232075.58442504963</v>
      </c>
      <c r="X17" s="35">
        <v>240148.09552152525</v>
      </c>
      <c r="Y17" s="35">
        <v>246591.48140436187</v>
      </c>
      <c r="Z17" s="35">
        <v>247751.4924388245</v>
      </c>
      <c r="AA17" s="35">
        <v>252768.45293735879</v>
      </c>
      <c r="AB17" s="35">
        <v>266689.24030099134</v>
      </c>
      <c r="AC17" s="35">
        <v>267057.86849151534</v>
      </c>
      <c r="AD17" s="35">
        <v>268213.46604570473</v>
      </c>
      <c r="AE17" s="35">
        <v>270999.65422366856</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43177.649899999997</v>
      </c>
      <c r="D20" s="33">
        <v>38048.234599999996</v>
      </c>
      <c r="E20" s="33">
        <v>33991.741900000001</v>
      </c>
      <c r="F20" s="33">
        <v>36476.532801645597</v>
      </c>
      <c r="G20" s="33">
        <v>29669.084368733435</v>
      </c>
      <c r="H20" s="33">
        <v>26353.031471982129</v>
      </c>
      <c r="I20" s="33">
        <v>25282.568271943179</v>
      </c>
      <c r="J20" s="33">
        <v>27354.115051372941</v>
      </c>
      <c r="K20" s="33">
        <v>20733.18581461376</v>
      </c>
      <c r="L20" s="33">
        <v>20660.517983945498</v>
      </c>
      <c r="M20" s="33">
        <v>18808.160529203869</v>
      </c>
      <c r="N20" s="33">
        <v>8057.3166199374291</v>
      </c>
      <c r="O20" s="33">
        <v>10445.38445699693</v>
      </c>
      <c r="P20" s="33">
        <v>8677.7670502416004</v>
      </c>
      <c r="Q20" s="33">
        <v>5060.0861000000004</v>
      </c>
      <c r="R20" s="33">
        <v>6509.4872999999998</v>
      </c>
      <c r="S20" s="33">
        <v>7181.4328000000005</v>
      </c>
      <c r="T20" s="33">
        <v>6973.4198999999999</v>
      </c>
      <c r="U20" s="33">
        <v>6459.7377999999999</v>
      </c>
      <c r="V20" s="33">
        <v>5691.6293999999998</v>
      </c>
      <c r="W20" s="33">
        <v>3243.8890277030291</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33.648923322210898</v>
      </c>
      <c r="D22" s="33">
        <v>33.648923683855102</v>
      </c>
      <c r="E22" s="33">
        <v>101.22331556130081</v>
      </c>
      <c r="F22" s="33">
        <v>258.68276637857497</v>
      </c>
      <c r="G22" s="33">
        <v>371.287183860911</v>
      </c>
      <c r="H22" s="33">
        <v>212.31571776331299</v>
      </c>
      <c r="I22" s="33">
        <v>232.06273157744499</v>
      </c>
      <c r="J22" s="33">
        <v>408.7975350014903</v>
      </c>
      <c r="K22" s="33">
        <v>380.50514480222017</v>
      </c>
      <c r="L22" s="33">
        <v>488.42040735237396</v>
      </c>
      <c r="M22" s="33">
        <v>625.21291644222947</v>
      </c>
      <c r="N22" s="33">
        <v>1210.038951125119</v>
      </c>
      <c r="O22" s="33">
        <v>1273.0312504130648</v>
      </c>
      <c r="P22" s="33">
        <v>1457.3658625004578</v>
      </c>
      <c r="Q22" s="33">
        <v>1194.3974118318208</v>
      </c>
      <c r="R22" s="33">
        <v>1078.5823436906239</v>
      </c>
      <c r="S22" s="33">
        <v>1410.13781028725</v>
      </c>
      <c r="T22" s="33">
        <v>1565.9878493550968</v>
      </c>
      <c r="U22" s="33">
        <v>1425.5221286236201</v>
      </c>
      <c r="V22" s="33">
        <v>1249.0883810541427</v>
      </c>
      <c r="W22" s="33">
        <v>1321.296312097016</v>
      </c>
      <c r="X22" s="33">
        <v>1519.14360165371</v>
      </c>
      <c r="Y22" s="33">
        <v>43.962039569449999</v>
      </c>
      <c r="Z22" s="33">
        <v>5.6193909999999998E-5</v>
      </c>
      <c r="AA22" s="33">
        <v>5.7401034000000001E-5</v>
      </c>
      <c r="AB22" s="33">
        <v>6.0498884999999997E-5</v>
      </c>
      <c r="AC22" s="33">
        <v>5.9431690000000002E-5</v>
      </c>
      <c r="AD22" s="33">
        <v>5.8398637000000001E-5</v>
      </c>
      <c r="AE22" s="33">
        <v>5.7195879999999998E-5</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7.2642073599999986E-6</v>
      </c>
      <c r="D24" s="33">
        <v>7.6043959199999797E-6</v>
      </c>
      <c r="E24" s="33">
        <v>12.96203862650167</v>
      </c>
      <c r="F24" s="33">
        <v>61.464764956099899</v>
      </c>
      <c r="G24" s="33">
        <v>11.114677883501662</v>
      </c>
      <c r="H24" s="33">
        <v>25.237942882484028</v>
      </c>
      <c r="I24" s="33">
        <v>15.429925791647888</v>
      </c>
      <c r="J24" s="33">
        <v>38.236609267599505</v>
      </c>
      <c r="K24" s="33">
        <v>0.38479245486563002</v>
      </c>
      <c r="L24" s="33">
        <v>8.7449121371592984</v>
      </c>
      <c r="M24" s="33">
        <v>6.3686452524922998</v>
      </c>
      <c r="N24" s="33">
        <v>333.68139794125909</v>
      </c>
      <c r="O24" s="33">
        <v>144.41484924290199</v>
      </c>
      <c r="P24" s="33">
        <v>459.24965725465398</v>
      </c>
      <c r="Q24" s="33">
        <v>360.12031292451201</v>
      </c>
      <c r="R24" s="33">
        <v>570.10802092613994</v>
      </c>
      <c r="S24" s="33">
        <v>1301.937378639079</v>
      </c>
      <c r="T24" s="33">
        <v>1693.2019801748118</v>
      </c>
      <c r="U24" s="33">
        <v>2331.9150070755691</v>
      </c>
      <c r="V24" s="33">
        <v>3228.7127292832811</v>
      </c>
      <c r="W24" s="33">
        <v>1895.3484694042529</v>
      </c>
      <c r="X24" s="33">
        <v>2851.5776665560229</v>
      </c>
      <c r="Y24" s="33">
        <v>4857.0036614973196</v>
      </c>
      <c r="Z24" s="33">
        <v>2824.0013564053602</v>
      </c>
      <c r="AA24" s="33">
        <v>2688.9015467445529</v>
      </c>
      <c r="AB24" s="33">
        <v>3898.9246599114604</v>
      </c>
      <c r="AC24" s="33">
        <v>5210.6329670446603</v>
      </c>
      <c r="AD24" s="33">
        <v>5488.4643987585196</v>
      </c>
      <c r="AE24" s="33">
        <v>4928.4818181530791</v>
      </c>
    </row>
    <row r="25" spans="1:35" s="28" customFormat="1">
      <c r="A25" s="29" t="s">
        <v>130</v>
      </c>
      <c r="B25" s="29" t="s">
        <v>65</v>
      </c>
      <c r="C25" s="33">
        <v>2179.6456150000004</v>
      </c>
      <c r="D25" s="33">
        <v>2329.4671639999997</v>
      </c>
      <c r="E25" s="33">
        <v>2175.5901199999998</v>
      </c>
      <c r="F25" s="33">
        <v>2939.5212799999999</v>
      </c>
      <c r="G25" s="33">
        <v>2834.6397199999988</v>
      </c>
      <c r="H25" s="33">
        <v>2795.841989999999</v>
      </c>
      <c r="I25" s="33">
        <v>2961.2090040000003</v>
      </c>
      <c r="J25" s="33">
        <v>3829.3498859999991</v>
      </c>
      <c r="K25" s="33">
        <v>2994.16318</v>
      </c>
      <c r="L25" s="33">
        <v>2788.7818299999981</v>
      </c>
      <c r="M25" s="33">
        <v>2951.8366260000003</v>
      </c>
      <c r="N25" s="33">
        <v>2957.4125699999981</v>
      </c>
      <c r="O25" s="33">
        <v>3470.0720060000003</v>
      </c>
      <c r="P25" s="33">
        <v>3825.0088459999997</v>
      </c>
      <c r="Q25" s="33">
        <v>3783.3383299999991</v>
      </c>
      <c r="R25" s="33">
        <v>3587.7609549999988</v>
      </c>
      <c r="S25" s="33">
        <v>4547.4713999999985</v>
      </c>
      <c r="T25" s="33">
        <v>3759.2500349999991</v>
      </c>
      <c r="U25" s="33">
        <v>3680.0426550000002</v>
      </c>
      <c r="V25" s="33">
        <v>3409.3298989999998</v>
      </c>
      <c r="W25" s="33">
        <v>3130.9845100000002</v>
      </c>
      <c r="X25" s="33">
        <v>3731.1952460000002</v>
      </c>
      <c r="Y25" s="33">
        <v>3683.1238499999981</v>
      </c>
      <c r="Z25" s="33">
        <v>3807.41419</v>
      </c>
      <c r="AA25" s="33">
        <v>3780.314163999999</v>
      </c>
      <c r="AB25" s="33">
        <v>4609.7589499999995</v>
      </c>
      <c r="AC25" s="33">
        <v>3658.2683950000001</v>
      </c>
      <c r="AD25" s="33">
        <v>3279.3616699999998</v>
      </c>
      <c r="AE25" s="33">
        <v>3046.1075599999995</v>
      </c>
    </row>
    <row r="26" spans="1:35" s="28" customFormat="1">
      <c r="A26" s="29" t="s">
        <v>130</v>
      </c>
      <c r="B26" s="29" t="s">
        <v>69</v>
      </c>
      <c r="C26" s="33">
        <v>10304.890144655732</v>
      </c>
      <c r="D26" s="33">
        <v>11748.351369375061</v>
      </c>
      <c r="E26" s="33">
        <v>15290.497858689041</v>
      </c>
      <c r="F26" s="33">
        <v>20202.899672831663</v>
      </c>
      <c r="G26" s="33">
        <v>22433.452210905645</v>
      </c>
      <c r="H26" s="33">
        <v>24441.917457040247</v>
      </c>
      <c r="I26" s="33">
        <v>26889.966718593831</v>
      </c>
      <c r="J26" s="33">
        <v>24594.916132597038</v>
      </c>
      <c r="K26" s="33">
        <v>27361.228245968479</v>
      </c>
      <c r="L26" s="33">
        <v>29242.651285088647</v>
      </c>
      <c r="M26" s="33">
        <v>30320.948743650559</v>
      </c>
      <c r="N26" s="33">
        <v>37328.777334995902</v>
      </c>
      <c r="O26" s="33">
        <v>36119.6325381754</v>
      </c>
      <c r="P26" s="33">
        <v>38146.26190282141</v>
      </c>
      <c r="Q26" s="33">
        <v>40229.053798768495</v>
      </c>
      <c r="R26" s="33">
        <v>40412.645553152353</v>
      </c>
      <c r="S26" s="33">
        <v>35148.61975507078</v>
      </c>
      <c r="T26" s="33">
        <v>34511.123440757387</v>
      </c>
      <c r="U26" s="33">
        <v>36699.520838402219</v>
      </c>
      <c r="V26" s="33">
        <v>35846.944926112781</v>
      </c>
      <c r="W26" s="33">
        <v>40082.228391969409</v>
      </c>
      <c r="X26" s="33">
        <v>39428.522438173488</v>
      </c>
      <c r="Y26" s="33">
        <v>40244.882948270628</v>
      </c>
      <c r="Z26" s="33">
        <v>42235.694321393268</v>
      </c>
      <c r="AA26" s="33">
        <v>45569.69971146094</v>
      </c>
      <c r="AB26" s="33">
        <v>44240.2450156208</v>
      </c>
      <c r="AC26" s="33">
        <v>44834.619621909405</v>
      </c>
      <c r="AD26" s="33">
        <v>46216.058361952542</v>
      </c>
      <c r="AE26" s="33">
        <v>48218.12411053494</v>
      </c>
    </row>
    <row r="27" spans="1:35" s="28" customFormat="1">
      <c r="A27" s="29" t="s">
        <v>130</v>
      </c>
      <c r="B27" s="29" t="s">
        <v>68</v>
      </c>
      <c r="C27" s="33">
        <v>5342.8111437594907</v>
      </c>
      <c r="D27" s="33">
        <v>6499.5897822863662</v>
      </c>
      <c r="E27" s="33">
        <v>6543.0243071359027</v>
      </c>
      <c r="F27" s="33">
        <v>6299.1533139818448</v>
      </c>
      <c r="G27" s="33">
        <v>7155.7987184786998</v>
      </c>
      <c r="H27" s="33">
        <v>7736.7313577735331</v>
      </c>
      <c r="I27" s="33">
        <v>7776.0368299407146</v>
      </c>
      <c r="J27" s="33">
        <v>7600.7050516657682</v>
      </c>
      <c r="K27" s="33">
        <v>15306.210794516093</v>
      </c>
      <c r="L27" s="33">
        <v>16177.213517308386</v>
      </c>
      <c r="M27" s="33">
        <v>16476.510151187795</v>
      </c>
      <c r="N27" s="33">
        <v>18412.301191431914</v>
      </c>
      <c r="O27" s="33">
        <v>17945.456978809976</v>
      </c>
      <c r="P27" s="33">
        <v>17176.099668733754</v>
      </c>
      <c r="Q27" s="33">
        <v>18477.839743951059</v>
      </c>
      <c r="R27" s="33">
        <v>18524.616054175156</v>
      </c>
      <c r="S27" s="33">
        <v>22605.821687751228</v>
      </c>
      <c r="T27" s="33">
        <v>23754.00894096827</v>
      </c>
      <c r="U27" s="33">
        <v>26778.942457795652</v>
      </c>
      <c r="V27" s="33">
        <v>30550.321431364959</v>
      </c>
      <c r="W27" s="33">
        <v>33971.060495139165</v>
      </c>
      <c r="X27" s="33">
        <v>38833.911866879243</v>
      </c>
      <c r="Y27" s="33">
        <v>38935.21834702538</v>
      </c>
      <c r="Z27" s="33">
        <v>41963.023743447229</v>
      </c>
      <c r="AA27" s="33">
        <v>41663.014699948268</v>
      </c>
      <c r="AB27" s="33">
        <v>41216.114373821227</v>
      </c>
      <c r="AC27" s="33">
        <v>41195.616442069018</v>
      </c>
      <c r="AD27" s="33">
        <v>42593.231479789836</v>
      </c>
      <c r="AE27" s="33">
        <v>41245.624858815434</v>
      </c>
    </row>
    <row r="28" spans="1:35" s="28" customFormat="1">
      <c r="A28" s="29" t="s">
        <v>130</v>
      </c>
      <c r="B28" s="29" t="s">
        <v>36</v>
      </c>
      <c r="C28" s="33">
        <v>1.470568899999999E-5</v>
      </c>
      <c r="D28" s="33">
        <v>2.1314796699999998E-5</v>
      </c>
      <c r="E28" s="33">
        <v>2.14702326999999E-5</v>
      </c>
      <c r="F28" s="33">
        <v>3.0823807E-5</v>
      </c>
      <c r="G28" s="33">
        <v>3.3728078499999998E-5</v>
      </c>
      <c r="H28" s="33">
        <v>3.66463559999999E-5</v>
      </c>
      <c r="I28" s="33">
        <v>5.0089743E-5</v>
      </c>
      <c r="J28" s="33">
        <v>5.5292401999999897E-5</v>
      </c>
      <c r="K28" s="33">
        <v>2.3088770999999899E-4</v>
      </c>
      <c r="L28" s="33">
        <v>2.4770304E-4</v>
      </c>
      <c r="M28" s="33">
        <v>2.5082582999999992E-4</v>
      </c>
      <c r="N28" s="33">
        <v>4.4909919E-4</v>
      </c>
      <c r="O28" s="33">
        <v>4.3804010999999999E-4</v>
      </c>
      <c r="P28" s="33">
        <v>4.6858803999999998E-4</v>
      </c>
      <c r="Q28" s="33">
        <v>5.8151962999999798E-4</v>
      </c>
      <c r="R28" s="33">
        <v>5.5390357000000001E-4</v>
      </c>
      <c r="S28" s="33">
        <v>5.7254723999999998E-4</v>
      </c>
      <c r="T28" s="33">
        <v>5.7455147999999903E-4</v>
      </c>
      <c r="U28" s="33">
        <v>871.90155512349895</v>
      </c>
      <c r="V28" s="33">
        <v>863.94450182884998</v>
      </c>
      <c r="W28" s="33">
        <v>1590.4052499999998</v>
      </c>
      <c r="X28" s="33">
        <v>1571.07764</v>
      </c>
      <c r="Y28" s="33">
        <v>1536.56664</v>
      </c>
      <c r="Z28" s="33">
        <v>3146.4551999999999</v>
      </c>
      <c r="AA28" s="33">
        <v>3118.2937999999999</v>
      </c>
      <c r="AB28" s="33">
        <v>3049.6835999999998</v>
      </c>
      <c r="AC28" s="33">
        <v>2994.7772399999999</v>
      </c>
      <c r="AD28" s="33">
        <v>3083.2385999999997</v>
      </c>
      <c r="AE28" s="33">
        <v>3000.6968999999999</v>
      </c>
    </row>
    <row r="29" spans="1:35" s="28" customFormat="1">
      <c r="A29" s="29" t="s">
        <v>130</v>
      </c>
      <c r="B29" s="29" t="s">
        <v>73</v>
      </c>
      <c r="C29" s="33">
        <v>75.979934</v>
      </c>
      <c r="D29" s="33">
        <v>132.84924099999901</v>
      </c>
      <c r="E29" s="33">
        <v>175.06496145770188</v>
      </c>
      <c r="F29" s="33">
        <v>912.24041308467497</v>
      </c>
      <c r="G29" s="33">
        <v>4492.6037782097947</v>
      </c>
      <c r="H29" s="33">
        <v>4522.3447231872087</v>
      </c>
      <c r="I29" s="33">
        <v>5049.6210292694768</v>
      </c>
      <c r="J29" s="33">
        <v>5245.1528638028312</v>
      </c>
      <c r="K29" s="33">
        <v>8700.567542481047</v>
      </c>
      <c r="L29" s="33">
        <v>9565.826031268658</v>
      </c>
      <c r="M29" s="33">
        <v>9701.0378120140958</v>
      </c>
      <c r="N29" s="33">
        <v>10190.831232638524</v>
      </c>
      <c r="O29" s="33">
        <v>9499.4230546048857</v>
      </c>
      <c r="P29" s="33">
        <v>9867.7249713728925</v>
      </c>
      <c r="Q29" s="33">
        <v>10498.463630297256</v>
      </c>
      <c r="R29" s="33">
        <v>9966.8495782833343</v>
      </c>
      <c r="S29" s="33">
        <v>10408.281686153268</v>
      </c>
      <c r="T29" s="33">
        <v>9854.2897252920811</v>
      </c>
      <c r="U29" s="33">
        <v>10623.74311961288</v>
      </c>
      <c r="V29" s="33">
        <v>10502.72934400112</v>
      </c>
      <c r="W29" s="33">
        <v>12084.303272796549</v>
      </c>
      <c r="X29" s="33">
        <v>11913.458338315932</v>
      </c>
      <c r="Y29" s="33">
        <v>11681.638135827201</v>
      </c>
      <c r="Z29" s="33">
        <v>12381.792575251902</v>
      </c>
      <c r="AA29" s="33">
        <v>12175.47066279466</v>
      </c>
      <c r="AB29" s="33">
        <v>12013.789430632749</v>
      </c>
      <c r="AC29" s="33">
        <v>11302.950258023091</v>
      </c>
      <c r="AD29" s="33">
        <v>11899.072632824549</v>
      </c>
      <c r="AE29" s="33">
        <v>11531.731563559169</v>
      </c>
    </row>
    <row r="30" spans="1:35" s="28" customFormat="1">
      <c r="A30" s="36" t="s">
        <v>130</v>
      </c>
      <c r="B30" s="36" t="s">
        <v>56</v>
      </c>
      <c r="C30" s="25">
        <v>7.6684277999999999</v>
      </c>
      <c r="D30" s="25">
        <v>46.086321999999996</v>
      </c>
      <c r="E30" s="25">
        <v>92.978519000000006</v>
      </c>
      <c r="F30" s="25">
        <v>178.42363399999999</v>
      </c>
      <c r="G30" s="25">
        <v>281.25075400000003</v>
      </c>
      <c r="H30" s="25">
        <v>401.802415</v>
      </c>
      <c r="I30" s="25">
        <v>515.80703000000005</v>
      </c>
      <c r="J30" s="25">
        <v>638.86561999999992</v>
      </c>
      <c r="K30" s="25">
        <v>769.00718000000006</v>
      </c>
      <c r="L30" s="25">
        <v>900.84376999999995</v>
      </c>
      <c r="M30" s="25">
        <v>1008.69885</v>
      </c>
      <c r="N30" s="25">
        <v>1194.0824599999901</v>
      </c>
      <c r="O30" s="25">
        <v>1350.86275</v>
      </c>
      <c r="P30" s="25">
        <v>1479.8483299999989</v>
      </c>
      <c r="Q30" s="25">
        <v>1688.3893700000001</v>
      </c>
      <c r="R30" s="25">
        <v>1749.7709499999999</v>
      </c>
      <c r="S30" s="25">
        <v>1748.515079999999</v>
      </c>
      <c r="T30" s="25">
        <v>1795.1493</v>
      </c>
      <c r="U30" s="25">
        <v>1883.89356</v>
      </c>
      <c r="V30" s="25">
        <v>1929.9229700000001</v>
      </c>
      <c r="W30" s="25">
        <v>2038.4420599999999</v>
      </c>
      <c r="X30" s="25">
        <v>2131.4176299999999</v>
      </c>
      <c r="Y30" s="25">
        <v>2021.4527</v>
      </c>
      <c r="Z30" s="25">
        <v>2214.7649000000001</v>
      </c>
      <c r="AA30" s="25">
        <v>2145.4783600000001</v>
      </c>
      <c r="AB30" s="25">
        <v>2137.0376700000002</v>
      </c>
      <c r="AC30" s="25">
        <v>1996.8734300000001</v>
      </c>
      <c r="AD30" s="25">
        <v>2021.6059700000001</v>
      </c>
      <c r="AE30" s="25">
        <v>1917.2219700000001</v>
      </c>
    </row>
    <row r="31" spans="1:35" s="28" customFormat="1">
      <c r="A31" s="34" t="s">
        <v>138</v>
      </c>
      <c r="B31" s="34"/>
      <c r="C31" s="35">
        <v>61038.645734001635</v>
      </c>
      <c r="D31" s="35">
        <v>58659.291846949665</v>
      </c>
      <c r="E31" s="35">
        <v>58115.039540012745</v>
      </c>
      <c r="F31" s="35">
        <v>66238.254599793785</v>
      </c>
      <c r="G31" s="35">
        <v>62475.376879862182</v>
      </c>
      <c r="H31" s="35">
        <v>61565.075937441703</v>
      </c>
      <c r="I31" s="35">
        <v>63157.273481846816</v>
      </c>
      <c r="J31" s="35">
        <v>63826.120265904836</v>
      </c>
      <c r="K31" s="35">
        <v>66775.677972355421</v>
      </c>
      <c r="L31" s="35">
        <v>69366.329935832051</v>
      </c>
      <c r="M31" s="35">
        <v>69189.037611736945</v>
      </c>
      <c r="N31" s="35">
        <v>68299.52806543163</v>
      </c>
      <c r="O31" s="35">
        <v>69397.992079638265</v>
      </c>
      <c r="P31" s="35">
        <v>69741.752987551881</v>
      </c>
      <c r="Q31" s="35">
        <v>69104.835697475879</v>
      </c>
      <c r="R31" s="35">
        <v>70683.200226944275</v>
      </c>
      <c r="S31" s="35">
        <v>72195.420831748343</v>
      </c>
      <c r="T31" s="35">
        <v>72256.992146255565</v>
      </c>
      <c r="U31" s="35">
        <v>77375.680886897055</v>
      </c>
      <c r="V31" s="35">
        <v>79976.026766815165</v>
      </c>
      <c r="W31" s="35">
        <v>83644.807206312864</v>
      </c>
      <c r="X31" s="35">
        <v>86364.350819262472</v>
      </c>
      <c r="Y31" s="35">
        <v>87764.190846362777</v>
      </c>
      <c r="Z31" s="35">
        <v>90830.133667439775</v>
      </c>
      <c r="AA31" s="35">
        <v>93701.930179554794</v>
      </c>
      <c r="AB31" s="35">
        <v>93965.043059852367</v>
      </c>
      <c r="AC31" s="35">
        <v>94899.137485454776</v>
      </c>
      <c r="AD31" s="35">
        <v>97577.115968899539</v>
      </c>
      <c r="AE31" s="35">
        <v>97438.338404699331</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34263.434589999997</v>
      </c>
      <c r="D34" s="33">
        <v>31796.638379999989</v>
      </c>
      <c r="E34" s="33">
        <v>33334.161200000002</v>
      </c>
      <c r="F34" s="33">
        <v>26020.82092208261</v>
      </c>
      <c r="G34" s="33">
        <v>24803.961791744878</v>
      </c>
      <c r="H34" s="33">
        <v>24613.580176560554</v>
      </c>
      <c r="I34" s="33">
        <v>22481.923042248312</v>
      </c>
      <c r="J34" s="33">
        <v>23593.730981377961</v>
      </c>
      <c r="K34" s="33">
        <v>22721.159774659547</v>
      </c>
      <c r="L34" s="33">
        <v>21877.906773558429</v>
      </c>
      <c r="M34" s="33">
        <v>20825.070589284114</v>
      </c>
      <c r="N34" s="33">
        <v>21561.662399427612</v>
      </c>
      <c r="O34" s="33">
        <v>20707.124303559107</v>
      </c>
      <c r="P34" s="33">
        <v>18256.927642372062</v>
      </c>
      <c r="Q34" s="33">
        <v>17726.427654779698</v>
      </c>
      <c r="R34" s="33">
        <v>16287.521439369722</v>
      </c>
      <c r="S34" s="33">
        <v>16176.045897311662</v>
      </c>
      <c r="T34" s="33">
        <v>16009.362472746168</v>
      </c>
      <c r="U34" s="33">
        <v>14740.905876179579</v>
      </c>
      <c r="V34" s="33">
        <v>15514.743218559363</v>
      </c>
      <c r="W34" s="33">
        <v>13869.367243804671</v>
      </c>
      <c r="X34" s="33">
        <v>11242.52805459185</v>
      </c>
      <c r="Y34" s="33">
        <v>8159.0793827026791</v>
      </c>
      <c r="Z34" s="33">
        <v>6887.7845083413304</v>
      </c>
      <c r="AA34" s="33">
        <v>6513.4541563535759</v>
      </c>
      <c r="AB34" s="33">
        <v>6656.2506000000003</v>
      </c>
      <c r="AC34" s="33">
        <v>5504.1816534219797</v>
      </c>
      <c r="AD34" s="33">
        <v>4982.7792483866397</v>
      </c>
      <c r="AE34" s="33">
        <v>5106.1078307318403</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1104.025021741724</v>
      </c>
      <c r="D36" s="33">
        <v>1104.025021967793</v>
      </c>
      <c r="E36" s="33">
        <v>1232.2761736017649</v>
      </c>
      <c r="F36" s="33">
        <v>2243.2937894830011</v>
      </c>
      <c r="G36" s="33">
        <v>2732.7167036829587</v>
      </c>
      <c r="H36" s="33">
        <v>2438.0044036696859</v>
      </c>
      <c r="I36" s="33">
        <v>2628.6298943060142</v>
      </c>
      <c r="J36" s="33">
        <v>2620.9900553270118</v>
      </c>
      <c r="K36" s="33">
        <v>2449.8043256440801</v>
      </c>
      <c r="L36" s="33">
        <v>2745.1557568897442</v>
      </c>
      <c r="M36" s="33">
        <v>3263.4189102649184</v>
      </c>
      <c r="N36" s="33">
        <v>3621.7666070558516</v>
      </c>
      <c r="O36" s="33">
        <v>4289.4489577424065</v>
      </c>
      <c r="P36" s="33">
        <v>3648.8434268395026</v>
      </c>
      <c r="Q36" s="33">
        <v>3361.9773264340579</v>
      </c>
      <c r="R36" s="33">
        <v>2776.7355066947953</v>
      </c>
      <c r="S36" s="33">
        <v>3045.2511705962847</v>
      </c>
      <c r="T36" s="33">
        <v>2920.1244705488361</v>
      </c>
      <c r="U36" s="33">
        <v>2430.9479573638141</v>
      </c>
      <c r="V36" s="33">
        <v>2617.6441277424547</v>
      </c>
      <c r="W36" s="33">
        <v>2886.689178165705</v>
      </c>
      <c r="X36" s="33">
        <v>3137.3162827218302</v>
      </c>
      <c r="Y36" s="33">
        <v>2950.157942157924</v>
      </c>
      <c r="Z36" s="33">
        <v>2833.4325615844491</v>
      </c>
      <c r="AA36" s="33">
        <v>1372.837441565367</v>
      </c>
      <c r="AB36" s="33">
        <v>960.52348201771701</v>
      </c>
      <c r="AC36" s="33">
        <v>963.15514225608399</v>
      </c>
      <c r="AD36" s="33">
        <v>960.52348075877603</v>
      </c>
      <c r="AE36" s="33">
        <v>960.52348077721706</v>
      </c>
    </row>
    <row r="37" spans="1:31" s="28" customFormat="1">
      <c r="A37" s="29" t="s">
        <v>131</v>
      </c>
      <c r="B37" s="29" t="s">
        <v>32</v>
      </c>
      <c r="C37" s="33">
        <v>37.115769999999998</v>
      </c>
      <c r="D37" s="33">
        <v>37.115769999999998</v>
      </c>
      <c r="E37" s="33">
        <v>73.719189999999998</v>
      </c>
      <c r="F37" s="33">
        <v>72.804009999999906</v>
      </c>
      <c r="G37" s="33">
        <v>72.804009999999906</v>
      </c>
      <c r="H37" s="33">
        <v>72.804009999999906</v>
      </c>
      <c r="I37" s="33">
        <v>127.379364</v>
      </c>
      <c r="J37" s="33">
        <v>140.19287</v>
      </c>
      <c r="K37" s="33">
        <v>138.91042999999999</v>
      </c>
      <c r="L37" s="33">
        <v>108.73788</v>
      </c>
      <c r="M37" s="33">
        <v>101.07065</v>
      </c>
      <c r="N37" s="33">
        <v>128.14801</v>
      </c>
      <c r="O37" s="33">
        <v>199.79426999999899</v>
      </c>
      <c r="P37" s="33">
        <v>168.22266999999999</v>
      </c>
      <c r="Q37" s="33">
        <v>148.13928000000001</v>
      </c>
      <c r="R37" s="33">
        <v>175.91148000000001</v>
      </c>
      <c r="S37" s="33">
        <v>205.73661999999999</v>
      </c>
      <c r="T37" s="33">
        <v>185.95383000000001</v>
      </c>
      <c r="U37" s="33">
        <v>165.22754</v>
      </c>
      <c r="V37" s="33">
        <v>183.87479999999999</v>
      </c>
      <c r="W37" s="33">
        <v>235.82897999999901</v>
      </c>
      <c r="X37" s="33">
        <v>249.43801999999999</v>
      </c>
      <c r="Y37" s="33">
        <v>224.79587999999899</v>
      </c>
      <c r="Z37" s="33">
        <v>219.53048999999999</v>
      </c>
      <c r="AA37" s="33">
        <v>192.75156999999999</v>
      </c>
      <c r="AB37" s="33">
        <v>0</v>
      </c>
      <c r="AC37" s="33">
        <v>0</v>
      </c>
      <c r="AD37" s="33">
        <v>0</v>
      </c>
      <c r="AE37" s="33">
        <v>0</v>
      </c>
    </row>
    <row r="38" spans="1:31" s="28" customFormat="1">
      <c r="A38" s="29" t="s">
        <v>131</v>
      </c>
      <c r="B38" s="29" t="s">
        <v>66</v>
      </c>
      <c r="C38" s="33">
        <v>1.220374254E-5</v>
      </c>
      <c r="D38" s="33">
        <v>1.2709352509999987E-5</v>
      </c>
      <c r="E38" s="33">
        <v>1.36205492E-5</v>
      </c>
      <c r="F38" s="33">
        <v>106.4883158423854</v>
      </c>
      <c r="G38" s="33">
        <v>54.390228108469287</v>
      </c>
      <c r="H38" s="33">
        <v>66.794783708156004</v>
      </c>
      <c r="I38" s="33">
        <v>122.35474865561589</v>
      </c>
      <c r="J38" s="33">
        <v>195.08307465152637</v>
      </c>
      <c r="K38" s="33">
        <v>103.44532353002228</v>
      </c>
      <c r="L38" s="33">
        <v>191.03047290508431</v>
      </c>
      <c r="M38" s="33">
        <v>358.12656959380666</v>
      </c>
      <c r="N38" s="33">
        <v>613.34404737239288</v>
      </c>
      <c r="O38" s="33">
        <v>617.61996287603097</v>
      </c>
      <c r="P38" s="33">
        <v>459.20653144275343</v>
      </c>
      <c r="Q38" s="33">
        <v>441.77937038601459</v>
      </c>
      <c r="R38" s="33">
        <v>738.07416842346663</v>
      </c>
      <c r="S38" s="33">
        <v>1133.705736634779</v>
      </c>
      <c r="T38" s="33">
        <v>712.04622695272758</v>
      </c>
      <c r="U38" s="33">
        <v>1531.47714017</v>
      </c>
      <c r="V38" s="33">
        <v>1746.8755328731868</v>
      </c>
      <c r="W38" s="33">
        <v>2101.26815390916</v>
      </c>
      <c r="X38" s="33">
        <v>2346.4840193676459</v>
      </c>
      <c r="Y38" s="33">
        <v>2077.4622984378111</v>
      </c>
      <c r="Z38" s="33">
        <v>2408.540672991564</v>
      </c>
      <c r="AA38" s="33">
        <v>2668.4449448553987</v>
      </c>
      <c r="AB38" s="33">
        <v>5096.677053915043</v>
      </c>
      <c r="AC38" s="33">
        <v>4387.6974867243307</v>
      </c>
      <c r="AD38" s="33">
        <v>4339.6335355629744</v>
      </c>
      <c r="AE38" s="33">
        <v>3961.431125017772</v>
      </c>
    </row>
    <row r="39" spans="1:31" s="28" customFormat="1">
      <c r="A39" s="29" t="s">
        <v>131</v>
      </c>
      <c r="B39" s="29" t="s">
        <v>65</v>
      </c>
      <c r="C39" s="33">
        <v>698.90613000000008</v>
      </c>
      <c r="D39" s="33">
        <v>697.59740999999997</v>
      </c>
      <c r="E39" s="33">
        <v>700.34429999999998</v>
      </c>
      <c r="F39" s="33">
        <v>696.91632000000004</v>
      </c>
      <c r="G39" s="33">
        <v>695.53167999999891</v>
      </c>
      <c r="H39" s="33">
        <v>694.68799000000001</v>
      </c>
      <c r="I39" s="33">
        <v>695.90544999999997</v>
      </c>
      <c r="J39" s="33">
        <v>691.9991</v>
      </c>
      <c r="K39" s="33">
        <v>692.07762000000002</v>
      </c>
      <c r="L39" s="33">
        <v>670.60320999999897</v>
      </c>
      <c r="M39" s="33">
        <v>693.96163999999999</v>
      </c>
      <c r="N39" s="33">
        <v>686.97937000000002</v>
      </c>
      <c r="O39" s="33">
        <v>687.30541999999991</v>
      </c>
      <c r="P39" s="33">
        <v>678.63314000000003</v>
      </c>
      <c r="Q39" s="33">
        <v>659.12092000000007</v>
      </c>
      <c r="R39" s="33">
        <v>660.10199</v>
      </c>
      <c r="S39" s="33">
        <v>230.51692</v>
      </c>
      <c r="T39" s="33">
        <v>231.75817999999899</v>
      </c>
      <c r="U39" s="33">
        <v>215.28197999999901</v>
      </c>
      <c r="V39" s="33">
        <v>212.17554999999999</v>
      </c>
      <c r="W39" s="33">
        <v>219.97807</v>
      </c>
      <c r="X39" s="33">
        <v>0</v>
      </c>
      <c r="Y39" s="33">
        <v>0</v>
      </c>
      <c r="Z39" s="33">
        <v>0</v>
      </c>
      <c r="AA39" s="33">
        <v>0</v>
      </c>
      <c r="AB39" s="33">
        <v>0</v>
      </c>
      <c r="AC39" s="33">
        <v>0</v>
      </c>
      <c r="AD39" s="33">
        <v>0</v>
      </c>
      <c r="AE39" s="33">
        <v>0</v>
      </c>
    </row>
    <row r="40" spans="1:31" s="28" customFormat="1">
      <c r="A40" s="29" t="s">
        <v>131</v>
      </c>
      <c r="B40" s="29" t="s">
        <v>69</v>
      </c>
      <c r="C40" s="33">
        <v>16411.964943181112</v>
      </c>
      <c r="D40" s="33">
        <v>17152.089212918316</v>
      </c>
      <c r="E40" s="33">
        <v>16080.645602247167</v>
      </c>
      <c r="F40" s="33">
        <v>18712.780616855973</v>
      </c>
      <c r="G40" s="33">
        <v>21914.357583862467</v>
      </c>
      <c r="H40" s="33">
        <v>21491.043712807277</v>
      </c>
      <c r="I40" s="33">
        <v>23174.40975602363</v>
      </c>
      <c r="J40" s="33">
        <v>25759.934023668589</v>
      </c>
      <c r="K40" s="33">
        <v>25293.601784335231</v>
      </c>
      <c r="L40" s="33">
        <v>25888.692078239175</v>
      </c>
      <c r="M40" s="33">
        <v>25471.709108417399</v>
      </c>
      <c r="N40" s="33">
        <v>25796.270344854256</v>
      </c>
      <c r="O40" s="33">
        <v>26516.019880022661</v>
      </c>
      <c r="P40" s="33">
        <v>30927.299588944985</v>
      </c>
      <c r="Q40" s="33">
        <v>31144.498396717387</v>
      </c>
      <c r="R40" s="33">
        <v>34316.32638448439</v>
      </c>
      <c r="S40" s="33">
        <v>37240.371227992437</v>
      </c>
      <c r="T40" s="33">
        <v>37130.50972200145</v>
      </c>
      <c r="U40" s="33">
        <v>37329.607837830263</v>
      </c>
      <c r="V40" s="33">
        <v>33806.29219710621</v>
      </c>
      <c r="W40" s="33">
        <v>34705.566539053405</v>
      </c>
      <c r="X40" s="33">
        <v>34747.123635451127</v>
      </c>
      <c r="Y40" s="33">
        <v>40298.691172876119</v>
      </c>
      <c r="Z40" s="33">
        <v>40780.465935988599</v>
      </c>
      <c r="AA40" s="33">
        <v>44346.904273971835</v>
      </c>
      <c r="AB40" s="33">
        <v>47293.305056759178</v>
      </c>
      <c r="AC40" s="33">
        <v>47489.188685886751</v>
      </c>
      <c r="AD40" s="33">
        <v>49155.700957196335</v>
      </c>
      <c r="AE40" s="33">
        <v>49073.798542485834</v>
      </c>
    </row>
    <row r="41" spans="1:31" s="28" customFormat="1">
      <c r="A41" s="29" t="s">
        <v>131</v>
      </c>
      <c r="B41" s="29" t="s">
        <v>68</v>
      </c>
      <c r="C41" s="33">
        <v>5555.0970393180933</v>
      </c>
      <c r="D41" s="33">
        <v>7538.3554780855093</v>
      </c>
      <c r="E41" s="33">
        <v>7676.9269584048634</v>
      </c>
      <c r="F41" s="33">
        <v>7343.9842289554717</v>
      </c>
      <c r="G41" s="33">
        <v>7448.1645052120402</v>
      </c>
      <c r="H41" s="33">
        <v>7800.5711620287211</v>
      </c>
      <c r="I41" s="33">
        <v>7893.2116363045579</v>
      </c>
      <c r="J41" s="33">
        <v>6593.1139238602254</v>
      </c>
      <c r="K41" s="33">
        <v>7142.0086935509689</v>
      </c>
      <c r="L41" s="33">
        <v>7427.2538142284975</v>
      </c>
      <c r="M41" s="33">
        <v>7779.4343355935616</v>
      </c>
      <c r="N41" s="33">
        <v>8777.3644231804392</v>
      </c>
      <c r="O41" s="33">
        <v>9500.4019935393517</v>
      </c>
      <c r="P41" s="33">
        <v>9574.9669755578798</v>
      </c>
      <c r="Q41" s="33">
        <v>9962.8799153379514</v>
      </c>
      <c r="R41" s="33">
        <v>9696.8917187842817</v>
      </c>
      <c r="S41" s="33">
        <v>11645.22265307522</v>
      </c>
      <c r="T41" s="33">
        <v>12460.531181155162</v>
      </c>
      <c r="U41" s="33">
        <v>13597.130831584651</v>
      </c>
      <c r="V41" s="33">
        <v>15730.543026174484</v>
      </c>
      <c r="W41" s="33">
        <v>17229.05959098498</v>
      </c>
      <c r="X41" s="33">
        <v>23302.238049136584</v>
      </c>
      <c r="Y41" s="33">
        <v>22543.866421823055</v>
      </c>
      <c r="Z41" s="33">
        <v>22091.056172514207</v>
      </c>
      <c r="AA41" s="33">
        <v>21364.784679274147</v>
      </c>
      <c r="AB41" s="33">
        <v>22730.196241800048</v>
      </c>
      <c r="AC41" s="33">
        <v>23747.032950373421</v>
      </c>
      <c r="AD41" s="33">
        <v>22879.763782783542</v>
      </c>
      <c r="AE41" s="33">
        <v>22608.189552548138</v>
      </c>
    </row>
    <row r="42" spans="1:31" s="28" customFormat="1">
      <c r="A42" s="29" t="s">
        <v>131</v>
      </c>
      <c r="B42" s="29" t="s">
        <v>36</v>
      </c>
      <c r="C42" s="33">
        <v>1.0412739999999901E-5</v>
      </c>
      <c r="D42" s="33">
        <v>22.748114631528001</v>
      </c>
      <c r="E42" s="33">
        <v>25.751540779795999</v>
      </c>
      <c r="F42" s="33">
        <v>29.407385796626901</v>
      </c>
      <c r="G42" s="33">
        <v>29.117804565757002</v>
      </c>
      <c r="H42" s="33">
        <v>29.625251316705</v>
      </c>
      <c r="I42" s="33">
        <v>29.695173934386997</v>
      </c>
      <c r="J42" s="33">
        <v>28.116654339690001</v>
      </c>
      <c r="K42" s="33">
        <v>27.345322287169999</v>
      </c>
      <c r="L42" s="33">
        <v>27.919397525579999</v>
      </c>
      <c r="M42" s="33">
        <v>27.381409983049998</v>
      </c>
      <c r="N42" s="33">
        <v>366.01262299999996</v>
      </c>
      <c r="O42" s="33">
        <v>768.84688499999902</v>
      </c>
      <c r="P42" s="33">
        <v>786.54045999999994</v>
      </c>
      <c r="Q42" s="33">
        <v>779.27807899999993</v>
      </c>
      <c r="R42" s="33">
        <v>796.57283100000006</v>
      </c>
      <c r="S42" s="33">
        <v>1300.9202460000001</v>
      </c>
      <c r="T42" s="33">
        <v>1317.4142429999997</v>
      </c>
      <c r="U42" s="33">
        <v>1309.3115749999999</v>
      </c>
      <c r="V42" s="33">
        <v>1300.0198</v>
      </c>
      <c r="W42" s="33">
        <v>1323.9295999999999</v>
      </c>
      <c r="X42" s="33">
        <v>1544.56</v>
      </c>
      <c r="Y42" s="33">
        <v>1537.4768999999999</v>
      </c>
      <c r="Z42" s="33">
        <v>1536.7374</v>
      </c>
      <c r="AA42" s="33">
        <v>1488.3876</v>
      </c>
      <c r="AB42" s="33">
        <v>2891.2620000000002</v>
      </c>
      <c r="AC42" s="33">
        <v>3019.7156</v>
      </c>
      <c r="AD42" s="33">
        <v>3844.0985999999998</v>
      </c>
      <c r="AE42" s="33">
        <v>3709.8051999999998</v>
      </c>
    </row>
    <row r="43" spans="1:31" s="28" customFormat="1">
      <c r="A43" s="29" t="s">
        <v>131</v>
      </c>
      <c r="B43" s="29" t="s">
        <v>73</v>
      </c>
      <c r="C43" s="33">
        <v>219.36306999999999</v>
      </c>
      <c r="D43" s="33">
        <v>307.29894999999999</v>
      </c>
      <c r="E43" s="33">
        <v>382.17115891630596</v>
      </c>
      <c r="F43" s="33">
        <v>384.01806478117896</v>
      </c>
      <c r="G43" s="33">
        <v>407.79242570839801</v>
      </c>
      <c r="H43" s="33">
        <v>498.36975160178696</v>
      </c>
      <c r="I43" s="33">
        <v>553.38010666518801</v>
      </c>
      <c r="J43" s="33">
        <v>521.55453170363</v>
      </c>
      <c r="K43" s="33">
        <v>485.70122734529502</v>
      </c>
      <c r="L43" s="33">
        <v>553.70676157668004</v>
      </c>
      <c r="M43" s="33">
        <v>513.80453241328996</v>
      </c>
      <c r="N43" s="33">
        <v>1433.6329700000001</v>
      </c>
      <c r="O43" s="33">
        <v>1853.47</v>
      </c>
      <c r="P43" s="33">
        <v>1839.1946</v>
      </c>
      <c r="Q43" s="33">
        <v>1918.1629199999998</v>
      </c>
      <c r="R43" s="33">
        <v>1941.6474600000001</v>
      </c>
      <c r="S43" s="33">
        <v>3244.2434800000001</v>
      </c>
      <c r="T43" s="33">
        <v>3399.1857</v>
      </c>
      <c r="U43" s="33">
        <v>3646.29</v>
      </c>
      <c r="V43" s="33">
        <v>3808.4748399999999</v>
      </c>
      <c r="W43" s="33">
        <v>4046.7371399999997</v>
      </c>
      <c r="X43" s="33">
        <v>7145.8447699999997</v>
      </c>
      <c r="Y43" s="33">
        <v>6672.0743999999995</v>
      </c>
      <c r="Z43" s="33">
        <v>6826.9653799999987</v>
      </c>
      <c r="AA43" s="33">
        <v>6290.0616300000002</v>
      </c>
      <c r="AB43" s="33">
        <v>5360.7944799999996</v>
      </c>
      <c r="AC43" s="33">
        <v>5534.0473000000002</v>
      </c>
      <c r="AD43" s="33">
        <v>5195.6613199999993</v>
      </c>
      <c r="AE43" s="33">
        <v>4904.6256199999998</v>
      </c>
    </row>
    <row r="44" spans="1:31" s="28" customFormat="1">
      <c r="A44" s="29" t="s">
        <v>131</v>
      </c>
      <c r="B44" s="29" t="s">
        <v>56</v>
      </c>
      <c r="C44" s="25">
        <v>10.520034399999989</v>
      </c>
      <c r="D44" s="25">
        <v>37.85681559999999</v>
      </c>
      <c r="E44" s="25">
        <v>81.667479999999898</v>
      </c>
      <c r="F44" s="25">
        <v>164.90402599999999</v>
      </c>
      <c r="G44" s="25">
        <v>249.779743</v>
      </c>
      <c r="H44" s="25">
        <v>342.286405</v>
      </c>
      <c r="I44" s="25">
        <v>440.220012</v>
      </c>
      <c r="J44" s="25">
        <v>527.390176</v>
      </c>
      <c r="K44" s="25">
        <v>633.14618999999993</v>
      </c>
      <c r="L44" s="25">
        <v>741.19459500000005</v>
      </c>
      <c r="M44" s="25">
        <v>847.61809999999991</v>
      </c>
      <c r="N44" s="25">
        <v>929.73874999999998</v>
      </c>
      <c r="O44" s="25">
        <v>1006.882965999999</v>
      </c>
      <c r="P44" s="25">
        <v>1133.39391</v>
      </c>
      <c r="Q44" s="25">
        <v>1270.3320699999999</v>
      </c>
      <c r="R44" s="25">
        <v>1312.21099</v>
      </c>
      <c r="S44" s="25">
        <v>1207.587839999999</v>
      </c>
      <c r="T44" s="25">
        <v>1320.6706999999999</v>
      </c>
      <c r="U44" s="25">
        <v>1351.7567299999998</v>
      </c>
      <c r="V44" s="25">
        <v>1470.0000299999999</v>
      </c>
      <c r="W44" s="25">
        <v>1569.5147999999999</v>
      </c>
      <c r="X44" s="25">
        <v>1488.2367399999989</v>
      </c>
      <c r="Y44" s="25">
        <v>1371.9915599999999</v>
      </c>
      <c r="Z44" s="25">
        <v>1390.8058100000001</v>
      </c>
      <c r="AA44" s="25">
        <v>1279.9826</v>
      </c>
      <c r="AB44" s="25">
        <v>1063.82311</v>
      </c>
      <c r="AC44" s="25">
        <v>1143.0441000000001</v>
      </c>
      <c r="AD44" s="25">
        <v>808.98441000000003</v>
      </c>
      <c r="AE44" s="25">
        <v>864.88443999999902</v>
      </c>
    </row>
    <row r="45" spans="1:31" s="28" customFormat="1">
      <c r="A45" s="34" t="s">
        <v>138</v>
      </c>
      <c r="B45" s="34"/>
      <c r="C45" s="35">
        <v>58070.543506444672</v>
      </c>
      <c r="D45" s="35">
        <v>58325.821285680962</v>
      </c>
      <c r="E45" s="35">
        <v>59098.073437874351</v>
      </c>
      <c r="F45" s="35">
        <v>55197.088203219442</v>
      </c>
      <c r="G45" s="35">
        <v>57721.926502610819</v>
      </c>
      <c r="H45" s="35">
        <v>57177.486238774392</v>
      </c>
      <c r="I45" s="35">
        <v>57123.813891538128</v>
      </c>
      <c r="J45" s="35">
        <v>59595.044028885321</v>
      </c>
      <c r="K45" s="35">
        <v>58541.007951719846</v>
      </c>
      <c r="L45" s="35">
        <v>58909.379985820931</v>
      </c>
      <c r="M45" s="35">
        <v>58492.791803153807</v>
      </c>
      <c r="N45" s="35">
        <v>61185.535201890554</v>
      </c>
      <c r="O45" s="35">
        <v>62517.714787739555</v>
      </c>
      <c r="P45" s="35">
        <v>63714.09997515718</v>
      </c>
      <c r="Q45" s="35">
        <v>63444.822863655107</v>
      </c>
      <c r="R45" s="35">
        <v>64651.562687756654</v>
      </c>
      <c r="S45" s="35">
        <v>69676.850225610382</v>
      </c>
      <c r="T45" s="35">
        <v>69650.286083404339</v>
      </c>
      <c r="U45" s="35">
        <v>70010.579163128306</v>
      </c>
      <c r="V45" s="35">
        <v>69812.148452455702</v>
      </c>
      <c r="W45" s="35">
        <v>71247.757755917919</v>
      </c>
      <c r="X45" s="35">
        <v>75025.128061269032</v>
      </c>
      <c r="Y45" s="35">
        <v>76254.053097997588</v>
      </c>
      <c r="Z45" s="35">
        <v>75220.810341420147</v>
      </c>
      <c r="AA45" s="35">
        <v>76459.177066020318</v>
      </c>
      <c r="AB45" s="35">
        <v>82736.952434491977</v>
      </c>
      <c r="AC45" s="35">
        <v>82091.255918662573</v>
      </c>
      <c r="AD45" s="35">
        <v>82318.401004688261</v>
      </c>
      <c r="AE45" s="35">
        <v>81710.050531560802</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27015.385300000002</v>
      </c>
      <c r="D49" s="33">
        <v>23041.142700000004</v>
      </c>
      <c r="E49" s="33">
        <v>24570.168000000001</v>
      </c>
      <c r="F49" s="33">
        <v>13100.357423125002</v>
      </c>
      <c r="G49" s="33">
        <v>13182.915157353566</v>
      </c>
      <c r="H49" s="33">
        <v>10952.445886906686</v>
      </c>
      <c r="I49" s="33">
        <v>7.4386741399999992E-4</v>
      </c>
      <c r="J49" s="33">
        <v>6.0101280899999986E-4</v>
      </c>
      <c r="K49" s="33">
        <v>5.4960369099999969E-4</v>
      </c>
      <c r="L49" s="33">
        <v>5.318189699999999E-4</v>
      </c>
      <c r="M49" s="33">
        <v>4.7272774699999988E-4</v>
      </c>
      <c r="N49" s="33">
        <v>4.5767465800000001E-4</v>
      </c>
      <c r="O49" s="33">
        <v>4.7282436399999795E-4</v>
      </c>
      <c r="P49" s="33">
        <v>4.2779509099999998E-4</v>
      </c>
      <c r="Q49" s="33">
        <v>4.24347242E-4</v>
      </c>
      <c r="R49" s="33">
        <v>4.1123279599999892E-4</v>
      </c>
      <c r="S49" s="33">
        <v>3.62679956E-4</v>
      </c>
      <c r="T49" s="33">
        <v>3.9059034999999992E-4</v>
      </c>
      <c r="U49" s="33">
        <v>3.3591868099999982E-4</v>
      </c>
      <c r="V49" s="33">
        <v>3.2093370199999993E-4</v>
      </c>
      <c r="W49" s="33">
        <v>3.7740602399999893E-4</v>
      </c>
      <c r="X49" s="33">
        <v>4.0788636599999999E-4</v>
      </c>
      <c r="Y49" s="33">
        <v>4.1880903599999901E-4</v>
      </c>
      <c r="Z49" s="33">
        <v>3.9134426299999896E-4</v>
      </c>
      <c r="AA49" s="33">
        <v>3.7699451200000003E-4</v>
      </c>
      <c r="AB49" s="33">
        <v>4.2259281999999998E-4</v>
      </c>
      <c r="AC49" s="33">
        <v>1.3907237199999991E-4</v>
      </c>
      <c r="AD49" s="33">
        <v>0</v>
      </c>
      <c r="AE49" s="33">
        <v>0</v>
      </c>
    </row>
    <row r="50" spans="1:31" s="28" customFormat="1">
      <c r="A50" s="29" t="s">
        <v>132</v>
      </c>
      <c r="B50" s="29" t="s">
        <v>20</v>
      </c>
      <c r="C50" s="33">
        <v>8.0365689999999903E-6</v>
      </c>
      <c r="D50" s="33">
        <v>7.9073089999999993E-6</v>
      </c>
      <c r="E50" s="33">
        <v>8.3065489999999999E-6</v>
      </c>
      <c r="F50" s="33">
        <v>1.4154389999999901E-5</v>
      </c>
      <c r="G50" s="33">
        <v>1.4481754E-5</v>
      </c>
      <c r="H50" s="33">
        <v>1.44320859999999E-5</v>
      </c>
      <c r="I50" s="33">
        <v>1.4278933E-5</v>
      </c>
      <c r="J50" s="33">
        <v>1.5328006999999999E-5</v>
      </c>
      <c r="K50" s="33">
        <v>1.5598180000000001E-5</v>
      </c>
      <c r="L50" s="33">
        <v>1.6499735E-5</v>
      </c>
      <c r="M50" s="33">
        <v>1.85551829999999E-5</v>
      </c>
      <c r="N50" s="33">
        <v>2.547482E-5</v>
      </c>
      <c r="O50" s="33">
        <v>2.5681385999999999E-5</v>
      </c>
      <c r="P50" s="33">
        <v>2.5213259999999999E-5</v>
      </c>
      <c r="Q50" s="33">
        <v>2.4330311E-5</v>
      </c>
      <c r="R50" s="33">
        <v>2.4612113999999999E-5</v>
      </c>
      <c r="S50" s="33">
        <v>3.3723626999999997E-5</v>
      </c>
      <c r="T50" s="33">
        <v>3.4261535E-5</v>
      </c>
      <c r="U50" s="33">
        <v>3.6206652999999998E-5</v>
      </c>
      <c r="V50" s="33">
        <v>3.5936819999999999E-5</v>
      </c>
      <c r="W50" s="33">
        <v>5.7950279999999998E-5</v>
      </c>
      <c r="X50" s="33">
        <v>6.0001996000000002E-5</v>
      </c>
      <c r="Y50" s="33">
        <v>8.4438300000000001E-5</v>
      </c>
      <c r="Z50" s="33">
        <v>8.0105740000000004E-5</v>
      </c>
      <c r="AA50" s="33">
        <v>8.2095959999999897E-5</v>
      </c>
      <c r="AB50" s="33">
        <v>8.6389439999999898E-5</v>
      </c>
      <c r="AC50" s="33">
        <v>8.4707009999999906E-5</v>
      </c>
      <c r="AD50" s="33">
        <v>9.062412E-5</v>
      </c>
      <c r="AE50" s="33">
        <v>1.0587518E-4</v>
      </c>
    </row>
    <row r="51" spans="1:31" s="28" customFormat="1">
      <c r="A51" s="29" t="s">
        <v>132</v>
      </c>
      <c r="B51" s="29" t="s">
        <v>32</v>
      </c>
      <c r="C51" s="33">
        <v>10.975795</v>
      </c>
      <c r="D51" s="33">
        <v>5.2566667000000002</v>
      </c>
      <c r="E51" s="33">
        <v>9.7261699999999998</v>
      </c>
      <c r="F51" s="33">
        <v>60.165011999999997</v>
      </c>
      <c r="G51" s="33">
        <v>58.80968</v>
      </c>
      <c r="H51" s="33">
        <v>57.684505000000001</v>
      </c>
      <c r="I51" s="33">
        <v>65.327269999999999</v>
      </c>
      <c r="J51" s="33">
        <v>96.600229999999996</v>
      </c>
      <c r="K51" s="33">
        <v>12.7230425</v>
      </c>
      <c r="L51" s="33">
        <v>59.988357999999998</v>
      </c>
      <c r="M51" s="33">
        <v>102.74167</v>
      </c>
      <c r="N51" s="33">
        <v>418.89206000000001</v>
      </c>
      <c r="O51" s="33">
        <v>333.42946999999998</v>
      </c>
      <c r="P51" s="33">
        <v>519.59040000000005</v>
      </c>
      <c r="Q51" s="33">
        <v>334.27242999999999</v>
      </c>
      <c r="R51" s="33">
        <v>325.32859999999999</v>
      </c>
      <c r="S51" s="33">
        <v>561.76699999999903</v>
      </c>
      <c r="T51" s="33">
        <v>761.75323000000003</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11.258673722482602</v>
      </c>
      <c r="D52" s="33">
        <v>0.30979440440229999</v>
      </c>
      <c r="E52" s="33">
        <v>9.5759464863310004</v>
      </c>
      <c r="F52" s="33">
        <v>38.021938088303685</v>
      </c>
      <c r="G52" s="33">
        <v>25.989362028717807</v>
      </c>
      <c r="H52" s="33">
        <v>61.529107012215498</v>
      </c>
      <c r="I52" s="33">
        <v>33.518886313238987</v>
      </c>
      <c r="J52" s="33">
        <v>60.491673274302805</v>
      </c>
      <c r="K52" s="33">
        <v>10.432665696712</v>
      </c>
      <c r="L52" s="33">
        <v>27.055378598912505</v>
      </c>
      <c r="M52" s="33">
        <v>43.046221139533493</v>
      </c>
      <c r="N52" s="33">
        <v>270.12709941810715</v>
      </c>
      <c r="O52" s="33">
        <v>135.31654320849429</v>
      </c>
      <c r="P52" s="33">
        <v>353.11487414573816</v>
      </c>
      <c r="Q52" s="33">
        <v>327.64996256521556</v>
      </c>
      <c r="R52" s="33">
        <v>348.39458926859857</v>
      </c>
      <c r="S52" s="33">
        <v>561.74900002971299</v>
      </c>
      <c r="T52" s="33">
        <v>506.1914198330137</v>
      </c>
      <c r="U52" s="33">
        <v>1377.9349871693121</v>
      </c>
      <c r="V52" s="33">
        <v>1562.089777919706</v>
      </c>
      <c r="W52" s="33">
        <v>3080.2380087026249</v>
      </c>
      <c r="X52" s="33">
        <v>3719.5290682401214</v>
      </c>
      <c r="Y52" s="33">
        <v>4805.8699652168098</v>
      </c>
      <c r="Z52" s="33">
        <v>3589.2568308443001</v>
      </c>
      <c r="AA52" s="33">
        <v>3977.3990534046297</v>
      </c>
      <c r="AB52" s="33">
        <v>5316.1295449338086</v>
      </c>
      <c r="AC52" s="33">
        <v>5446.8898202519895</v>
      </c>
      <c r="AD52" s="33">
        <v>7162.9779945988894</v>
      </c>
      <c r="AE52" s="33">
        <v>8865.7453611170986</v>
      </c>
    </row>
    <row r="53" spans="1:31" s="28" customFormat="1">
      <c r="A53" s="29" t="s">
        <v>132</v>
      </c>
      <c r="B53" s="29" t="s">
        <v>65</v>
      </c>
      <c r="C53" s="33">
        <v>2782.0436749999999</v>
      </c>
      <c r="D53" s="33">
        <v>2809.626459999999</v>
      </c>
      <c r="E53" s="33">
        <v>2554.25186999999</v>
      </c>
      <c r="F53" s="33">
        <v>3149.1750900000002</v>
      </c>
      <c r="G53" s="33">
        <v>3232.5539299999996</v>
      </c>
      <c r="H53" s="33">
        <v>3055.9952719999997</v>
      </c>
      <c r="I53" s="33">
        <v>3096.6294199999998</v>
      </c>
      <c r="J53" s="33">
        <v>3899.5616230000001</v>
      </c>
      <c r="K53" s="33">
        <v>3242.8918259999996</v>
      </c>
      <c r="L53" s="33">
        <v>2777.3331899999985</v>
      </c>
      <c r="M53" s="33">
        <v>2797.1278099999995</v>
      </c>
      <c r="N53" s="33">
        <v>2526.5967879999998</v>
      </c>
      <c r="O53" s="33">
        <v>3113.1548949999997</v>
      </c>
      <c r="P53" s="33">
        <v>3212.2705099999998</v>
      </c>
      <c r="Q53" s="33">
        <v>3047.4863220000002</v>
      </c>
      <c r="R53" s="33">
        <v>3064.9058929999992</v>
      </c>
      <c r="S53" s="33">
        <v>3870.8623439999997</v>
      </c>
      <c r="T53" s="33">
        <v>3217.6058619999994</v>
      </c>
      <c r="U53" s="33">
        <v>2768.882337</v>
      </c>
      <c r="V53" s="33">
        <v>2767.2051919999999</v>
      </c>
      <c r="W53" s="33">
        <v>2512.8993999999998</v>
      </c>
      <c r="X53" s="33">
        <v>3091.3463040000001</v>
      </c>
      <c r="Y53" s="33">
        <v>3201.3386819999887</v>
      </c>
      <c r="Z53" s="33">
        <v>3026.8103799999999</v>
      </c>
      <c r="AA53" s="33">
        <v>3049.5381949999992</v>
      </c>
      <c r="AB53" s="33">
        <v>3842.1294869999988</v>
      </c>
      <c r="AC53" s="33">
        <v>3193.57447</v>
      </c>
      <c r="AD53" s="33">
        <v>2736.8343859999995</v>
      </c>
      <c r="AE53" s="33">
        <v>2745.4450459999989</v>
      </c>
    </row>
    <row r="54" spans="1:31" s="28" customFormat="1">
      <c r="A54" s="29" t="s">
        <v>132</v>
      </c>
      <c r="B54" s="29" t="s">
        <v>69</v>
      </c>
      <c r="C54" s="33">
        <v>10720.119209031436</v>
      </c>
      <c r="D54" s="33">
        <v>13601.746798538026</v>
      </c>
      <c r="E54" s="33">
        <v>11477.658714542878</v>
      </c>
      <c r="F54" s="33">
        <v>14774.414200872079</v>
      </c>
      <c r="G54" s="33">
        <v>15457.40669582955</v>
      </c>
      <c r="H54" s="33">
        <v>17059.46084489502</v>
      </c>
      <c r="I54" s="33">
        <v>23331.7816172411</v>
      </c>
      <c r="J54" s="33">
        <v>23114.58616530455</v>
      </c>
      <c r="K54" s="33">
        <v>23881.68600204854</v>
      </c>
      <c r="L54" s="33">
        <v>22595.40408883505</v>
      </c>
      <c r="M54" s="33">
        <v>24748.526652756787</v>
      </c>
      <c r="N54" s="33">
        <v>21469.997132263325</v>
      </c>
      <c r="O54" s="33">
        <v>24070.915462544013</v>
      </c>
      <c r="P54" s="33">
        <v>26007.544002315542</v>
      </c>
      <c r="Q54" s="33">
        <v>27781.639712781438</v>
      </c>
      <c r="R54" s="33">
        <v>28398.269461862619</v>
      </c>
      <c r="S54" s="33">
        <v>33761.573141566369</v>
      </c>
      <c r="T54" s="33">
        <v>34726.175367222153</v>
      </c>
      <c r="U54" s="33">
        <v>32477.982149848631</v>
      </c>
      <c r="V54" s="33">
        <v>32492.044321285863</v>
      </c>
      <c r="W54" s="33">
        <v>29639.181095869186</v>
      </c>
      <c r="X54" s="33">
        <v>29877.456634084185</v>
      </c>
      <c r="Y54" s="33">
        <v>30881.878732970406</v>
      </c>
      <c r="Z54" s="33">
        <v>31696.507790856474</v>
      </c>
      <c r="AA54" s="33">
        <v>31203.819569476691</v>
      </c>
      <c r="AB54" s="33">
        <v>30555.046728034111</v>
      </c>
      <c r="AC54" s="33">
        <v>31325.383928316307</v>
      </c>
      <c r="AD54" s="33">
        <v>29705.019363990163</v>
      </c>
      <c r="AE54" s="33">
        <v>28819.791627334784</v>
      </c>
    </row>
    <row r="55" spans="1:31" s="28" customFormat="1">
      <c r="A55" s="29" t="s">
        <v>132</v>
      </c>
      <c r="B55" s="29" t="s">
        <v>68</v>
      </c>
      <c r="C55" s="33">
        <v>2656.0010237905994</v>
      </c>
      <c r="D55" s="33">
        <v>2636.7379657453903</v>
      </c>
      <c r="E55" s="33">
        <v>2729.5710215621011</v>
      </c>
      <c r="F55" s="33">
        <v>2624.9488499164886</v>
      </c>
      <c r="G55" s="33">
        <v>2493.1716212409242</v>
      </c>
      <c r="H55" s="33">
        <v>2628.7079352944829</v>
      </c>
      <c r="I55" s="33">
        <v>3223.1773903173603</v>
      </c>
      <c r="J55" s="33">
        <v>3004.7515071399812</v>
      </c>
      <c r="K55" s="33">
        <v>3090.0757669316631</v>
      </c>
      <c r="L55" s="33">
        <v>3926.2674355393765</v>
      </c>
      <c r="M55" s="33">
        <v>4223.8608926953066</v>
      </c>
      <c r="N55" s="33">
        <v>7964.9022930808769</v>
      </c>
      <c r="O55" s="33">
        <v>7567.4857186120353</v>
      </c>
      <c r="P55" s="33">
        <v>7544.1555312778091</v>
      </c>
      <c r="Q55" s="33">
        <v>7897.7555332298589</v>
      </c>
      <c r="R55" s="33">
        <v>8094.7034558090136</v>
      </c>
      <c r="S55" s="33">
        <v>7275.599519744067</v>
      </c>
      <c r="T55" s="33">
        <v>7376.0941930892932</v>
      </c>
      <c r="U55" s="33">
        <v>7512.37559266056</v>
      </c>
      <c r="V55" s="33">
        <v>7577.9348846311022</v>
      </c>
      <c r="W55" s="33">
        <v>8940.6424120515985</v>
      </c>
      <c r="X55" s="33">
        <v>8487.9512885652584</v>
      </c>
      <c r="Y55" s="33">
        <v>9138.2858399999968</v>
      </c>
      <c r="Z55" s="33">
        <v>9483.0281049999976</v>
      </c>
      <c r="AA55" s="33">
        <v>10101.540009999999</v>
      </c>
      <c r="AB55" s="33">
        <v>13117.156859999997</v>
      </c>
      <c r="AC55" s="33">
        <v>13400.690360000002</v>
      </c>
      <c r="AD55" s="33">
        <v>13093.314710000001</v>
      </c>
      <c r="AE55" s="33">
        <v>14775.92481</v>
      </c>
    </row>
    <row r="56" spans="1:31" s="28" customFormat="1">
      <c r="A56" s="29" t="s">
        <v>132</v>
      </c>
      <c r="B56" s="29" t="s">
        <v>36</v>
      </c>
      <c r="C56" s="33">
        <v>50.564240479070996</v>
      </c>
      <c r="D56" s="33">
        <v>108.456742625053</v>
      </c>
      <c r="E56" s="33">
        <v>121.70983701856301</v>
      </c>
      <c r="F56" s="33">
        <v>161.33727471829599</v>
      </c>
      <c r="G56" s="33">
        <v>152.84047125539598</v>
      </c>
      <c r="H56" s="33">
        <v>160.8063167359899</v>
      </c>
      <c r="I56" s="33">
        <v>160.51334769219591</v>
      </c>
      <c r="J56" s="33">
        <v>151.08390124643699</v>
      </c>
      <c r="K56" s="33">
        <v>141.64717805902401</v>
      </c>
      <c r="L56" s="33">
        <v>148.21042637411401</v>
      </c>
      <c r="M56" s="33">
        <v>140.23954453096988</v>
      </c>
      <c r="N56" s="33">
        <v>146.03886128165001</v>
      </c>
      <c r="O56" s="33">
        <v>110.6850896542</v>
      </c>
      <c r="P56" s="33">
        <v>103.19906209283999</v>
      </c>
      <c r="Q56" s="33">
        <v>116.34889116376</v>
      </c>
      <c r="R56" s="33">
        <v>114.99186632690001</v>
      </c>
      <c r="S56" s="33">
        <v>107.14750609316999</v>
      </c>
      <c r="T56" s="33">
        <v>101.8246639944</v>
      </c>
      <c r="U56" s="33">
        <v>115.32930470929999</v>
      </c>
      <c r="V56" s="33">
        <v>108.46779246449999</v>
      </c>
      <c r="W56" s="33">
        <v>38.110621418299999</v>
      </c>
      <c r="X56" s="33">
        <v>8.8431103999999999E-4</v>
      </c>
      <c r="Y56" s="33">
        <v>9.3762354999999905E-4</v>
      </c>
      <c r="Z56" s="33">
        <v>1.0108527E-3</v>
      </c>
      <c r="AA56" s="33">
        <v>9.7112199999999896E-4</v>
      </c>
      <c r="AB56" s="33">
        <v>1.1000525E-3</v>
      </c>
      <c r="AC56" s="33">
        <v>1.1517453999999999E-3</v>
      </c>
      <c r="AD56" s="33">
        <v>1.2127695E-3</v>
      </c>
      <c r="AE56" s="33">
        <v>1.3581526E-3</v>
      </c>
    </row>
    <row r="57" spans="1:31" s="28" customFormat="1">
      <c r="A57" s="29" t="s">
        <v>132</v>
      </c>
      <c r="B57" s="29" t="s">
        <v>73</v>
      </c>
      <c r="C57" s="33">
        <v>0</v>
      </c>
      <c r="D57" s="33">
        <v>0</v>
      </c>
      <c r="E57" s="33">
        <v>2.1337569999999998E-5</v>
      </c>
      <c r="F57" s="33">
        <v>4.197049E-5</v>
      </c>
      <c r="G57" s="33">
        <v>4.1031096999999999E-5</v>
      </c>
      <c r="H57" s="33">
        <v>5.6222419999999899E-5</v>
      </c>
      <c r="I57" s="33">
        <v>5.5208606000000002E-5</v>
      </c>
      <c r="J57" s="33">
        <v>5.5082705999999997E-5</v>
      </c>
      <c r="K57" s="33">
        <v>5.8496901999999998E-5</v>
      </c>
      <c r="L57" s="33">
        <v>7.8487789999999997E-5</v>
      </c>
      <c r="M57" s="33">
        <v>9.8166449999999999E-5</v>
      </c>
      <c r="N57" s="33">
        <v>2187.5735</v>
      </c>
      <c r="O57" s="33">
        <v>2079.6055000000001</v>
      </c>
      <c r="P57" s="33">
        <v>1997.9123999999999</v>
      </c>
      <c r="Q57" s="33">
        <v>2751.3591000000001</v>
      </c>
      <c r="R57" s="33">
        <v>2769.1921000000002</v>
      </c>
      <c r="S57" s="33">
        <v>3228.6082000000001</v>
      </c>
      <c r="T57" s="33">
        <v>3225.8162000000002</v>
      </c>
      <c r="U57" s="33">
        <v>3520.8152</v>
      </c>
      <c r="V57" s="33">
        <v>3430.1583999999998</v>
      </c>
      <c r="W57" s="33">
        <v>4745.24</v>
      </c>
      <c r="X57" s="33">
        <v>4483.0883999999996</v>
      </c>
      <c r="Y57" s="33">
        <v>4234.6815999999999</v>
      </c>
      <c r="Z57" s="33">
        <v>5045.4769999999999</v>
      </c>
      <c r="AA57" s="33">
        <v>4980.1543000000001</v>
      </c>
      <c r="AB57" s="33">
        <v>4984.3279999999904</v>
      </c>
      <c r="AC57" s="33">
        <v>4925.3765000000003</v>
      </c>
      <c r="AD57" s="33">
        <v>5204.6970000000001</v>
      </c>
      <c r="AE57" s="33">
        <v>5091.0150000000003</v>
      </c>
    </row>
    <row r="58" spans="1:31" s="28" customFormat="1">
      <c r="A58" s="29" t="s">
        <v>132</v>
      </c>
      <c r="B58" s="29" t="s">
        <v>56</v>
      </c>
      <c r="C58" s="25">
        <v>7.7777764999999999</v>
      </c>
      <c r="D58" s="25">
        <v>19.8404039999999</v>
      </c>
      <c r="E58" s="25">
        <v>71.818731999999997</v>
      </c>
      <c r="F58" s="25">
        <v>187.52745999999999</v>
      </c>
      <c r="G58" s="25">
        <v>291.74699299999992</v>
      </c>
      <c r="H58" s="25">
        <v>424.07811000000004</v>
      </c>
      <c r="I58" s="25">
        <v>554.60992999999996</v>
      </c>
      <c r="J58" s="25">
        <v>667.35249999999996</v>
      </c>
      <c r="K58" s="25">
        <v>784.22574999999995</v>
      </c>
      <c r="L58" s="25">
        <v>896.61705999999901</v>
      </c>
      <c r="M58" s="25">
        <v>1000.41772</v>
      </c>
      <c r="N58" s="25">
        <v>1125.3034499999981</v>
      </c>
      <c r="O58" s="25">
        <v>1239.4660100000001</v>
      </c>
      <c r="P58" s="25">
        <v>1337.79936</v>
      </c>
      <c r="Q58" s="25">
        <v>1599.8693600000001</v>
      </c>
      <c r="R58" s="25">
        <v>1653.7175999999999</v>
      </c>
      <c r="S58" s="25">
        <v>1591.9171999999999</v>
      </c>
      <c r="T58" s="25">
        <v>1624.9863700000001</v>
      </c>
      <c r="U58" s="25">
        <v>1783.1765299999988</v>
      </c>
      <c r="V58" s="25">
        <v>1776.8315299999999</v>
      </c>
      <c r="W58" s="25">
        <v>1840.9610400000001</v>
      </c>
      <c r="X58" s="25">
        <v>1829.1814400000001</v>
      </c>
      <c r="Y58" s="25">
        <v>1670.55655</v>
      </c>
      <c r="Z58" s="25">
        <v>1918.39564</v>
      </c>
      <c r="AA58" s="25">
        <v>1937.38482</v>
      </c>
      <c r="AB58" s="25">
        <v>1859.5903499999999</v>
      </c>
      <c r="AC58" s="25">
        <v>1791.35005</v>
      </c>
      <c r="AD58" s="25">
        <v>1881.5459599999999</v>
      </c>
      <c r="AE58" s="25">
        <v>1819.3344</v>
      </c>
    </row>
    <row r="59" spans="1:31" s="28" customFormat="1">
      <c r="A59" s="34" t="s">
        <v>138</v>
      </c>
      <c r="B59" s="34"/>
      <c r="C59" s="35">
        <v>43195.783684581089</v>
      </c>
      <c r="D59" s="35">
        <v>42094.820393295136</v>
      </c>
      <c r="E59" s="35">
        <v>41350.951730897847</v>
      </c>
      <c r="F59" s="35">
        <v>33747.082528156265</v>
      </c>
      <c r="G59" s="35">
        <v>34450.84646093451</v>
      </c>
      <c r="H59" s="35">
        <v>33815.823565540493</v>
      </c>
      <c r="I59" s="35">
        <v>29750.435342018045</v>
      </c>
      <c r="J59" s="35">
        <v>30175.99181505965</v>
      </c>
      <c r="K59" s="35">
        <v>30237.809868378787</v>
      </c>
      <c r="L59" s="35">
        <v>29386.048999292041</v>
      </c>
      <c r="M59" s="35">
        <v>31915.303737874558</v>
      </c>
      <c r="N59" s="35">
        <v>32650.515855911784</v>
      </c>
      <c r="O59" s="35">
        <v>35220.30258787029</v>
      </c>
      <c r="P59" s="35">
        <v>37636.675770747439</v>
      </c>
      <c r="Q59" s="35">
        <v>39388.804409254066</v>
      </c>
      <c r="R59" s="35">
        <v>40231.602435785142</v>
      </c>
      <c r="S59" s="35">
        <v>46031.551401743724</v>
      </c>
      <c r="T59" s="35">
        <v>46587.820496996348</v>
      </c>
      <c r="U59" s="35">
        <v>44137.175438803839</v>
      </c>
      <c r="V59" s="35">
        <v>44399.274532707197</v>
      </c>
      <c r="W59" s="35">
        <v>44172.961351979713</v>
      </c>
      <c r="X59" s="35">
        <v>45176.28376277793</v>
      </c>
      <c r="Y59" s="35">
        <v>48027.373723434539</v>
      </c>
      <c r="Z59" s="35">
        <v>47795.603578150774</v>
      </c>
      <c r="AA59" s="35">
        <v>48332.297286971792</v>
      </c>
      <c r="AB59" s="35">
        <v>52830.463128950178</v>
      </c>
      <c r="AC59" s="35">
        <v>53366.538802347677</v>
      </c>
      <c r="AD59" s="35">
        <v>52698.146545213174</v>
      </c>
      <c r="AE59" s="35">
        <v>55206.906950327058</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1114.832617904</v>
      </c>
      <c r="D64" s="33">
        <v>1114.83261781442</v>
      </c>
      <c r="E64" s="33">
        <v>500.47944001020301</v>
      </c>
      <c r="F64" s="33">
        <v>749.95497173686101</v>
      </c>
      <c r="G64" s="33">
        <v>965.92011200247202</v>
      </c>
      <c r="H64" s="33">
        <v>758.22451183630506</v>
      </c>
      <c r="I64" s="33">
        <v>450.73341184255202</v>
      </c>
      <c r="J64" s="33">
        <v>449.501871826941</v>
      </c>
      <c r="K64" s="33">
        <v>449.50187173587</v>
      </c>
      <c r="L64" s="33">
        <v>519.86836251980696</v>
      </c>
      <c r="M64" s="33">
        <v>739.48251294532497</v>
      </c>
      <c r="N64" s="33">
        <v>1048.0249195864978</v>
      </c>
      <c r="O64" s="33">
        <v>1191.7944198638941</v>
      </c>
      <c r="P64" s="33">
        <v>1281.6772198167841</v>
      </c>
      <c r="Q64" s="33">
        <v>890.65786011466901</v>
      </c>
      <c r="R64" s="33">
        <v>1043.279720376823</v>
      </c>
      <c r="S64" s="33">
        <v>3.2359093999999997E-5</v>
      </c>
      <c r="T64" s="33">
        <v>3.2660714999999998E-5</v>
      </c>
      <c r="U64" s="33">
        <v>3.2573694999999901E-5</v>
      </c>
      <c r="V64" s="33">
        <v>3.2114640000000002E-5</v>
      </c>
      <c r="W64" s="33">
        <v>3.9899559999999997E-5</v>
      </c>
      <c r="X64" s="33">
        <v>4.0880120000000003E-5</v>
      </c>
      <c r="Y64" s="33">
        <v>4.1820909999999897E-5</v>
      </c>
      <c r="Z64" s="33">
        <v>3.96884599999999E-5</v>
      </c>
      <c r="AA64" s="33">
        <v>4.0667473999999999E-5</v>
      </c>
      <c r="AB64" s="33">
        <v>4.1711139999999997E-5</v>
      </c>
      <c r="AC64" s="33">
        <v>4.0895673000000002E-5</v>
      </c>
      <c r="AD64" s="33">
        <v>4.0748243999999998E-5</v>
      </c>
      <c r="AE64" s="33">
        <v>4.0113995000000002E-5</v>
      </c>
    </row>
    <row r="65" spans="1:31" s="28" customFormat="1">
      <c r="A65" s="29" t="s">
        <v>133</v>
      </c>
      <c r="B65" s="29" t="s">
        <v>32</v>
      </c>
      <c r="C65" s="33">
        <v>662.56792999999902</v>
      </c>
      <c r="D65" s="33">
        <v>678.01570000000004</v>
      </c>
      <c r="E65" s="33">
        <v>643.84659999999997</v>
      </c>
      <c r="F65" s="33">
        <v>121.94086499999899</v>
      </c>
      <c r="G65" s="33">
        <v>151.52132</v>
      </c>
      <c r="H65" s="33">
        <v>158.8288</v>
      </c>
      <c r="I65" s="33">
        <v>95.876300000000001</v>
      </c>
      <c r="J65" s="33">
        <v>110.98069</v>
      </c>
      <c r="K65" s="33">
        <v>81.573119999999903</v>
      </c>
      <c r="L65" s="33">
        <v>81.573119999999903</v>
      </c>
      <c r="M65" s="33">
        <v>128.48519999999999</v>
      </c>
      <c r="N65" s="33">
        <v>378.87191999999999</v>
      </c>
      <c r="O65" s="33">
        <v>440.99860000000001</v>
      </c>
      <c r="P65" s="33">
        <v>820.92615000000001</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49.85573694502235</v>
      </c>
      <c r="D66" s="33">
        <v>24.458510520239702</v>
      </c>
      <c r="E66" s="33">
        <v>85.131331277002104</v>
      </c>
      <c r="F66" s="33">
        <v>109.72334225605439</v>
      </c>
      <c r="G66" s="33">
        <v>188.24494532997076</v>
      </c>
      <c r="H66" s="33">
        <v>132.32866561672836</v>
      </c>
      <c r="I66" s="33">
        <v>63.035317303424428</v>
      </c>
      <c r="J66" s="33">
        <v>74.963956462380779</v>
      </c>
      <c r="K66" s="33">
        <v>5.6590839251099592</v>
      </c>
      <c r="L66" s="33">
        <v>65.170369036577895</v>
      </c>
      <c r="M66" s="33">
        <v>139.0166243525193</v>
      </c>
      <c r="N66" s="33">
        <v>298.62528786496966</v>
      </c>
      <c r="O66" s="33">
        <v>315.25663787976691</v>
      </c>
      <c r="P66" s="33">
        <v>437.37465874467591</v>
      </c>
      <c r="Q66" s="33">
        <v>285.15417635247627</v>
      </c>
      <c r="R66" s="33">
        <v>316.01866946294797</v>
      </c>
      <c r="S66" s="33">
        <v>896.99183320310283</v>
      </c>
      <c r="T66" s="33">
        <v>930.54020299176148</v>
      </c>
      <c r="U66" s="33">
        <v>1174.3045281096199</v>
      </c>
      <c r="V66" s="33">
        <v>1233.8062070630169</v>
      </c>
      <c r="W66" s="33">
        <v>1216.4953355905438</v>
      </c>
      <c r="X66" s="33">
        <v>1398.9713502246386</v>
      </c>
      <c r="Y66" s="33">
        <v>1840.4628830469803</v>
      </c>
      <c r="Z66" s="33">
        <v>816.56507098384986</v>
      </c>
      <c r="AA66" s="33">
        <v>863.84837775467008</v>
      </c>
      <c r="AB66" s="33">
        <v>856.3084017473609</v>
      </c>
      <c r="AC66" s="33">
        <v>796.06735858273544</v>
      </c>
      <c r="AD66" s="33">
        <v>1036.32241802053</v>
      </c>
      <c r="AE66" s="33">
        <v>909.73805787681306</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6842.9899167310195</v>
      </c>
      <c r="D68" s="33">
        <v>7614.1702605844202</v>
      </c>
      <c r="E68" s="33">
        <v>6918.3729198599895</v>
      </c>
      <c r="F68" s="33">
        <v>9619.1189796363869</v>
      </c>
      <c r="G68" s="33">
        <v>9343.0607319624778</v>
      </c>
      <c r="H68" s="33">
        <v>10326.289811330409</v>
      </c>
      <c r="I68" s="33">
        <v>10290.786901139911</v>
      </c>
      <c r="J68" s="33">
        <v>11801.964607562473</v>
      </c>
      <c r="K68" s="33">
        <v>11644.604109415855</v>
      </c>
      <c r="L68" s="33">
        <v>11296.955785912603</v>
      </c>
      <c r="M68" s="33">
        <v>11874.600514922797</v>
      </c>
      <c r="N68" s="33">
        <v>12223.182650514937</v>
      </c>
      <c r="O68" s="33">
        <v>11981.891544955428</v>
      </c>
      <c r="P68" s="33">
        <v>11230.533683967802</v>
      </c>
      <c r="Q68" s="33">
        <v>12637.464794857557</v>
      </c>
      <c r="R68" s="33">
        <v>12442.464307216796</v>
      </c>
      <c r="S68" s="33">
        <v>11757.952824203709</v>
      </c>
      <c r="T68" s="33">
        <v>12317.191296030107</v>
      </c>
      <c r="U68" s="33">
        <v>11466.911554429342</v>
      </c>
      <c r="V68" s="33">
        <v>11840.560085183075</v>
      </c>
      <c r="W68" s="33">
        <v>11986.155517033721</v>
      </c>
      <c r="X68" s="33">
        <v>12086.771434516131</v>
      </c>
      <c r="Y68" s="33">
        <v>12322.906101142589</v>
      </c>
      <c r="Z68" s="33">
        <v>13857.420667354729</v>
      </c>
      <c r="AA68" s="33">
        <v>13487.512981052736</v>
      </c>
      <c r="AB68" s="33">
        <v>16055.809445236124</v>
      </c>
      <c r="AC68" s="33">
        <v>16422.546029052577</v>
      </c>
      <c r="AD68" s="33">
        <v>15802.331045525871</v>
      </c>
      <c r="AE68" s="33">
        <v>16456.585424929235</v>
      </c>
    </row>
    <row r="69" spans="1:31" s="28" customFormat="1">
      <c r="A69" s="29" t="s">
        <v>133</v>
      </c>
      <c r="B69" s="29" t="s">
        <v>68</v>
      </c>
      <c r="C69" s="33">
        <v>947.13776945866016</v>
      </c>
      <c r="D69" s="33">
        <v>1101.220533703671</v>
      </c>
      <c r="E69" s="33">
        <v>1098.0143984112872</v>
      </c>
      <c r="F69" s="33">
        <v>1067.4601320791</v>
      </c>
      <c r="G69" s="33">
        <v>1041.4939473238535</v>
      </c>
      <c r="H69" s="33">
        <v>1066.2802453375496</v>
      </c>
      <c r="I69" s="33">
        <v>1099.2724318492351</v>
      </c>
      <c r="J69" s="33">
        <v>1045.2086013443359</v>
      </c>
      <c r="K69" s="33">
        <v>1089.2580943185449</v>
      </c>
      <c r="L69" s="33">
        <v>1098.935432429583</v>
      </c>
      <c r="M69" s="33">
        <v>1326.352208123827</v>
      </c>
      <c r="N69" s="33">
        <v>1326.5241491570259</v>
      </c>
      <c r="O69" s="33">
        <v>1264.8454471803282</v>
      </c>
      <c r="P69" s="33">
        <v>1254.7923951997043</v>
      </c>
      <c r="Q69" s="33">
        <v>1281.6965028281431</v>
      </c>
      <c r="R69" s="33">
        <v>1323.1510775471058</v>
      </c>
      <c r="S69" s="33">
        <v>2223.8747867951161</v>
      </c>
      <c r="T69" s="33">
        <v>2205.2772091475281</v>
      </c>
      <c r="U69" s="33">
        <v>2629.1152092853204</v>
      </c>
      <c r="V69" s="33">
        <v>2826.5607227965006</v>
      </c>
      <c r="W69" s="33">
        <v>2820.7149261322716</v>
      </c>
      <c r="X69" s="33">
        <v>2761.686204181447</v>
      </c>
      <c r="Y69" s="33">
        <v>3219.737749943954</v>
      </c>
      <c r="Z69" s="33">
        <v>2970.0953201329808</v>
      </c>
      <c r="AA69" s="33">
        <v>3030.8909212743229</v>
      </c>
      <c r="AB69" s="33">
        <v>2634.1329236310371</v>
      </c>
      <c r="AC69" s="33">
        <v>2605.772050827798</v>
      </c>
      <c r="AD69" s="33">
        <v>2514.5280936830545</v>
      </c>
      <c r="AE69" s="33">
        <v>2549.2537048129911</v>
      </c>
    </row>
    <row r="70" spans="1:31" s="28" customFormat="1">
      <c r="A70" s="29" t="s">
        <v>133</v>
      </c>
      <c r="B70" s="29" t="s">
        <v>36</v>
      </c>
      <c r="C70" s="33">
        <v>87.452363231703004</v>
      </c>
      <c r="D70" s="33">
        <v>86.315023189287004</v>
      </c>
      <c r="E70" s="33">
        <v>101.167435506465</v>
      </c>
      <c r="F70" s="33">
        <v>98.987848895589906</v>
      </c>
      <c r="G70" s="33">
        <v>93.485489567292007</v>
      </c>
      <c r="H70" s="33">
        <v>94.519100105071985</v>
      </c>
      <c r="I70" s="33">
        <v>93.968177585176903</v>
      </c>
      <c r="J70" s="33">
        <v>90.018971048749989</v>
      </c>
      <c r="K70" s="33">
        <v>84.122367365763012</v>
      </c>
      <c r="L70" s="33">
        <v>85.057535298169995</v>
      </c>
      <c r="M70" s="33">
        <v>79.147473916183998</v>
      </c>
      <c r="N70" s="33">
        <v>181.11659299999999</v>
      </c>
      <c r="O70" s="33">
        <v>175.58245399999998</v>
      </c>
      <c r="P70" s="33">
        <v>157.02583399999989</v>
      </c>
      <c r="Q70" s="33">
        <v>493.98949299999998</v>
      </c>
      <c r="R70" s="33">
        <v>485.81829300000004</v>
      </c>
      <c r="S70" s="33">
        <v>516.04857500000003</v>
      </c>
      <c r="T70" s="33">
        <v>508.70832999999999</v>
      </c>
      <c r="U70" s="33">
        <v>524.59538999999995</v>
      </c>
      <c r="V70" s="33">
        <v>520.10173999999995</v>
      </c>
      <c r="W70" s="33">
        <v>844.02715599999999</v>
      </c>
      <c r="X70" s="33">
        <v>820.42725399999995</v>
      </c>
      <c r="Y70" s="33">
        <v>773.95158800000002</v>
      </c>
      <c r="Z70" s="33">
        <v>820.3838599999998</v>
      </c>
      <c r="AA70" s="33">
        <v>815.94573000000003</v>
      </c>
      <c r="AB70" s="33">
        <v>761.01640500000008</v>
      </c>
      <c r="AC70" s="33">
        <v>733.11703199999999</v>
      </c>
      <c r="AD70" s="33">
        <v>756.83898999999997</v>
      </c>
      <c r="AE70" s="33">
        <v>719.14316199999996</v>
      </c>
    </row>
    <row r="71" spans="1:31" s="28" customFormat="1">
      <c r="A71" s="29" t="s">
        <v>133</v>
      </c>
      <c r="B71" s="29" t="s">
        <v>73</v>
      </c>
      <c r="C71" s="33">
        <v>0</v>
      </c>
      <c r="D71" s="33">
        <v>0</v>
      </c>
      <c r="E71" s="33">
        <v>1.772078E-5</v>
      </c>
      <c r="F71" s="33">
        <v>1.8214400999999999E-5</v>
      </c>
      <c r="G71" s="33">
        <v>1.7827209999999998E-5</v>
      </c>
      <c r="H71" s="33">
        <v>2.129047E-5</v>
      </c>
      <c r="I71" s="33">
        <v>2.1259821999999999E-5</v>
      </c>
      <c r="J71" s="33">
        <v>2.1694218999999998E-5</v>
      </c>
      <c r="K71" s="33">
        <v>2.218066E-5</v>
      </c>
      <c r="L71" s="33">
        <v>2.5001765999999999E-5</v>
      </c>
      <c r="M71" s="33">
        <v>2.6076077E-5</v>
      </c>
      <c r="N71" s="33">
        <v>4.8925653000000003E-5</v>
      </c>
      <c r="O71" s="33">
        <v>4.7640079999999997E-5</v>
      </c>
      <c r="P71" s="33">
        <v>4.7644225999999998E-5</v>
      </c>
      <c r="Q71" s="33">
        <v>5.9181499999999901E-5</v>
      </c>
      <c r="R71" s="33">
        <v>5.85318099999999E-5</v>
      </c>
      <c r="S71" s="33">
        <v>7.5560769999999906E-5</v>
      </c>
      <c r="T71" s="33">
        <v>7.5239519999999998E-5</v>
      </c>
      <c r="U71" s="33">
        <v>7.8066259999999999E-5</v>
      </c>
      <c r="V71" s="33">
        <v>7.8434799999999895E-5</v>
      </c>
      <c r="W71" s="33">
        <v>9.9476389999999994E-5</v>
      </c>
      <c r="X71" s="33">
        <v>9.5945789999999896E-5</v>
      </c>
      <c r="Y71" s="33">
        <v>9.6056459999999995E-5</v>
      </c>
      <c r="Z71" s="33">
        <v>1.4381760000000001E-4</v>
      </c>
      <c r="AA71" s="33">
        <v>1.4272088E-4</v>
      </c>
      <c r="AB71" s="33">
        <v>1.3894185E-4</v>
      </c>
      <c r="AC71" s="33">
        <v>1.4185964E-4</v>
      </c>
      <c r="AD71" s="33">
        <v>1.4430796999999901E-4</v>
      </c>
      <c r="AE71" s="33">
        <v>1.4545674999999901E-4</v>
      </c>
    </row>
    <row r="72" spans="1:31" s="28" customFormat="1">
      <c r="A72" s="29" t="s">
        <v>133</v>
      </c>
      <c r="B72" s="29" t="s">
        <v>56</v>
      </c>
      <c r="C72" s="25">
        <v>13.928960099999999</v>
      </c>
      <c r="D72" s="25">
        <v>26.968727000000001</v>
      </c>
      <c r="E72" s="25">
        <v>53.722970500000002</v>
      </c>
      <c r="F72" s="25">
        <v>79.434787999999898</v>
      </c>
      <c r="G72" s="25">
        <v>102.8499679999999</v>
      </c>
      <c r="H72" s="25">
        <v>131.39336900000001</v>
      </c>
      <c r="I72" s="25">
        <v>163.19045999999997</v>
      </c>
      <c r="J72" s="25">
        <v>195.41920499999998</v>
      </c>
      <c r="K72" s="25">
        <v>226.23020500000001</v>
      </c>
      <c r="L72" s="25">
        <v>260.17805299999998</v>
      </c>
      <c r="M72" s="25">
        <v>282.22896200000002</v>
      </c>
      <c r="N72" s="25">
        <v>309.71267</v>
      </c>
      <c r="O72" s="25">
        <v>335.45641799999999</v>
      </c>
      <c r="P72" s="25">
        <v>358.941416</v>
      </c>
      <c r="Q72" s="25">
        <v>386.21787799999993</v>
      </c>
      <c r="R72" s="25">
        <v>395.20146</v>
      </c>
      <c r="S72" s="25">
        <v>405.71639999999996</v>
      </c>
      <c r="T72" s="25">
        <v>405.56674499999997</v>
      </c>
      <c r="U72" s="25">
        <v>437.71503000000001</v>
      </c>
      <c r="V72" s="25">
        <v>441.07935999999899</v>
      </c>
      <c r="W72" s="25">
        <v>448.89760000000001</v>
      </c>
      <c r="X72" s="25">
        <v>445.65616999999992</v>
      </c>
      <c r="Y72" s="25">
        <v>402.64600999999999</v>
      </c>
      <c r="Z72" s="25">
        <v>448.095179999999</v>
      </c>
      <c r="AA72" s="25">
        <v>457.90761999999995</v>
      </c>
      <c r="AB72" s="25">
        <v>390.6531599999999</v>
      </c>
      <c r="AC72" s="25">
        <v>377.21056499999901</v>
      </c>
      <c r="AD72" s="25">
        <v>390.1383699999999</v>
      </c>
      <c r="AE72" s="25">
        <v>366.890264</v>
      </c>
    </row>
    <row r="73" spans="1:31" s="28" customFormat="1">
      <c r="A73" s="34" t="s">
        <v>138</v>
      </c>
      <c r="B73" s="34"/>
      <c r="C73" s="35">
        <v>9617.3839710387019</v>
      </c>
      <c r="D73" s="35">
        <v>10532.697622622751</v>
      </c>
      <c r="E73" s="35">
        <v>9245.8446895584821</v>
      </c>
      <c r="F73" s="35">
        <v>11668.198290708402</v>
      </c>
      <c r="G73" s="35">
        <v>11690.241056618774</v>
      </c>
      <c r="H73" s="35">
        <v>12441.952034120992</v>
      </c>
      <c r="I73" s="35">
        <v>11999.704362135122</v>
      </c>
      <c r="J73" s="35">
        <v>13482.619727196132</v>
      </c>
      <c r="K73" s="35">
        <v>13270.59627939538</v>
      </c>
      <c r="L73" s="35">
        <v>13062.503069898572</v>
      </c>
      <c r="M73" s="35">
        <v>14207.93706034447</v>
      </c>
      <c r="N73" s="35">
        <v>15275.228927123429</v>
      </c>
      <c r="O73" s="35">
        <v>15194.786649879417</v>
      </c>
      <c r="P73" s="35">
        <v>15025.304107728965</v>
      </c>
      <c r="Q73" s="35">
        <v>15094.973334152844</v>
      </c>
      <c r="R73" s="35">
        <v>15124.913774603672</v>
      </c>
      <c r="S73" s="35">
        <v>14878.819476561021</v>
      </c>
      <c r="T73" s="35">
        <v>15453.008740830111</v>
      </c>
      <c r="U73" s="35">
        <v>15270.331324397977</v>
      </c>
      <c r="V73" s="35">
        <v>15900.927047157233</v>
      </c>
      <c r="W73" s="35">
        <v>16023.365818656097</v>
      </c>
      <c r="X73" s="35">
        <v>16247.429029802337</v>
      </c>
      <c r="Y73" s="35">
        <v>17383.106775954435</v>
      </c>
      <c r="Z73" s="35">
        <v>17644.081098160019</v>
      </c>
      <c r="AA73" s="35">
        <v>17382.252320749201</v>
      </c>
      <c r="AB73" s="35">
        <v>19546.250812325663</v>
      </c>
      <c r="AC73" s="35">
        <v>19824.385479358782</v>
      </c>
      <c r="AD73" s="35">
        <v>19353.181597977698</v>
      </c>
      <c r="AE73" s="35">
        <v>19915.577227733036</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6.4259739999999997E-6</v>
      </c>
      <c r="D78" s="33">
        <v>6.2945740000000004E-6</v>
      </c>
      <c r="E78" s="33">
        <v>6.5946369999999999E-6</v>
      </c>
      <c r="F78" s="33">
        <v>6.6817292E-6</v>
      </c>
      <c r="G78" s="33">
        <v>6.7027176999999996E-6</v>
      </c>
      <c r="H78" s="33">
        <v>6.909144E-6</v>
      </c>
      <c r="I78" s="33">
        <v>7.634265E-6</v>
      </c>
      <c r="J78" s="33">
        <v>8.1260539999999992E-6</v>
      </c>
      <c r="K78" s="33">
        <v>8.5931290000000001E-6</v>
      </c>
      <c r="L78" s="33">
        <v>8.6852009999999904E-6</v>
      </c>
      <c r="M78" s="33">
        <v>8.6367544999999904E-6</v>
      </c>
      <c r="N78" s="33">
        <v>8.7965059999999993E-6</v>
      </c>
      <c r="O78" s="33">
        <v>8.7249289999999994E-6</v>
      </c>
      <c r="P78" s="33">
        <v>8.4597320000000005E-6</v>
      </c>
      <c r="Q78" s="33">
        <v>8.2699420000000001E-6</v>
      </c>
      <c r="R78" s="33">
        <v>8.2804759999999906E-6</v>
      </c>
      <c r="S78" s="33">
        <v>8.3530439999999998E-6</v>
      </c>
      <c r="T78" s="33">
        <v>8.370264E-6</v>
      </c>
      <c r="U78" s="33">
        <v>8.7580740000000006E-6</v>
      </c>
      <c r="V78" s="33">
        <v>8.7570214999999998E-6</v>
      </c>
      <c r="W78" s="33">
        <v>9.7227969999999996E-6</v>
      </c>
      <c r="X78" s="33">
        <v>9.7537090000000008E-6</v>
      </c>
      <c r="Y78" s="33">
        <v>1.0420556500000001E-5</v>
      </c>
      <c r="Z78" s="33">
        <v>1.0490967E-5</v>
      </c>
      <c r="AA78" s="33">
        <v>1.0593527999999999E-5</v>
      </c>
      <c r="AB78" s="33">
        <v>1.1689105999999999E-5</v>
      </c>
      <c r="AC78" s="33">
        <v>1.1672613E-5</v>
      </c>
      <c r="AD78" s="33">
        <v>1.2989667999999999E-5</v>
      </c>
      <c r="AE78" s="33">
        <v>1.2821612000000001E-5</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4.8099477999999899E-6</v>
      </c>
      <c r="D80" s="33">
        <v>4.5358576000000004E-6</v>
      </c>
      <c r="E80" s="33">
        <v>4.8535636499999996E-6</v>
      </c>
      <c r="F80" s="33">
        <v>4.9923995999999975E-6</v>
      </c>
      <c r="G80" s="33">
        <v>5.1127492999999897E-6</v>
      </c>
      <c r="H80" s="33">
        <v>5.4015396999999995E-6</v>
      </c>
      <c r="I80" s="33">
        <v>5.8430489999999802E-6</v>
      </c>
      <c r="J80" s="33">
        <v>6.2599720000000003E-6</v>
      </c>
      <c r="K80" s="33">
        <v>6.6144179999999998E-6</v>
      </c>
      <c r="L80" s="33">
        <v>0.33762707274980003</v>
      </c>
      <c r="M80" s="33">
        <v>6.8479823000000001E-6</v>
      </c>
      <c r="N80" s="33">
        <v>2.1332510722708</v>
      </c>
      <c r="O80" s="33">
        <v>7.6702340999999995E-6</v>
      </c>
      <c r="P80" s="33">
        <v>1.2410088403640001</v>
      </c>
      <c r="Q80" s="33">
        <v>1.4181091186727</v>
      </c>
      <c r="R80" s="33">
        <v>0.71049169237729992</v>
      </c>
      <c r="S80" s="33">
        <v>2.1741643022768904</v>
      </c>
      <c r="T80" s="33">
        <v>6.9228524999999893E-6</v>
      </c>
      <c r="U80" s="33">
        <v>5.0796431213833007</v>
      </c>
      <c r="V80" s="33">
        <v>1.4913006058784002</v>
      </c>
      <c r="W80" s="33">
        <v>2.2983325466278002</v>
      </c>
      <c r="X80" s="33">
        <v>7.2897921999999904E-6</v>
      </c>
      <c r="Y80" s="33">
        <v>0.80326723243899989</v>
      </c>
      <c r="Z80" s="33">
        <v>2.4750695711796999</v>
      </c>
      <c r="AA80" s="33">
        <v>1.3508023362138</v>
      </c>
      <c r="AB80" s="33">
        <v>0.922676896390899</v>
      </c>
      <c r="AC80" s="33">
        <v>0.97911041164599999</v>
      </c>
      <c r="AD80" s="33">
        <v>4.8537281654444993</v>
      </c>
      <c r="AE80" s="33">
        <v>1.3779593690727998</v>
      </c>
    </row>
    <row r="81" spans="1:35" s="28" customFormat="1">
      <c r="A81" s="29" t="s">
        <v>134</v>
      </c>
      <c r="B81" s="29" t="s">
        <v>65</v>
      </c>
      <c r="C81" s="33">
        <v>7841.8625199999988</v>
      </c>
      <c r="D81" s="33">
        <v>8418.3491299999969</v>
      </c>
      <c r="E81" s="33">
        <v>7780.414679999998</v>
      </c>
      <c r="F81" s="33">
        <v>8685.3673999999992</v>
      </c>
      <c r="G81" s="33">
        <v>8847.4081499999993</v>
      </c>
      <c r="H81" s="33">
        <v>8204.6416399999998</v>
      </c>
      <c r="I81" s="33">
        <v>10372.133119999999</v>
      </c>
      <c r="J81" s="33">
        <v>10239.073009999998</v>
      </c>
      <c r="K81" s="33">
        <v>9293.4837299999981</v>
      </c>
      <c r="L81" s="33">
        <v>9380.1774199999982</v>
      </c>
      <c r="M81" s="33">
        <v>9087.5438499999891</v>
      </c>
      <c r="N81" s="33">
        <v>8781.1535599999988</v>
      </c>
      <c r="O81" s="33">
        <v>8953.2182199999879</v>
      </c>
      <c r="P81" s="33">
        <v>9716.2893299999978</v>
      </c>
      <c r="Q81" s="33">
        <v>8868.4551199999987</v>
      </c>
      <c r="R81" s="33">
        <v>8706.0335299999988</v>
      </c>
      <c r="S81" s="33">
        <v>8340.2066799999993</v>
      </c>
      <c r="T81" s="33">
        <v>7940.2635100000007</v>
      </c>
      <c r="U81" s="33">
        <v>7824.1930739999989</v>
      </c>
      <c r="V81" s="33">
        <v>6807.002959999998</v>
      </c>
      <c r="W81" s="33">
        <v>7667.055669999997</v>
      </c>
      <c r="X81" s="33">
        <v>7787.6065899999985</v>
      </c>
      <c r="Y81" s="33">
        <v>7434.1446099999976</v>
      </c>
      <c r="Z81" s="33">
        <v>6704.7954449999979</v>
      </c>
      <c r="AA81" s="33">
        <v>6944.2410259999988</v>
      </c>
      <c r="AB81" s="33">
        <v>8192.9883399999999</v>
      </c>
      <c r="AC81" s="33">
        <v>7503.8172300000006</v>
      </c>
      <c r="AD81" s="33">
        <v>7460.4939299999996</v>
      </c>
      <c r="AE81" s="33">
        <v>7365.8184099999989</v>
      </c>
    </row>
    <row r="82" spans="1:35" s="28" customFormat="1">
      <c r="A82" s="29" t="s">
        <v>134</v>
      </c>
      <c r="B82" s="29" t="s">
        <v>69</v>
      </c>
      <c r="C82" s="33">
        <v>3106.1633956733399</v>
      </c>
      <c r="D82" s="33">
        <v>3433.1588638591325</v>
      </c>
      <c r="E82" s="33">
        <v>4260.2243183334185</v>
      </c>
      <c r="F82" s="33">
        <v>4228.2364185298966</v>
      </c>
      <c r="G82" s="33">
        <v>4440.015109220969</v>
      </c>
      <c r="H82" s="33">
        <v>4488.4469772602442</v>
      </c>
      <c r="I82" s="33">
        <v>5867.3140947948077</v>
      </c>
      <c r="J82" s="33">
        <v>6014.9772240309685</v>
      </c>
      <c r="K82" s="33">
        <v>5905.4119954239895</v>
      </c>
      <c r="L82" s="33">
        <v>5737.5202925439098</v>
      </c>
      <c r="M82" s="33">
        <v>6551.9462446047701</v>
      </c>
      <c r="N82" s="33">
        <v>6962.8095635756818</v>
      </c>
      <c r="O82" s="33">
        <v>6934.0076615021726</v>
      </c>
      <c r="P82" s="33">
        <v>7693.8676566861022</v>
      </c>
      <c r="Q82" s="33">
        <v>8207.7345508519284</v>
      </c>
      <c r="R82" s="33">
        <v>8999.6478206182219</v>
      </c>
      <c r="S82" s="33">
        <v>8749.144392288732</v>
      </c>
      <c r="T82" s="33">
        <v>9068.9254795870274</v>
      </c>
      <c r="U82" s="33">
        <v>8973.2005850905498</v>
      </c>
      <c r="V82" s="33">
        <v>9922.397022380439</v>
      </c>
      <c r="W82" s="33">
        <v>9317.3382349915682</v>
      </c>
      <c r="X82" s="33">
        <v>9547.2971960760824</v>
      </c>
      <c r="Y82" s="33">
        <v>9727.8090317752394</v>
      </c>
      <c r="Z82" s="33">
        <v>9553.5931857863598</v>
      </c>
      <c r="AA82" s="33">
        <v>9947.2042045301696</v>
      </c>
      <c r="AB82" s="33">
        <v>9416.6197945338536</v>
      </c>
      <c r="AC82" s="33">
        <v>9371.7544105389297</v>
      </c>
      <c r="AD82" s="33">
        <v>8801.2732148338091</v>
      </c>
      <c r="AE82" s="33">
        <v>9361.5846860175079</v>
      </c>
    </row>
    <row r="83" spans="1:35" s="28" customFormat="1">
      <c r="A83" s="29" t="s">
        <v>134</v>
      </c>
      <c r="B83" s="29" t="s">
        <v>68</v>
      </c>
      <c r="C83" s="33">
        <v>1.1920188E-6</v>
      </c>
      <c r="D83" s="33">
        <v>2.1377483999999899E-6</v>
      </c>
      <c r="E83" s="33">
        <v>2.58358389999999E-6</v>
      </c>
      <c r="F83" s="33">
        <v>4.9864774999999997E-6</v>
      </c>
      <c r="G83" s="33">
        <v>4.3304750000000002E-6</v>
      </c>
      <c r="H83" s="33">
        <v>5.3565704999999998E-6</v>
      </c>
      <c r="I83" s="33">
        <v>5.0600946999999999E-6</v>
      </c>
      <c r="J83" s="33">
        <v>5.1402066999999997E-6</v>
      </c>
      <c r="K83" s="33">
        <v>5.539475E-6</v>
      </c>
      <c r="L83" s="33">
        <v>6.1433360000000003E-6</v>
      </c>
      <c r="M83" s="33">
        <v>6.2145986999999997E-6</v>
      </c>
      <c r="N83" s="33">
        <v>6.3463620000000001E-6</v>
      </c>
      <c r="O83" s="33">
        <v>8.1332055000000004E-6</v>
      </c>
      <c r="P83" s="33">
        <v>7.4351245999999903E-6</v>
      </c>
      <c r="Q83" s="33">
        <v>8.6385259999999998E-6</v>
      </c>
      <c r="R83" s="33">
        <v>8.3662289999999905E-6</v>
      </c>
      <c r="S83" s="33">
        <v>1.0596665000000001E-5</v>
      </c>
      <c r="T83" s="33">
        <v>1.274368E-5</v>
      </c>
      <c r="U83" s="33">
        <v>2.1764151999999999E-5</v>
      </c>
      <c r="V83" s="33">
        <v>4.37317029999999E-5</v>
      </c>
      <c r="W83" s="33">
        <v>4.4922068000000001E-5</v>
      </c>
      <c r="X83" s="33">
        <v>4.5293909999999997E-5</v>
      </c>
      <c r="Y83" s="33">
        <v>4.11842599999999E-5</v>
      </c>
      <c r="Z83" s="33">
        <v>4.2805288000000002E-5</v>
      </c>
      <c r="AA83" s="33">
        <v>4.0602790000000003E-5</v>
      </c>
      <c r="AB83" s="33">
        <v>4.2251830000000003E-5</v>
      </c>
      <c r="AC83" s="33">
        <v>4.3068329999999998E-5</v>
      </c>
      <c r="AD83" s="33">
        <v>4.2937113999999998E-5</v>
      </c>
      <c r="AE83" s="33">
        <v>4.1140149999999999E-5</v>
      </c>
    </row>
    <row r="84" spans="1:35" s="28" customFormat="1">
      <c r="A84" s="29" t="s">
        <v>134</v>
      </c>
      <c r="B84" s="29" t="s">
        <v>36</v>
      </c>
      <c r="C84" s="33">
        <v>9.8629539999999994E-6</v>
      </c>
      <c r="D84" s="33">
        <v>1.4622825E-5</v>
      </c>
      <c r="E84" s="33">
        <v>1.4426534E-5</v>
      </c>
      <c r="F84" s="33">
        <v>1.7082908000000001E-5</v>
      </c>
      <c r="G84" s="33">
        <v>2.3131852E-5</v>
      </c>
      <c r="H84" s="33">
        <v>2.3679290999999899E-5</v>
      </c>
      <c r="I84" s="33">
        <v>2.9074840000000001E-5</v>
      </c>
      <c r="J84" s="33">
        <v>3.3456544999999997E-5</v>
      </c>
      <c r="K84" s="33">
        <v>3.9184022000000003E-5</v>
      </c>
      <c r="L84" s="33">
        <v>4.3474555999999998E-5</v>
      </c>
      <c r="M84" s="33">
        <v>4.73528449999999E-5</v>
      </c>
      <c r="N84" s="33">
        <v>5.6793309999999998E-5</v>
      </c>
      <c r="O84" s="33">
        <v>6.0286252999999997E-5</v>
      </c>
      <c r="P84" s="33">
        <v>7.3912219999999995E-5</v>
      </c>
      <c r="Q84" s="33">
        <v>8.6181883999999904E-5</v>
      </c>
      <c r="R84" s="33">
        <v>8.6975849999999897E-5</v>
      </c>
      <c r="S84" s="33">
        <v>9.4281819999999895E-5</v>
      </c>
      <c r="T84" s="33">
        <v>9.5427659999999998E-5</v>
      </c>
      <c r="U84" s="33">
        <v>1.2179191E-4</v>
      </c>
      <c r="V84" s="33">
        <v>1.234392E-4</v>
      </c>
      <c r="W84" s="33">
        <v>1.4431660999999999E-4</v>
      </c>
      <c r="X84" s="33">
        <v>1.4123326000000001E-4</v>
      </c>
      <c r="Y84" s="33">
        <v>1.3767253999999999E-4</v>
      </c>
      <c r="Z84" s="33">
        <v>1.4636421000000001E-4</v>
      </c>
      <c r="AA84" s="33">
        <v>1.4444413E-4</v>
      </c>
      <c r="AB84" s="33">
        <v>1.6208520999999999E-4</v>
      </c>
      <c r="AC84" s="33">
        <v>1.6619564999999901E-4</v>
      </c>
      <c r="AD84" s="33">
        <v>1.82920239999999E-4</v>
      </c>
      <c r="AE84" s="33">
        <v>2.0099216E-4</v>
      </c>
    </row>
    <row r="85" spans="1:35" s="28" customFormat="1">
      <c r="A85" s="29" t="s">
        <v>134</v>
      </c>
      <c r="B85" s="29" t="s">
        <v>73</v>
      </c>
      <c r="C85" s="33">
        <v>0</v>
      </c>
      <c r="D85" s="33">
        <v>0</v>
      </c>
      <c r="E85" s="33">
        <v>4.1575821999999894E-5</v>
      </c>
      <c r="F85" s="33">
        <v>4.2187691999999899E-5</v>
      </c>
      <c r="G85" s="33">
        <v>4.5357827000000002E-5</v>
      </c>
      <c r="H85" s="33">
        <v>5.0283147000000002E-5</v>
      </c>
      <c r="I85" s="33">
        <v>5.85857769999999E-5</v>
      </c>
      <c r="J85" s="33">
        <v>6.4378596000000003E-5</v>
      </c>
      <c r="K85" s="33">
        <v>7.3157640000000009E-5</v>
      </c>
      <c r="L85" s="33">
        <v>8.4789632999999996E-5</v>
      </c>
      <c r="M85" s="33">
        <v>8.9135666999999903E-5</v>
      </c>
      <c r="N85" s="33">
        <v>1.0427644899999979E-4</v>
      </c>
      <c r="O85" s="33">
        <v>1.09378256E-4</v>
      </c>
      <c r="P85" s="33">
        <v>1.3021650599999999E-4</v>
      </c>
      <c r="Q85" s="33">
        <v>1.4624582599999999E-4</v>
      </c>
      <c r="R85" s="33">
        <v>1.4749565999999989E-4</v>
      </c>
      <c r="S85" s="33">
        <v>1.5110222999999991E-4</v>
      </c>
      <c r="T85" s="33">
        <v>1.5241323000000001E-4</v>
      </c>
      <c r="U85" s="33">
        <v>1.7715950499999991E-4</v>
      </c>
      <c r="V85" s="33">
        <v>1.7899982999999988E-4</v>
      </c>
      <c r="W85" s="33">
        <v>2.1796947999999999E-4</v>
      </c>
      <c r="X85" s="33">
        <v>2.1951682999999999E-4</v>
      </c>
      <c r="Y85" s="33">
        <v>2.1434131499999901E-4</v>
      </c>
      <c r="Z85" s="33">
        <v>2.22404486E-4</v>
      </c>
      <c r="AA85" s="33">
        <v>2.2320742999999899E-4</v>
      </c>
      <c r="AB85" s="33">
        <v>2.45681569999999E-4</v>
      </c>
      <c r="AC85" s="33">
        <v>2.5342867999999998E-4</v>
      </c>
      <c r="AD85" s="33">
        <v>2.9406644000000003E-4</v>
      </c>
      <c r="AE85" s="33">
        <v>3.0411043000000003E-4</v>
      </c>
    </row>
    <row r="86" spans="1:35" s="28" customFormat="1">
      <c r="A86" s="29" t="s">
        <v>134</v>
      </c>
      <c r="B86" s="29" t="s">
        <v>56</v>
      </c>
      <c r="C86" s="25">
        <v>0.38371740999999998</v>
      </c>
      <c r="D86" s="25">
        <v>1.9787448699999901</v>
      </c>
      <c r="E86" s="25">
        <v>3.72258434</v>
      </c>
      <c r="F86" s="25">
        <v>4.8674339599999996</v>
      </c>
      <c r="G86" s="25">
        <v>8.0914152000000001</v>
      </c>
      <c r="H86" s="25">
        <v>11.884324799999899</v>
      </c>
      <c r="I86" s="25">
        <v>18.6808589</v>
      </c>
      <c r="J86" s="25">
        <v>24.971010499999998</v>
      </c>
      <c r="K86" s="25">
        <v>32.312500899999996</v>
      </c>
      <c r="L86" s="25">
        <v>43.210451999999997</v>
      </c>
      <c r="M86" s="25">
        <v>46.795843999999988</v>
      </c>
      <c r="N86" s="25">
        <v>54.993005599999989</v>
      </c>
      <c r="O86" s="25">
        <v>61.524613299999899</v>
      </c>
      <c r="P86" s="25">
        <v>75.545845999999983</v>
      </c>
      <c r="Q86" s="25">
        <v>81.521007000000012</v>
      </c>
      <c r="R86" s="25">
        <v>76.929768999999993</v>
      </c>
      <c r="S86" s="25">
        <v>88.495457000000002</v>
      </c>
      <c r="T86" s="25">
        <v>87.473142999999993</v>
      </c>
      <c r="U86" s="25">
        <v>98.505922999999996</v>
      </c>
      <c r="V86" s="25">
        <v>109.103506</v>
      </c>
      <c r="W86" s="25">
        <v>111.74938400000001</v>
      </c>
      <c r="X86" s="25">
        <v>113.804784</v>
      </c>
      <c r="Y86" s="25">
        <v>106.926283</v>
      </c>
      <c r="Z86" s="25">
        <v>116.4935989999999</v>
      </c>
      <c r="AA86" s="25">
        <v>113.89812799999889</v>
      </c>
      <c r="AB86" s="25">
        <v>114.003096</v>
      </c>
      <c r="AC86" s="25">
        <v>107.43718700000001</v>
      </c>
      <c r="AD86" s="25">
        <v>110.34773000000001</v>
      </c>
      <c r="AE86" s="25">
        <v>108.66230899999999</v>
      </c>
      <c r="AH86" s="13"/>
      <c r="AI86" s="13"/>
    </row>
    <row r="87" spans="1:35" s="28" customFormat="1">
      <c r="A87" s="34" t="s">
        <v>138</v>
      </c>
      <c r="B87" s="34"/>
      <c r="C87" s="35">
        <v>10948.025928101279</v>
      </c>
      <c r="D87" s="35">
        <v>11851.508006827311</v>
      </c>
      <c r="E87" s="35">
        <v>12040.639012365202</v>
      </c>
      <c r="F87" s="35">
        <v>12913.603835190503</v>
      </c>
      <c r="G87" s="35">
        <v>13287.423275366911</v>
      </c>
      <c r="H87" s="35">
        <v>12693.088634927499</v>
      </c>
      <c r="I87" s="35">
        <v>16239.447233332216</v>
      </c>
      <c r="J87" s="35">
        <v>16254.0502535572</v>
      </c>
      <c r="K87" s="35">
        <v>15198.895746171011</v>
      </c>
      <c r="L87" s="35">
        <v>15118.035354445195</v>
      </c>
      <c r="M87" s="35">
        <v>15639.490116304096</v>
      </c>
      <c r="N87" s="35">
        <v>15746.096389790819</v>
      </c>
      <c r="O87" s="35">
        <v>15887.225906030528</v>
      </c>
      <c r="P87" s="35">
        <v>17411.398011421319</v>
      </c>
      <c r="Q87" s="35">
        <v>17077.607796879071</v>
      </c>
      <c r="R87" s="35">
        <v>17706.391858957304</v>
      </c>
      <c r="S87" s="35">
        <v>17091.525255540717</v>
      </c>
      <c r="T87" s="35">
        <v>17009.189017623823</v>
      </c>
      <c r="U87" s="35">
        <v>16802.47333273416</v>
      </c>
      <c r="V87" s="35">
        <v>16730.89133547504</v>
      </c>
      <c r="W87" s="35">
        <v>16986.692292183059</v>
      </c>
      <c r="X87" s="35">
        <v>17334.903848413491</v>
      </c>
      <c r="Y87" s="35">
        <v>17162.756960612493</v>
      </c>
      <c r="Z87" s="35">
        <v>16260.863753653794</v>
      </c>
      <c r="AA87" s="35">
        <v>16892.796084062698</v>
      </c>
      <c r="AB87" s="35">
        <v>17610.53086537118</v>
      </c>
      <c r="AC87" s="35">
        <v>16876.550805691517</v>
      </c>
      <c r="AD87" s="35">
        <v>16266.620928926035</v>
      </c>
      <c r="AE87" s="35">
        <v>16728.78110934834</v>
      </c>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169.62627440237051</v>
      </c>
      <c r="D92" s="33">
        <v>269.33829004101079</v>
      </c>
      <c r="E92" s="33">
        <v>306.05524616555806</v>
      </c>
      <c r="F92" s="33">
        <v>358.62004028767541</v>
      </c>
      <c r="G92" s="33">
        <v>339.58135577787192</v>
      </c>
      <c r="H92" s="33">
        <v>351.33822642602098</v>
      </c>
      <c r="I92" s="33">
        <v>351.72947093451597</v>
      </c>
      <c r="J92" s="33">
        <v>331.47593009109602</v>
      </c>
      <c r="K92" s="33">
        <v>312.78285343445992</v>
      </c>
      <c r="L92" s="33">
        <v>322.15879875071698</v>
      </c>
      <c r="M92" s="33">
        <v>305.34050585691091</v>
      </c>
      <c r="N92" s="33">
        <v>829.7827326206999</v>
      </c>
      <c r="O92" s="33">
        <v>1253.1808632567681</v>
      </c>
      <c r="P92" s="33">
        <v>1242.5777435725597</v>
      </c>
      <c r="Q92" s="33">
        <v>1646.6207111433998</v>
      </c>
      <c r="R92" s="33">
        <v>1655.1806321951749</v>
      </c>
      <c r="S92" s="33">
        <v>2278.91694059877</v>
      </c>
      <c r="T92" s="33">
        <v>2276.80720826572</v>
      </c>
      <c r="U92" s="33">
        <v>3328.4936027686604</v>
      </c>
      <c r="V92" s="33">
        <v>3301.2208852474887</v>
      </c>
      <c r="W92" s="33">
        <v>4485.1238411300801</v>
      </c>
      <c r="X92" s="33">
        <v>4655.6565083682799</v>
      </c>
      <c r="Y92" s="33">
        <v>4545.65892532217</v>
      </c>
      <c r="Z92" s="33">
        <v>6540.4135413308286</v>
      </c>
      <c r="AA92" s="33">
        <v>6457.1746143979399</v>
      </c>
      <c r="AB92" s="33">
        <v>7942.9175101046694</v>
      </c>
      <c r="AC92" s="33">
        <v>8005.5064125607505</v>
      </c>
      <c r="AD92" s="33">
        <v>9094.1238956862308</v>
      </c>
      <c r="AE92" s="33">
        <v>8799.2448593668505</v>
      </c>
      <c r="AF92" s="13"/>
      <c r="AG92" s="13"/>
      <c r="AH92" s="13"/>
      <c r="AI92" s="13"/>
    </row>
    <row r="93" spans="1:35" collapsed="1">
      <c r="A93" s="29" t="s">
        <v>40</v>
      </c>
      <c r="B93" s="29" t="s">
        <v>72</v>
      </c>
      <c r="C93" s="33">
        <v>677.45430199999998</v>
      </c>
      <c r="D93" s="33">
        <v>1156.4783339999981</v>
      </c>
      <c r="E93" s="33">
        <v>1419.3049807930488</v>
      </c>
      <c r="F93" s="33">
        <v>3088.9754351500128</v>
      </c>
      <c r="G93" s="33">
        <v>6703.3815987485314</v>
      </c>
      <c r="H93" s="33">
        <v>7438.4052198372528</v>
      </c>
      <c r="I93" s="33">
        <v>8688.3226161596867</v>
      </c>
      <c r="J93" s="33">
        <v>8610.6291924011803</v>
      </c>
      <c r="K93" s="33">
        <v>13032.335352381295</v>
      </c>
      <c r="L93" s="33">
        <v>13953.229024289569</v>
      </c>
      <c r="M93" s="33">
        <v>14982.580203480675</v>
      </c>
      <c r="N93" s="33">
        <v>19220.400607263589</v>
      </c>
      <c r="O93" s="33">
        <v>19287.245161977818</v>
      </c>
      <c r="P93" s="33">
        <v>19349.424422116099</v>
      </c>
      <c r="Q93" s="33">
        <v>21634.050503077731</v>
      </c>
      <c r="R93" s="33">
        <v>21062.57279814365</v>
      </c>
      <c r="S93" s="33">
        <v>23626.799290558836</v>
      </c>
      <c r="T93" s="33">
        <v>23131.873699118787</v>
      </c>
      <c r="U93" s="33">
        <v>24993.086352906575</v>
      </c>
      <c r="V93" s="33">
        <v>25225.32768176918</v>
      </c>
      <c r="W93" s="33">
        <v>28496.48638639507</v>
      </c>
      <c r="X93" s="33">
        <v>32152.54037918914</v>
      </c>
      <c r="Y93" s="33">
        <v>30421.534908481412</v>
      </c>
      <c r="Z93" s="33">
        <v>33209.92723002097</v>
      </c>
      <c r="AA93" s="33">
        <v>32470.221096275251</v>
      </c>
      <c r="AB93" s="33">
        <v>30595.897388832851</v>
      </c>
      <c r="AC93" s="33">
        <v>29549.16877366534</v>
      </c>
      <c r="AD93" s="33">
        <v>30209.67209906409</v>
      </c>
      <c r="AE93" s="33">
        <v>28854.654802241308</v>
      </c>
    </row>
    <row r="94" spans="1:35">
      <c r="A94" s="29" t="s">
        <v>40</v>
      </c>
      <c r="B94" s="29" t="s">
        <v>76</v>
      </c>
      <c r="C94" s="33">
        <v>48.344270876999893</v>
      </c>
      <c r="D94" s="33">
        <v>159.66902049999999</v>
      </c>
      <c r="E94" s="33">
        <v>364.4252836</v>
      </c>
      <c r="F94" s="33">
        <v>739.20605790000002</v>
      </c>
      <c r="G94" s="33">
        <v>1120.8764954999997</v>
      </c>
      <c r="H94" s="33">
        <v>1572.9612327</v>
      </c>
      <c r="I94" s="33">
        <v>2035.2193702999998</v>
      </c>
      <c r="J94" s="33">
        <v>2461.4791138999985</v>
      </c>
      <c r="K94" s="33">
        <v>2935.355106</v>
      </c>
      <c r="L94" s="33">
        <v>3410.2601359999999</v>
      </c>
      <c r="M94" s="33">
        <v>3833.0911825999997</v>
      </c>
      <c r="N94" s="33">
        <v>4329.5201639999996</v>
      </c>
      <c r="O94" s="33">
        <v>4792.9708710000004</v>
      </c>
      <c r="P94" s="33">
        <v>5268.2030809999987</v>
      </c>
      <c r="Q94" s="33">
        <v>6029.5744370000002</v>
      </c>
      <c r="R94" s="33">
        <v>6224.9779289999997</v>
      </c>
      <c r="S94" s="33">
        <v>6062.3496119999982</v>
      </c>
      <c r="T94" s="33">
        <v>6285.078477</v>
      </c>
      <c r="U94" s="33">
        <v>6653.5483200000008</v>
      </c>
      <c r="V94" s="33">
        <v>6892.7933169999978</v>
      </c>
      <c r="W94" s="33">
        <v>7193.7988260000002</v>
      </c>
      <c r="X94" s="33">
        <v>7224.0134049999988</v>
      </c>
      <c r="Y94" s="33">
        <v>6682.0898490000009</v>
      </c>
      <c r="Z94" s="33">
        <v>7305.3047720000004</v>
      </c>
      <c r="AA94" s="33">
        <v>7138.5884759999981</v>
      </c>
      <c r="AB94" s="33">
        <v>6666.5493499999993</v>
      </c>
      <c r="AC94" s="33">
        <v>6513.813310999999</v>
      </c>
      <c r="AD94" s="33">
        <v>6242.6430329999894</v>
      </c>
      <c r="AE94" s="33">
        <v>6088.5201249999973</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1.74580306E-5</v>
      </c>
      <c r="D97" s="33">
        <v>2.5299105999999999E-5</v>
      </c>
      <c r="E97" s="33">
        <v>2.5458698000000002E-5</v>
      </c>
      <c r="F97" s="33">
        <v>3.6587122499999897E-5</v>
      </c>
      <c r="G97" s="33">
        <v>4.0008641000000001E-5</v>
      </c>
      <c r="H97" s="33">
        <v>4.3470295999999999E-5</v>
      </c>
      <c r="I97" s="33">
        <v>5.9504977000000004E-5</v>
      </c>
      <c r="J97" s="33">
        <v>6.5561967999999999E-5</v>
      </c>
      <c r="K97" s="33">
        <v>2.7708647999999999E-4</v>
      </c>
      <c r="L97" s="33">
        <v>2.9709693500000001E-4</v>
      </c>
      <c r="M97" s="33">
        <v>3.01478066E-4</v>
      </c>
      <c r="N97" s="33">
        <v>5.3368673999999998E-4</v>
      </c>
      <c r="O97" s="33">
        <v>5.2077447999999906E-4</v>
      </c>
      <c r="P97" s="33">
        <v>5.5781333999999896E-4</v>
      </c>
      <c r="Q97" s="33">
        <v>6.8948052E-4</v>
      </c>
      <c r="R97" s="33">
        <v>6.5763870999999792E-4</v>
      </c>
      <c r="S97" s="33">
        <v>6.8100189999999996E-4</v>
      </c>
      <c r="T97" s="33">
        <v>6.8204599999999995E-4</v>
      </c>
      <c r="U97" s="33">
        <v>1025.7664958740002</v>
      </c>
      <c r="V97" s="33">
        <v>1019.213736134</v>
      </c>
      <c r="W97" s="33">
        <v>1887.4886499999998</v>
      </c>
      <c r="X97" s="33">
        <v>1866.4568999999999</v>
      </c>
      <c r="Y97" s="33">
        <v>1825.451</v>
      </c>
      <c r="Z97" s="33">
        <v>3765.1426999999999</v>
      </c>
      <c r="AA97" s="33">
        <v>3740.7665999999999</v>
      </c>
      <c r="AB97" s="33">
        <v>3637.5389999999998</v>
      </c>
      <c r="AC97" s="33">
        <v>3593.3344999999899</v>
      </c>
      <c r="AD97" s="33">
        <v>3677.7811000000002</v>
      </c>
      <c r="AE97" s="33">
        <v>3589.3945000000003</v>
      </c>
    </row>
    <row r="98" spans="1:31">
      <c r="A98" s="29" t="s">
        <v>130</v>
      </c>
      <c r="B98" s="29" t="s">
        <v>72</v>
      </c>
      <c r="C98" s="33">
        <v>363.586702</v>
      </c>
      <c r="D98" s="33">
        <v>713.77307399999904</v>
      </c>
      <c r="E98" s="33">
        <v>871.12535610176394</v>
      </c>
      <c r="F98" s="33">
        <v>2534.6095759266259</v>
      </c>
      <c r="G98" s="33">
        <v>6116.6137364733986</v>
      </c>
      <c r="H98" s="33">
        <v>6725.3320809260367</v>
      </c>
      <c r="I98" s="33">
        <v>7893.0219007462028</v>
      </c>
      <c r="J98" s="33">
        <v>7861.0672020962184</v>
      </c>
      <c r="K98" s="33">
        <v>12334.300650122423</v>
      </c>
      <c r="L98" s="33">
        <v>13157.458835080659</v>
      </c>
      <c r="M98" s="33">
        <v>14240.987920087438</v>
      </c>
      <c r="N98" s="33">
        <v>14597.816645567125</v>
      </c>
      <c r="O98" s="33">
        <v>14290.418265713848</v>
      </c>
      <c r="P98" s="33">
        <v>14479.915449864298</v>
      </c>
      <c r="Q98" s="33">
        <v>15733.289246416529</v>
      </c>
      <c r="R98" s="33">
        <v>15097.326740359331</v>
      </c>
      <c r="S98" s="33">
        <v>15457.369137481399</v>
      </c>
      <c r="T98" s="33">
        <v>14789.263414134919</v>
      </c>
      <c r="U98" s="33">
        <v>15996.46967420385</v>
      </c>
      <c r="V98" s="33">
        <v>16070.72835917982</v>
      </c>
      <c r="W98" s="33">
        <v>17450.595890086501</v>
      </c>
      <c r="X98" s="33">
        <v>17528.63020441628</v>
      </c>
      <c r="Y98" s="33">
        <v>16761.546820805452</v>
      </c>
      <c r="Z98" s="33">
        <v>18323.81327230464</v>
      </c>
      <c r="AA98" s="33">
        <v>18287.045007944991</v>
      </c>
      <c r="AB98" s="33">
        <v>17646.81057928357</v>
      </c>
      <c r="AC98" s="33">
        <v>16436.596258074449</v>
      </c>
      <c r="AD98" s="33">
        <v>17176.655073004302</v>
      </c>
      <c r="AE98" s="33">
        <v>16377.49155974946</v>
      </c>
    </row>
    <row r="99" spans="1:31">
      <c r="A99" s="29" t="s">
        <v>130</v>
      </c>
      <c r="B99" s="29" t="s">
        <v>76</v>
      </c>
      <c r="C99" s="33">
        <v>9.2039352000000001</v>
      </c>
      <c r="D99" s="33">
        <v>55.495519999999999</v>
      </c>
      <c r="E99" s="33">
        <v>111.415335</v>
      </c>
      <c r="F99" s="33">
        <v>214.415074</v>
      </c>
      <c r="G99" s="33">
        <v>337.30400999999989</v>
      </c>
      <c r="H99" s="33">
        <v>482.25781999999998</v>
      </c>
      <c r="I99" s="33">
        <v>620.68182999999999</v>
      </c>
      <c r="J99" s="33">
        <v>765.19968999999992</v>
      </c>
      <c r="K99" s="33">
        <v>922.99131000000011</v>
      </c>
      <c r="L99" s="33">
        <v>1081.2266399999999</v>
      </c>
      <c r="M99" s="33">
        <v>1214.0853299999999</v>
      </c>
      <c r="N99" s="33">
        <v>1429.7757300000001</v>
      </c>
      <c r="O99" s="33">
        <v>1621.35643</v>
      </c>
      <c r="P99" s="33">
        <v>1780.8509000000001</v>
      </c>
      <c r="Q99" s="33">
        <v>2021.7873199999999</v>
      </c>
      <c r="R99" s="33">
        <v>2100.1407800000002</v>
      </c>
      <c r="S99" s="33">
        <v>2104.6250300000002</v>
      </c>
      <c r="T99" s="33">
        <v>2154.8461499999999</v>
      </c>
      <c r="U99" s="33">
        <v>2254.8881700000002</v>
      </c>
      <c r="V99" s="33">
        <v>2323.1244000000002</v>
      </c>
      <c r="W99" s="33">
        <v>2439.8566000000001</v>
      </c>
      <c r="X99" s="33">
        <v>2558.2079699999999</v>
      </c>
      <c r="Y99" s="33">
        <v>2426.2235999999998</v>
      </c>
      <c r="Z99" s="33">
        <v>2658.2441199999998</v>
      </c>
      <c r="AA99" s="33">
        <v>2583.1700299999989</v>
      </c>
      <c r="AB99" s="33">
        <v>2556.8668000000002</v>
      </c>
      <c r="AC99" s="33">
        <v>2405.06</v>
      </c>
      <c r="AD99" s="33">
        <v>2418.0700999999899</v>
      </c>
      <c r="AE99" s="33">
        <v>2301.12203</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1.22551309999999E-5</v>
      </c>
      <c r="D102" s="33">
        <v>27.985327216805999</v>
      </c>
      <c r="E102" s="33">
        <v>31.792023383483002</v>
      </c>
      <c r="F102" s="33">
        <v>36.343845303001906</v>
      </c>
      <c r="G102" s="33">
        <v>36.008239794876999</v>
      </c>
      <c r="H102" s="33">
        <v>36.475617641602</v>
      </c>
      <c r="I102" s="33">
        <v>36.660706400872996</v>
      </c>
      <c r="J102" s="33">
        <v>34.71190945219</v>
      </c>
      <c r="K102" s="33">
        <v>33.759649691009997</v>
      </c>
      <c r="L102" s="33">
        <v>34.46838320618</v>
      </c>
      <c r="M102" s="33">
        <v>33.902968379370002</v>
      </c>
      <c r="N102" s="33">
        <v>432.09994</v>
      </c>
      <c r="O102" s="33">
        <v>906.01626499999895</v>
      </c>
      <c r="P102" s="33">
        <v>927.14045299999998</v>
      </c>
      <c r="Q102" s="33">
        <v>918.43725399999994</v>
      </c>
      <c r="R102" s="33">
        <v>938.31078600000001</v>
      </c>
      <c r="S102" s="33">
        <v>1536.1486930000001</v>
      </c>
      <c r="T102" s="33">
        <v>1547.137062</v>
      </c>
      <c r="U102" s="33">
        <v>1541.8698420000001</v>
      </c>
      <c r="V102" s="33">
        <v>1530.5835</v>
      </c>
      <c r="W102" s="33">
        <v>1556.4156</v>
      </c>
      <c r="X102" s="33">
        <v>1819.6482000000001</v>
      </c>
      <c r="Y102" s="33">
        <v>1808.0396000000001</v>
      </c>
      <c r="Z102" s="33">
        <v>1806.8489</v>
      </c>
      <c r="AA102" s="33">
        <v>1750.3596</v>
      </c>
      <c r="AB102" s="33">
        <v>3410.0783999999999</v>
      </c>
      <c r="AC102" s="33">
        <v>3544.0127000000002</v>
      </c>
      <c r="AD102" s="33">
        <v>4525.8525</v>
      </c>
      <c r="AE102" s="33">
        <v>4361.0933000000005</v>
      </c>
    </row>
    <row r="103" spans="1:31">
      <c r="A103" s="29" t="s">
        <v>131</v>
      </c>
      <c r="B103" s="29" t="s">
        <v>72</v>
      </c>
      <c r="C103" s="33">
        <v>313.86759999999998</v>
      </c>
      <c r="D103" s="33">
        <v>442.70525999999899</v>
      </c>
      <c r="E103" s="33">
        <v>548.17952366206191</v>
      </c>
      <c r="F103" s="33">
        <v>554.36573101427496</v>
      </c>
      <c r="G103" s="33">
        <v>586.76773217696996</v>
      </c>
      <c r="H103" s="33">
        <v>713.07297943150002</v>
      </c>
      <c r="I103" s="33">
        <v>795.3005458758081</v>
      </c>
      <c r="J103" s="33">
        <v>749.56181456247998</v>
      </c>
      <c r="K103" s="33">
        <v>698.03450923805497</v>
      </c>
      <c r="L103" s="33">
        <v>795.76995441516999</v>
      </c>
      <c r="M103" s="33">
        <v>741.59201599813002</v>
      </c>
      <c r="N103" s="33">
        <v>1888.11697</v>
      </c>
      <c r="O103" s="33">
        <v>2390.0662000000002</v>
      </c>
      <c r="P103" s="33">
        <v>2372.8757500000002</v>
      </c>
      <c r="Q103" s="33">
        <v>2468.0585999999998</v>
      </c>
      <c r="R103" s="33">
        <v>2503.7556</v>
      </c>
      <c r="S103" s="33">
        <v>4133.6698699999997</v>
      </c>
      <c r="T103" s="33">
        <v>4288.3536999999997</v>
      </c>
      <c r="U103" s="33">
        <v>4617.5836600000002</v>
      </c>
      <c r="V103" s="33">
        <v>4844.9143999999997</v>
      </c>
      <c r="W103" s="33">
        <v>5136.3261000000002</v>
      </c>
      <c r="X103" s="33">
        <v>9007.2237800000003</v>
      </c>
      <c r="Y103" s="33">
        <v>8379.4616999999907</v>
      </c>
      <c r="Z103" s="33">
        <v>8578.6785</v>
      </c>
      <c r="AA103" s="33">
        <v>7923.7650299999996</v>
      </c>
      <c r="AB103" s="33">
        <v>6753.4828299999999</v>
      </c>
      <c r="AC103" s="33">
        <v>6921.0450200000005</v>
      </c>
      <c r="AD103" s="33">
        <v>6561.9519799999998</v>
      </c>
      <c r="AE103" s="33">
        <v>6113.39408</v>
      </c>
    </row>
    <row r="104" spans="1:31">
      <c r="A104" s="29" t="s">
        <v>131</v>
      </c>
      <c r="B104" s="29" t="s">
        <v>76</v>
      </c>
      <c r="C104" s="33">
        <v>12.6265412</v>
      </c>
      <c r="D104" s="33">
        <v>45.437174999999996</v>
      </c>
      <c r="E104" s="33">
        <v>98.020382000000012</v>
      </c>
      <c r="F104" s="33">
        <v>198.300298</v>
      </c>
      <c r="G104" s="33">
        <v>300.09816000000001</v>
      </c>
      <c r="H104" s="33">
        <v>410.145645</v>
      </c>
      <c r="I104" s="33">
        <v>528.36863000000005</v>
      </c>
      <c r="J104" s="33">
        <v>632.99356</v>
      </c>
      <c r="K104" s="33">
        <v>759.92583000000002</v>
      </c>
      <c r="L104" s="33">
        <v>889.6096</v>
      </c>
      <c r="M104" s="33">
        <v>1019.99809</v>
      </c>
      <c r="N104" s="33">
        <v>1113.25244</v>
      </c>
      <c r="O104" s="33">
        <v>1208.49883</v>
      </c>
      <c r="P104" s="33">
        <v>1360.3438399999991</v>
      </c>
      <c r="Q104" s="33">
        <v>1526.4873</v>
      </c>
      <c r="R104" s="33">
        <v>1573.1763000000001</v>
      </c>
      <c r="S104" s="33">
        <v>1454.011039999999</v>
      </c>
      <c r="T104" s="33">
        <v>1580.5001</v>
      </c>
      <c r="U104" s="33">
        <v>1622.42947</v>
      </c>
      <c r="V104" s="33">
        <v>1768.0984299999989</v>
      </c>
      <c r="W104" s="33">
        <v>1880.0419000000002</v>
      </c>
      <c r="X104" s="33">
        <v>1790.7523799999999</v>
      </c>
      <c r="Y104" s="33">
        <v>1646.8203699999999</v>
      </c>
      <c r="Z104" s="33">
        <v>1667.3772600000002</v>
      </c>
      <c r="AA104" s="33">
        <v>1533.58466</v>
      </c>
      <c r="AB104" s="33">
        <v>1282.23361</v>
      </c>
      <c r="AC104" s="33">
        <v>1366.53133</v>
      </c>
      <c r="AD104" s="33">
        <v>976.05209000000002</v>
      </c>
      <c r="AE104" s="33">
        <v>1032.98829</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61.96529539400499</v>
      </c>
      <c r="D107" s="33">
        <v>134.48621827710491</v>
      </c>
      <c r="E107" s="33">
        <v>149.67004994806902</v>
      </c>
      <c r="F107" s="33">
        <v>199.77083079640099</v>
      </c>
      <c r="G107" s="33">
        <v>188.45695307205793</v>
      </c>
      <c r="H107" s="33">
        <v>198.17229431808397</v>
      </c>
      <c r="I107" s="33">
        <v>198.75364222326002</v>
      </c>
      <c r="J107" s="33">
        <v>185.93432535361401</v>
      </c>
      <c r="K107" s="33">
        <v>174.87304986524998</v>
      </c>
      <c r="L107" s="33">
        <v>182.97583819047</v>
      </c>
      <c r="M107" s="33">
        <v>173.72425343847991</v>
      </c>
      <c r="N107" s="33">
        <v>179.83590309889991</v>
      </c>
      <c r="O107" s="33">
        <v>136.51813855479898</v>
      </c>
      <c r="P107" s="33">
        <v>127.40620079964</v>
      </c>
      <c r="Q107" s="33">
        <v>143.64055628489996</v>
      </c>
      <c r="R107" s="33">
        <v>141.96521121310002</v>
      </c>
      <c r="S107" s="33">
        <v>132.28082568879998</v>
      </c>
      <c r="T107" s="33">
        <v>126.19965193989999</v>
      </c>
      <c r="U107" s="33">
        <v>141.89154160360002</v>
      </c>
      <c r="V107" s="33">
        <v>134.376363874199</v>
      </c>
      <c r="W107" s="33">
        <v>46.584537373899998</v>
      </c>
      <c r="X107" s="33">
        <v>1.0421594000000001E-3</v>
      </c>
      <c r="Y107" s="33">
        <v>1.1013689E-3</v>
      </c>
      <c r="Z107" s="33">
        <v>1.1891698E-3</v>
      </c>
      <c r="AA107" s="33">
        <v>1.1443899999999999E-3</v>
      </c>
      <c r="AB107" s="33">
        <v>1.2924623E-3</v>
      </c>
      <c r="AC107" s="33">
        <v>1.3570047E-3</v>
      </c>
      <c r="AD107" s="33">
        <v>1.4245951000000001E-3</v>
      </c>
      <c r="AE107" s="33">
        <v>1.5978545000000001E-3</v>
      </c>
    </row>
    <row r="108" spans="1:31">
      <c r="A108" s="29" t="s">
        <v>132</v>
      </c>
      <c r="B108" s="29" t="s">
        <v>72</v>
      </c>
      <c r="C108" s="33">
        <v>0</v>
      </c>
      <c r="D108" s="33">
        <v>0</v>
      </c>
      <c r="E108" s="33">
        <v>2.6719009999999899E-5</v>
      </c>
      <c r="F108" s="33">
        <v>5.2547686E-5</v>
      </c>
      <c r="G108" s="33">
        <v>5.1242383000000003E-5</v>
      </c>
      <c r="H108" s="33">
        <v>7.0194050000000003E-5</v>
      </c>
      <c r="I108" s="33">
        <v>6.9303969999999997E-5</v>
      </c>
      <c r="J108" s="33">
        <v>6.8561379999999996E-5</v>
      </c>
      <c r="K108" s="33">
        <v>7.336461E-5</v>
      </c>
      <c r="L108" s="33">
        <v>9.7943935999999994E-5</v>
      </c>
      <c r="M108" s="33">
        <v>1.2315705E-4</v>
      </c>
      <c r="N108" s="33">
        <v>2734.4668000000001</v>
      </c>
      <c r="O108" s="33">
        <v>2606.7604999999999</v>
      </c>
      <c r="P108" s="33">
        <v>2496.6329999999998</v>
      </c>
      <c r="Q108" s="33">
        <v>3432.7024000000001</v>
      </c>
      <c r="R108" s="33">
        <v>3461.4902000000002</v>
      </c>
      <c r="S108" s="33">
        <v>4035.76</v>
      </c>
      <c r="T108" s="33">
        <v>4054.2563</v>
      </c>
      <c r="U108" s="33">
        <v>4379.0326999999997</v>
      </c>
      <c r="V108" s="33">
        <v>4309.6845999999996</v>
      </c>
      <c r="W108" s="33">
        <v>5909.5640000000003</v>
      </c>
      <c r="X108" s="33">
        <v>5616.6859999999997</v>
      </c>
      <c r="Y108" s="33">
        <v>5280.5259999999998</v>
      </c>
      <c r="Z108" s="33">
        <v>6307.4350000000004</v>
      </c>
      <c r="AA108" s="33">
        <v>6259.4106000000002</v>
      </c>
      <c r="AB108" s="33">
        <v>6195.6035000000002</v>
      </c>
      <c r="AC108" s="33">
        <v>6191.52699999999</v>
      </c>
      <c r="AD108" s="33">
        <v>6471.0645000000004</v>
      </c>
      <c r="AE108" s="33">
        <v>6363.7686000000003</v>
      </c>
    </row>
    <row r="109" spans="1:31">
      <c r="A109" s="29" t="s">
        <v>132</v>
      </c>
      <c r="B109" s="29" t="s">
        <v>76</v>
      </c>
      <c r="C109" s="33">
        <v>9.3351801999999999</v>
      </c>
      <c r="D109" s="33">
        <v>23.898229999999991</v>
      </c>
      <c r="E109" s="33">
        <v>86.114517000000006</v>
      </c>
      <c r="F109" s="33">
        <v>225.07751999999999</v>
      </c>
      <c r="G109" s="33">
        <v>350.56886999999995</v>
      </c>
      <c r="H109" s="33">
        <v>508.59136999999993</v>
      </c>
      <c r="I109" s="33">
        <v>667.30803600000002</v>
      </c>
      <c r="J109" s="33">
        <v>799.33729999999991</v>
      </c>
      <c r="K109" s="33">
        <v>941.25726999999995</v>
      </c>
      <c r="L109" s="33">
        <v>1076.15362</v>
      </c>
      <c r="M109" s="33">
        <v>1204.0998199999999</v>
      </c>
      <c r="N109" s="33">
        <v>1348.0959700000001</v>
      </c>
      <c r="O109" s="33">
        <v>1487.3056899999999</v>
      </c>
      <c r="P109" s="33">
        <v>1605.2</v>
      </c>
      <c r="Q109" s="33">
        <v>1920.22327</v>
      </c>
      <c r="R109" s="33">
        <v>1984.8541</v>
      </c>
      <c r="S109" s="33">
        <v>1910.6789399999989</v>
      </c>
      <c r="T109" s="33">
        <v>1956.4566</v>
      </c>
      <c r="U109" s="33">
        <v>2134.14876</v>
      </c>
      <c r="V109" s="33">
        <v>2139.1780299999991</v>
      </c>
      <c r="W109" s="33">
        <v>2203.03298</v>
      </c>
      <c r="X109" s="33">
        <v>2202.5135700000001</v>
      </c>
      <c r="Y109" s="33">
        <v>1998.0034700000001</v>
      </c>
      <c r="Z109" s="33">
        <v>2302.5306500000002</v>
      </c>
      <c r="AA109" s="33">
        <v>2333.1504399999999</v>
      </c>
      <c r="AB109" s="33">
        <v>2224.1220599999997</v>
      </c>
      <c r="AC109" s="33">
        <v>2158.1005</v>
      </c>
      <c r="AD109" s="33">
        <v>2250.2476000000001</v>
      </c>
      <c r="AE109" s="33">
        <v>2183.6336599999991</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107.66093769039591</v>
      </c>
      <c r="D112" s="33">
        <v>106.86670203639989</v>
      </c>
      <c r="E112" s="33">
        <v>124.59313040281999</v>
      </c>
      <c r="F112" s="33">
        <v>122.50530749253902</v>
      </c>
      <c r="G112" s="33">
        <v>115.116095692217</v>
      </c>
      <c r="H112" s="33">
        <v>116.69024314896997</v>
      </c>
      <c r="I112" s="33">
        <v>116.31502857528599</v>
      </c>
      <c r="J112" s="33">
        <v>110.82959038013702</v>
      </c>
      <c r="K112" s="33">
        <v>104.14983066185999</v>
      </c>
      <c r="L112" s="33">
        <v>104.71422912669</v>
      </c>
      <c r="M112" s="33">
        <v>97.712926824739995</v>
      </c>
      <c r="N112" s="33">
        <v>217.84628900000001</v>
      </c>
      <c r="O112" s="33">
        <v>210.64586800000001</v>
      </c>
      <c r="P112" s="33">
        <v>188.03044499999999</v>
      </c>
      <c r="Q112" s="33">
        <v>584.54210999999987</v>
      </c>
      <c r="R112" s="33">
        <v>574.90387499999997</v>
      </c>
      <c r="S112" s="33">
        <v>610.48662999999999</v>
      </c>
      <c r="T112" s="33">
        <v>603.46969999999999</v>
      </c>
      <c r="U112" s="33">
        <v>618.96558000000005</v>
      </c>
      <c r="V112" s="33">
        <v>617.04714000000001</v>
      </c>
      <c r="W112" s="33">
        <v>994.63488400000006</v>
      </c>
      <c r="X112" s="33">
        <v>969.5501999999999</v>
      </c>
      <c r="Y112" s="33">
        <v>912.16706199999999</v>
      </c>
      <c r="Z112" s="33">
        <v>968.42057999999997</v>
      </c>
      <c r="AA112" s="33">
        <v>966.0471</v>
      </c>
      <c r="AB112" s="33">
        <v>895.29862700000001</v>
      </c>
      <c r="AC112" s="33">
        <v>868.15766000000008</v>
      </c>
      <c r="AD112" s="33">
        <v>890.48865599999999</v>
      </c>
      <c r="AE112" s="33">
        <v>848.755225</v>
      </c>
    </row>
    <row r="113" spans="1:31">
      <c r="A113" s="29" t="s">
        <v>133</v>
      </c>
      <c r="B113" s="29" t="s">
        <v>72</v>
      </c>
      <c r="C113" s="33">
        <v>0</v>
      </c>
      <c r="D113" s="33">
        <v>0</v>
      </c>
      <c r="E113" s="33">
        <v>2.2163649999999999E-5</v>
      </c>
      <c r="F113" s="33">
        <v>2.2810062999999999E-5</v>
      </c>
      <c r="G113" s="33">
        <v>2.22570319999999E-5</v>
      </c>
      <c r="H113" s="33">
        <v>2.6585504999999998E-5</v>
      </c>
      <c r="I113" s="33">
        <v>2.6673079999999999E-5</v>
      </c>
      <c r="J113" s="33">
        <v>2.7019748999999999E-5</v>
      </c>
      <c r="K113" s="33">
        <v>2.7811109999999999E-5</v>
      </c>
      <c r="L113" s="33">
        <v>3.1206534999999901E-5</v>
      </c>
      <c r="M113" s="33">
        <v>3.2620514999999998E-5</v>
      </c>
      <c r="N113" s="33">
        <v>6.1202640000000005E-5</v>
      </c>
      <c r="O113" s="33">
        <v>5.9552617999999999E-5</v>
      </c>
      <c r="P113" s="33">
        <v>5.9457004999999997E-5</v>
      </c>
      <c r="Q113" s="33">
        <v>7.3962656000000002E-5</v>
      </c>
      <c r="R113" s="33">
        <v>7.3180129999999996E-5</v>
      </c>
      <c r="S113" s="33">
        <v>9.4449635E-5</v>
      </c>
      <c r="T113" s="33">
        <v>9.4391450000000002E-5</v>
      </c>
      <c r="U113" s="33">
        <v>9.7225405999999996E-5</v>
      </c>
      <c r="V113" s="33">
        <v>9.8421919999999995E-5</v>
      </c>
      <c r="W113" s="33">
        <v>1.2396818999999999E-4</v>
      </c>
      <c r="X113" s="33">
        <v>1.201668E-4</v>
      </c>
      <c r="Y113" s="33">
        <v>1.1995858000000001E-4</v>
      </c>
      <c r="Z113" s="33">
        <v>1.7998356999999999E-4</v>
      </c>
      <c r="AA113" s="33">
        <v>1.7874728999999999E-4</v>
      </c>
      <c r="AB113" s="33">
        <v>1.7299616999999999E-4</v>
      </c>
      <c r="AC113" s="33">
        <v>1.7802262E-4</v>
      </c>
      <c r="AD113" s="33">
        <v>1.7968785000000001E-4</v>
      </c>
      <c r="AE113" s="33">
        <v>1.8201249E-4</v>
      </c>
    </row>
    <row r="114" spans="1:31">
      <c r="A114" s="29" t="s">
        <v>133</v>
      </c>
      <c r="B114" s="29" t="s">
        <v>76</v>
      </c>
      <c r="C114" s="33">
        <v>16.718062199999888</v>
      </c>
      <c r="D114" s="33">
        <v>32.450287299999999</v>
      </c>
      <c r="E114" s="33">
        <v>64.398923999999994</v>
      </c>
      <c r="F114" s="33">
        <v>95.552669999999992</v>
      </c>
      <c r="G114" s="33">
        <v>123.23235</v>
      </c>
      <c r="H114" s="33">
        <v>157.70327</v>
      </c>
      <c r="I114" s="33">
        <v>196.33571999999998</v>
      </c>
      <c r="J114" s="33">
        <v>234.08110199999899</v>
      </c>
      <c r="K114" s="33">
        <v>272.23360300000002</v>
      </c>
      <c r="L114" s="33">
        <v>311.57188000000002</v>
      </c>
      <c r="M114" s="33">
        <v>338.74180999999999</v>
      </c>
      <c r="N114" s="33">
        <v>372.39134999999987</v>
      </c>
      <c r="O114" s="33">
        <v>401.96487000000002</v>
      </c>
      <c r="P114" s="33">
        <v>430.81502999999998</v>
      </c>
      <c r="Q114" s="33">
        <v>463.55320999999998</v>
      </c>
      <c r="R114" s="33">
        <v>474.33566000000002</v>
      </c>
      <c r="S114" s="33">
        <v>486.95611000000002</v>
      </c>
      <c r="T114" s="33">
        <v>488.28707500000002</v>
      </c>
      <c r="U114" s="33">
        <v>523.85140499999989</v>
      </c>
      <c r="V114" s="33">
        <v>531.00865999999996</v>
      </c>
      <c r="W114" s="33">
        <v>537.17518500000006</v>
      </c>
      <c r="X114" s="33">
        <v>535.50277600000004</v>
      </c>
      <c r="Y114" s="33">
        <v>482.66141500000003</v>
      </c>
      <c r="Z114" s="33">
        <v>537.82069999999999</v>
      </c>
      <c r="AA114" s="33">
        <v>551.45719999999903</v>
      </c>
      <c r="AB114" s="33">
        <v>467.01740000000001</v>
      </c>
      <c r="AC114" s="33">
        <v>454.63852999999898</v>
      </c>
      <c r="AD114" s="33">
        <v>466.36254499999995</v>
      </c>
      <c r="AE114" s="33">
        <v>440.35554999999897</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1.1604808E-5</v>
      </c>
      <c r="D117" s="33">
        <v>1.7211594E-5</v>
      </c>
      <c r="E117" s="33">
        <v>1.6972488000000001E-5</v>
      </c>
      <c r="F117" s="33">
        <v>2.0108610999999999E-5</v>
      </c>
      <c r="G117" s="33">
        <v>2.7210079000000001E-5</v>
      </c>
      <c r="H117" s="33">
        <v>2.7847069000000002E-5</v>
      </c>
      <c r="I117" s="33">
        <v>3.4230119999999997E-5</v>
      </c>
      <c r="J117" s="33">
        <v>3.9343186999999997E-5</v>
      </c>
      <c r="K117" s="33">
        <v>4.6129859999999997E-5</v>
      </c>
      <c r="L117" s="33">
        <v>5.1130442000000003E-5</v>
      </c>
      <c r="M117" s="33">
        <v>5.5736255000000001E-5</v>
      </c>
      <c r="N117" s="33">
        <v>6.6835059999999997E-5</v>
      </c>
      <c r="O117" s="33">
        <v>7.0927490000000001E-5</v>
      </c>
      <c r="P117" s="33">
        <v>8.6959580000000005E-5</v>
      </c>
      <c r="Q117" s="33">
        <v>1.0137798E-4</v>
      </c>
      <c r="R117" s="33">
        <v>1.02343365E-4</v>
      </c>
      <c r="S117" s="33">
        <v>1.1090806999999999E-4</v>
      </c>
      <c r="T117" s="33">
        <v>1.1227982E-4</v>
      </c>
      <c r="U117" s="33">
        <v>1.4329106000000001E-4</v>
      </c>
      <c r="V117" s="33">
        <v>1.45239289999999E-4</v>
      </c>
      <c r="W117" s="33">
        <v>1.6975618E-4</v>
      </c>
      <c r="X117" s="33">
        <v>1.6620888E-4</v>
      </c>
      <c r="Y117" s="33">
        <v>1.6195327E-4</v>
      </c>
      <c r="Z117" s="33">
        <v>1.7216102999999901E-4</v>
      </c>
      <c r="AA117" s="33">
        <v>1.70007939999999E-4</v>
      </c>
      <c r="AB117" s="33">
        <v>1.9064236999999999E-4</v>
      </c>
      <c r="AC117" s="33">
        <v>1.9555606E-4</v>
      </c>
      <c r="AD117" s="33">
        <v>2.1509112999999999E-4</v>
      </c>
      <c r="AE117" s="33">
        <v>2.3651235000000001E-4</v>
      </c>
    </row>
    <row r="118" spans="1:31">
      <c r="A118" s="29" t="s">
        <v>134</v>
      </c>
      <c r="B118" s="29" t="s">
        <v>72</v>
      </c>
      <c r="C118" s="33">
        <v>0</v>
      </c>
      <c r="D118" s="33">
        <v>0</v>
      </c>
      <c r="E118" s="33">
        <v>5.2146562999999999E-5</v>
      </c>
      <c r="F118" s="33">
        <v>5.2851362999999796E-5</v>
      </c>
      <c r="G118" s="33">
        <v>5.6598748000000002E-5</v>
      </c>
      <c r="H118" s="33">
        <v>6.2700161E-5</v>
      </c>
      <c r="I118" s="33">
        <v>7.3560626999999996E-5</v>
      </c>
      <c r="J118" s="33">
        <v>8.0161353999999894E-5</v>
      </c>
      <c r="K118" s="33">
        <v>9.1845095999999995E-5</v>
      </c>
      <c r="L118" s="33">
        <v>1.0564327E-4</v>
      </c>
      <c r="M118" s="33">
        <v>1.1161754000000001E-4</v>
      </c>
      <c r="N118" s="33">
        <v>1.3049382E-4</v>
      </c>
      <c r="O118" s="33">
        <v>1.3671134999999998E-4</v>
      </c>
      <c r="P118" s="33">
        <v>1.6279479499999998E-4</v>
      </c>
      <c r="Q118" s="33">
        <v>1.8269854999999999E-4</v>
      </c>
      <c r="R118" s="33">
        <v>1.8460419E-4</v>
      </c>
      <c r="S118" s="33">
        <v>1.886278E-4</v>
      </c>
      <c r="T118" s="33">
        <v>1.9059242000000001E-4</v>
      </c>
      <c r="U118" s="33">
        <v>2.2147731900000001E-4</v>
      </c>
      <c r="V118" s="33">
        <v>2.24167439999999E-4</v>
      </c>
      <c r="W118" s="33">
        <v>2.7234038000000004E-4</v>
      </c>
      <c r="X118" s="33">
        <v>2.7460606000000002E-4</v>
      </c>
      <c r="Y118" s="33">
        <v>2.6771738999999898E-4</v>
      </c>
      <c r="Z118" s="33">
        <v>2.7773276000000004E-4</v>
      </c>
      <c r="AA118" s="33">
        <v>2.7958296999999998E-4</v>
      </c>
      <c r="AB118" s="33">
        <v>3.0655310999999998E-4</v>
      </c>
      <c r="AC118" s="33">
        <v>3.1756828000000003E-4</v>
      </c>
      <c r="AD118" s="33">
        <v>3.6637194000000003E-4</v>
      </c>
      <c r="AE118" s="33">
        <v>3.8047935999999897E-4</v>
      </c>
    </row>
    <row r="119" spans="1:31">
      <c r="A119" s="29" t="s">
        <v>134</v>
      </c>
      <c r="B119" s="29" t="s">
        <v>76</v>
      </c>
      <c r="C119" s="33">
        <v>0.460552077</v>
      </c>
      <c r="D119" s="33">
        <v>2.3878082000000003</v>
      </c>
      <c r="E119" s="33">
        <v>4.4761255999999996</v>
      </c>
      <c r="F119" s="33">
        <v>5.8604958999999992</v>
      </c>
      <c r="G119" s="33">
        <v>9.6731054999999913</v>
      </c>
      <c r="H119" s="33">
        <v>14.2631277</v>
      </c>
      <c r="I119" s="33">
        <v>22.525154300000001</v>
      </c>
      <c r="J119" s="33">
        <v>29.867461900000002</v>
      </c>
      <c r="K119" s="33">
        <v>38.947092999999995</v>
      </c>
      <c r="L119" s="33">
        <v>51.698396000000002</v>
      </c>
      <c r="M119" s="33">
        <v>56.166132600000005</v>
      </c>
      <c r="N119" s="33">
        <v>66.004673999999994</v>
      </c>
      <c r="O119" s="33">
        <v>73.845050999999998</v>
      </c>
      <c r="P119" s="33">
        <v>90.993311000000006</v>
      </c>
      <c r="Q119" s="33">
        <v>97.523336999999998</v>
      </c>
      <c r="R119" s="33">
        <v>92.471088999999992</v>
      </c>
      <c r="S119" s="33">
        <v>106.078492</v>
      </c>
      <c r="T119" s="33">
        <v>104.988552</v>
      </c>
      <c r="U119" s="33">
        <v>118.230515</v>
      </c>
      <c r="V119" s="33">
        <v>131.38379699999999</v>
      </c>
      <c r="W119" s="33">
        <v>133.692161</v>
      </c>
      <c r="X119" s="33">
        <v>137.03670899999901</v>
      </c>
      <c r="Y119" s="33">
        <v>128.38099399999999</v>
      </c>
      <c r="Z119" s="33">
        <v>139.33204199999898</v>
      </c>
      <c r="AA119" s="33">
        <v>137.226146</v>
      </c>
      <c r="AB119" s="33">
        <v>136.30948000000001</v>
      </c>
      <c r="AC119" s="33">
        <v>129.48295100000001</v>
      </c>
      <c r="AD119" s="33">
        <v>131.91069799999988</v>
      </c>
      <c r="AE119" s="33">
        <v>130.420594999999</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19609.820524798753</v>
      </c>
      <c r="D124" s="33">
        <v>22593.02581538949</v>
      </c>
      <c r="E124" s="33">
        <v>25795.440529221392</v>
      </c>
      <c r="F124" s="33">
        <v>28515.647989408993</v>
      </c>
      <c r="G124" s="33">
        <v>30896.268913726803</v>
      </c>
      <c r="H124" s="33">
        <v>36193.482707354939</v>
      </c>
      <c r="I124" s="33">
        <v>39710.144623191954</v>
      </c>
      <c r="J124" s="33">
        <v>38725.984701624904</v>
      </c>
      <c r="K124" s="33">
        <v>43631.990621909186</v>
      </c>
      <c r="L124" s="33">
        <v>48413.251200431951</v>
      </c>
      <c r="M124" s="33">
        <v>52307.938097032616</v>
      </c>
      <c r="N124" s="33">
        <v>56014.182328491297</v>
      </c>
      <c r="O124" s="33">
        <v>58003.92001024339</v>
      </c>
      <c r="P124" s="33">
        <v>58926.417366580266</v>
      </c>
      <c r="Q124" s="33">
        <v>65866.101334952735</v>
      </c>
      <c r="R124" s="33">
        <v>68092.082337759988</v>
      </c>
      <c r="S124" s="33">
        <v>63807.389096906387</v>
      </c>
      <c r="T124" s="33">
        <v>69181.156659901229</v>
      </c>
      <c r="U124" s="33">
        <v>74209.076598701708</v>
      </c>
      <c r="V124" s="33">
        <v>78074.278965345511</v>
      </c>
      <c r="W124" s="33">
        <v>80449.260138346421</v>
      </c>
      <c r="X124" s="33">
        <v>80681.864023744085</v>
      </c>
      <c r="Y124" s="33">
        <v>80496.349668902156</v>
      </c>
      <c r="Z124" s="33">
        <v>88733.667211950335</v>
      </c>
      <c r="AA124" s="33">
        <v>91059.096006789143</v>
      </c>
      <c r="AB124" s="33">
        <v>84167.160307204715</v>
      </c>
      <c r="AC124" s="33">
        <v>90920.65386458888</v>
      </c>
      <c r="AD124" s="33">
        <v>97349.545013143375</v>
      </c>
      <c r="AE124" s="33">
        <v>101355.04649412778</v>
      </c>
    </row>
    <row r="125" spans="1:31" collapsed="1">
      <c r="A125" s="29" t="s">
        <v>40</v>
      </c>
      <c r="B125" s="29" t="s">
        <v>77</v>
      </c>
      <c r="C125" s="33">
        <v>287.73691275426609</v>
      </c>
      <c r="D125" s="33">
        <v>515.40787073588285</v>
      </c>
      <c r="E125" s="33">
        <v>884.83406588973048</v>
      </c>
      <c r="F125" s="33">
        <v>1254.7849748144738</v>
      </c>
      <c r="G125" s="33">
        <v>1593.4650659952131</v>
      </c>
      <c r="H125" s="33">
        <v>1866.0164059986998</v>
      </c>
      <c r="I125" s="33">
        <v>2141.760206632694</v>
      </c>
      <c r="J125" s="33">
        <v>2361.8162965853339</v>
      </c>
      <c r="K125" s="33">
        <v>2552.4657322368294</v>
      </c>
      <c r="L125" s="33">
        <v>2810.5931129098599</v>
      </c>
      <c r="M125" s="33">
        <v>3083.7037668790745</v>
      </c>
      <c r="N125" s="33">
        <v>3382.269755081526</v>
      </c>
      <c r="O125" s="33">
        <v>3716.9767982453018</v>
      </c>
      <c r="P125" s="33">
        <v>3982.877085965144</v>
      </c>
      <c r="Q125" s="33">
        <v>4236.6884073985748</v>
      </c>
      <c r="R125" s="33">
        <v>4189.6005468433723</v>
      </c>
      <c r="S125" s="33">
        <v>4164.9550386451247</v>
      </c>
      <c r="T125" s="33">
        <v>4139.2710786534481</v>
      </c>
      <c r="U125" s="33">
        <v>4136.7706898771457</v>
      </c>
      <c r="V125" s="33">
        <v>4095.7536186569719</v>
      </c>
      <c r="W125" s="33">
        <v>4080.5611695041625</v>
      </c>
      <c r="X125" s="33">
        <v>4061.1181196429652</v>
      </c>
      <c r="Y125" s="33">
        <v>4052.4213580448532</v>
      </c>
      <c r="Z125" s="33">
        <v>4004.517632231526</v>
      </c>
      <c r="AA125" s="33">
        <v>3963.4951713576256</v>
      </c>
      <c r="AB125" s="33">
        <v>3836.8522372622392</v>
      </c>
      <c r="AC125" s="33">
        <v>3731.3040564041066</v>
      </c>
      <c r="AD125" s="33">
        <v>3603.5117044224648</v>
      </c>
      <c r="AE125" s="33">
        <v>3483.2237242953734</v>
      </c>
    </row>
    <row r="126" spans="1:31" collapsed="1">
      <c r="A126" s="29" t="s">
        <v>40</v>
      </c>
      <c r="B126" s="29" t="s">
        <v>78</v>
      </c>
      <c r="C126" s="33">
        <v>244.39855218300195</v>
      </c>
      <c r="D126" s="33">
        <v>437.83511100160956</v>
      </c>
      <c r="E126" s="33">
        <v>751.51685023187736</v>
      </c>
      <c r="F126" s="33">
        <v>1066.2117721221434</v>
      </c>
      <c r="G126" s="33">
        <v>1353.535995967894</v>
      </c>
      <c r="H126" s="33">
        <v>1585.0053865919087</v>
      </c>
      <c r="I126" s="33">
        <v>1820.0294973418661</v>
      </c>
      <c r="J126" s="33">
        <v>2006.0316135415947</v>
      </c>
      <c r="K126" s="33">
        <v>2167.827870375686</v>
      </c>
      <c r="L126" s="33">
        <v>2387.2175252604402</v>
      </c>
      <c r="M126" s="33">
        <v>2618.8192551523357</v>
      </c>
      <c r="N126" s="33">
        <v>2873.0492508742686</v>
      </c>
      <c r="O126" s="33">
        <v>3158.6308122963815</v>
      </c>
      <c r="P126" s="33">
        <v>3383.0910177141354</v>
      </c>
      <c r="Q126" s="33">
        <v>3598.8653545999446</v>
      </c>
      <c r="R126" s="33">
        <v>3557.9991105661338</v>
      </c>
      <c r="S126" s="33">
        <v>3537.7465030085968</v>
      </c>
      <c r="T126" s="33">
        <v>3515.3024822125371</v>
      </c>
      <c r="U126" s="33">
        <v>3513.3349930000199</v>
      </c>
      <c r="V126" s="33">
        <v>3480.064449957843</v>
      </c>
      <c r="W126" s="33">
        <v>3466.5362884251758</v>
      </c>
      <c r="X126" s="33">
        <v>3449.386447727883</v>
      </c>
      <c r="Y126" s="33">
        <v>3443.129058732085</v>
      </c>
      <c r="Z126" s="33">
        <v>3400.9046564581881</v>
      </c>
      <c r="AA126" s="33">
        <v>3367.1337146603978</v>
      </c>
      <c r="AB126" s="33">
        <v>3259.9543613195342</v>
      </c>
      <c r="AC126" s="33">
        <v>3169.3735571215093</v>
      </c>
      <c r="AD126" s="33">
        <v>3061.4142901630357</v>
      </c>
      <c r="AE126" s="33">
        <v>2957.9154762473622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5840.3921095261285</v>
      </c>
      <c r="D129" s="25">
        <v>6848.5857851676201</v>
      </c>
      <c r="E129" s="25">
        <v>7568.6907309200897</v>
      </c>
      <c r="F129" s="25">
        <v>8523.6303782349605</v>
      </c>
      <c r="G129" s="25">
        <v>9260.6378658641006</v>
      </c>
      <c r="H129" s="25">
        <v>11220.51553852562</v>
      </c>
      <c r="I129" s="25">
        <v>12200.04355338293</v>
      </c>
      <c r="J129" s="25">
        <v>11840.568266161839</v>
      </c>
      <c r="K129" s="25">
        <v>13148.031712476379</v>
      </c>
      <c r="L129" s="25">
        <v>14967.899162005449</v>
      </c>
      <c r="M129" s="25">
        <v>16704.443926411892</v>
      </c>
      <c r="N129" s="25">
        <v>17428.944707672737</v>
      </c>
      <c r="O129" s="25">
        <v>18411.568835787592</v>
      </c>
      <c r="P129" s="25">
        <v>18706.437080883661</v>
      </c>
      <c r="Q129" s="25">
        <v>21549.80948255958</v>
      </c>
      <c r="R129" s="25">
        <v>22022.328899635671</v>
      </c>
      <c r="S129" s="25">
        <v>20511.78968151053</v>
      </c>
      <c r="T129" s="25">
        <v>21846.137956977469</v>
      </c>
      <c r="U129" s="25">
        <v>23896.48756332359</v>
      </c>
      <c r="V129" s="25">
        <v>25827.632976557081</v>
      </c>
      <c r="W129" s="25">
        <v>25866.633962248161</v>
      </c>
      <c r="X129" s="25">
        <v>26322.658967029471</v>
      </c>
      <c r="Y129" s="25">
        <v>26189.115850600429</v>
      </c>
      <c r="Z129" s="25">
        <v>29655.965120395271</v>
      </c>
      <c r="AA129" s="25">
        <v>30038.817272152271</v>
      </c>
      <c r="AB129" s="25">
        <v>27505.50493109665</v>
      </c>
      <c r="AC129" s="25">
        <v>29065.966556606851</v>
      </c>
      <c r="AD129" s="25">
        <v>31621.801150546489</v>
      </c>
      <c r="AE129" s="25">
        <v>33685.242024408151</v>
      </c>
    </row>
    <row r="130" spans="1:31">
      <c r="A130" s="29" t="s">
        <v>130</v>
      </c>
      <c r="B130" s="29" t="s">
        <v>77</v>
      </c>
      <c r="C130" s="33">
        <v>100.58281710910751</v>
      </c>
      <c r="D130" s="33">
        <v>193.1589085588455</v>
      </c>
      <c r="E130" s="33">
        <v>291.10654456740201</v>
      </c>
      <c r="F130" s="33">
        <v>396.213918386459</v>
      </c>
      <c r="G130" s="33">
        <v>501.90241513395</v>
      </c>
      <c r="H130" s="33">
        <v>585.40249528884499</v>
      </c>
      <c r="I130" s="33">
        <v>672.77160983419003</v>
      </c>
      <c r="J130" s="33">
        <v>746.57528838014503</v>
      </c>
      <c r="K130" s="33">
        <v>809.24615791511496</v>
      </c>
      <c r="L130" s="33">
        <v>898.89602584434999</v>
      </c>
      <c r="M130" s="33">
        <v>990.65309636759503</v>
      </c>
      <c r="N130" s="33">
        <v>1097.5089204624849</v>
      </c>
      <c r="O130" s="33">
        <v>1203.957169733045</v>
      </c>
      <c r="P130" s="33">
        <v>1289.4710901718099</v>
      </c>
      <c r="Q130" s="33">
        <v>1377.5795031290049</v>
      </c>
      <c r="R130" s="33">
        <v>1364.1938231480101</v>
      </c>
      <c r="S130" s="33">
        <v>1359.3640117130249</v>
      </c>
      <c r="T130" s="33">
        <v>1353.4315302653301</v>
      </c>
      <c r="U130" s="33">
        <v>1358.2135330066651</v>
      </c>
      <c r="V130" s="33">
        <v>1347.5027647827701</v>
      </c>
      <c r="W130" s="33">
        <v>1347.997830696105</v>
      </c>
      <c r="X130" s="33">
        <v>1344.7628960542652</v>
      </c>
      <c r="Y130" s="33">
        <v>1341.927045290945</v>
      </c>
      <c r="Z130" s="33">
        <v>1330.3631493911698</v>
      </c>
      <c r="AA130" s="33">
        <v>1318.1665059661848</v>
      </c>
      <c r="AB130" s="33">
        <v>1275.3935429294099</v>
      </c>
      <c r="AC130" s="33">
        <v>1239.7391591472601</v>
      </c>
      <c r="AD130" s="33">
        <v>1196.3678171691849</v>
      </c>
      <c r="AE130" s="33">
        <v>1156.4911894207</v>
      </c>
    </row>
    <row r="131" spans="1:31">
      <c r="A131" s="29" t="s">
        <v>130</v>
      </c>
      <c r="B131" s="29" t="s">
        <v>78</v>
      </c>
      <c r="C131" s="33">
        <v>85.410216801166499</v>
      </c>
      <c r="D131" s="33">
        <v>164.06932347488402</v>
      </c>
      <c r="E131" s="33">
        <v>247.29409481191601</v>
      </c>
      <c r="F131" s="33">
        <v>336.77311413288101</v>
      </c>
      <c r="G131" s="33">
        <v>426.51979870605453</v>
      </c>
      <c r="H131" s="33">
        <v>497.18382034683196</v>
      </c>
      <c r="I131" s="33">
        <v>571.82752171897505</v>
      </c>
      <c r="J131" s="33">
        <v>634.16396278381001</v>
      </c>
      <c r="K131" s="33">
        <v>687.24308460616999</v>
      </c>
      <c r="L131" s="33">
        <v>763.51792943573003</v>
      </c>
      <c r="M131" s="33">
        <v>841.06944710540506</v>
      </c>
      <c r="N131" s="33">
        <v>932.08545687674996</v>
      </c>
      <c r="O131" s="33">
        <v>1022.915764251705</v>
      </c>
      <c r="P131" s="33">
        <v>1095.5481060790999</v>
      </c>
      <c r="Q131" s="33">
        <v>1169.7831059408149</v>
      </c>
      <c r="R131" s="33">
        <v>1158.630858617305</v>
      </c>
      <c r="S131" s="33">
        <v>1154.235188848495</v>
      </c>
      <c r="T131" s="33">
        <v>1150.0294416389449</v>
      </c>
      <c r="U131" s="33">
        <v>1153.2682791213949</v>
      </c>
      <c r="V131" s="33">
        <v>1144.4845349683751</v>
      </c>
      <c r="W131" s="33">
        <v>1145.2489641780851</v>
      </c>
      <c r="X131" s="33">
        <v>1142.9919884948699</v>
      </c>
      <c r="Y131" s="33">
        <v>1140.5826252040849</v>
      </c>
      <c r="Z131" s="33">
        <v>1129.407562284465</v>
      </c>
      <c r="AA131" s="33">
        <v>1119.82276217651</v>
      </c>
      <c r="AB131" s="33">
        <v>1083.9476464576701</v>
      </c>
      <c r="AC131" s="33">
        <v>1053.3342291679351</v>
      </c>
      <c r="AD131" s="33">
        <v>1016.48851031494</v>
      </c>
      <c r="AE131" s="33">
        <v>981.96600183104999</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5969.3902084891197</v>
      </c>
      <c r="D134" s="25">
        <v>6978.0983621853293</v>
      </c>
      <c r="E134" s="25">
        <v>7706.5945134791709</v>
      </c>
      <c r="F134" s="25">
        <v>8304.5519187279006</v>
      </c>
      <c r="G134" s="25">
        <v>9311.8179760340699</v>
      </c>
      <c r="H134" s="25">
        <v>10739.56155344832</v>
      </c>
      <c r="I134" s="25">
        <v>11742.373032706892</v>
      </c>
      <c r="J134" s="25">
        <v>10679.37559169023</v>
      </c>
      <c r="K134" s="25">
        <v>12453.050436443789</v>
      </c>
      <c r="L134" s="25">
        <v>13739.22051775133</v>
      </c>
      <c r="M134" s="25">
        <v>15349.065650939579</v>
      </c>
      <c r="N134" s="25">
        <v>16175.815343390799</v>
      </c>
      <c r="O134" s="25">
        <v>16542.175996491191</v>
      </c>
      <c r="P134" s="25">
        <v>17496.420165388201</v>
      </c>
      <c r="Q134" s="25">
        <v>19379.26663198007</v>
      </c>
      <c r="R134" s="25">
        <v>20059.13190183089</v>
      </c>
      <c r="S134" s="25">
        <v>17627.639741902891</v>
      </c>
      <c r="T134" s="25">
        <v>19804.64101872551</v>
      </c>
      <c r="U134" s="25">
        <v>21119.9602723875</v>
      </c>
      <c r="V134" s="25">
        <v>22953.599527396949</v>
      </c>
      <c r="W134" s="25">
        <v>23292.484485983703</v>
      </c>
      <c r="X134" s="25">
        <v>23042.700561143702</v>
      </c>
      <c r="Y134" s="25">
        <v>23920.27058115472</v>
      </c>
      <c r="Z134" s="25">
        <v>26062.117362780271</v>
      </c>
      <c r="AA134" s="25">
        <v>26829.54028746931</v>
      </c>
      <c r="AB134" s="25">
        <v>23237.570748645579</v>
      </c>
      <c r="AC134" s="25">
        <v>26038.77737440604</v>
      </c>
      <c r="AD134" s="25">
        <v>27730.282477203909</v>
      </c>
      <c r="AE134" s="25">
        <v>29886.573220772021</v>
      </c>
    </row>
    <row r="135" spans="1:31">
      <c r="A135" s="29" t="s">
        <v>131</v>
      </c>
      <c r="B135" s="29" t="s">
        <v>77</v>
      </c>
      <c r="C135" s="33">
        <v>56.242850093662497</v>
      </c>
      <c r="D135" s="33">
        <v>136.370387511432</v>
      </c>
      <c r="E135" s="33">
        <v>221.91403595638249</v>
      </c>
      <c r="F135" s="33">
        <v>314.59989267921446</v>
      </c>
      <c r="G135" s="33">
        <v>403.05946062421799</v>
      </c>
      <c r="H135" s="33">
        <v>466.63424376010846</v>
      </c>
      <c r="I135" s="33">
        <v>534.06534857475503</v>
      </c>
      <c r="J135" s="33">
        <v>596.54048186397495</v>
      </c>
      <c r="K135" s="33">
        <v>649.752934215545</v>
      </c>
      <c r="L135" s="33">
        <v>718.37751611900001</v>
      </c>
      <c r="M135" s="33">
        <v>792.88135350608502</v>
      </c>
      <c r="N135" s="33">
        <v>877.55771448755002</v>
      </c>
      <c r="O135" s="33">
        <v>964.18944078826496</v>
      </c>
      <c r="P135" s="33">
        <v>1032.56017232513</v>
      </c>
      <c r="Q135" s="33">
        <v>1100.2361424560499</v>
      </c>
      <c r="R135" s="33">
        <v>1082.6174977493249</v>
      </c>
      <c r="S135" s="33">
        <v>1073.4900666804299</v>
      </c>
      <c r="T135" s="33">
        <v>1066.27268629074</v>
      </c>
      <c r="U135" s="33">
        <v>1063.9109301872252</v>
      </c>
      <c r="V135" s="33">
        <v>1054.644392829895</v>
      </c>
      <c r="W135" s="33">
        <v>1049.15128923416</v>
      </c>
      <c r="X135" s="33">
        <v>1044.3507645454399</v>
      </c>
      <c r="Y135" s="33">
        <v>1042.7963181438399</v>
      </c>
      <c r="Z135" s="33">
        <v>1030.99485810852</v>
      </c>
      <c r="AA135" s="33">
        <v>1021.2672477951049</v>
      </c>
      <c r="AB135" s="33">
        <v>990.01691356277001</v>
      </c>
      <c r="AC135" s="33">
        <v>962.76025371551498</v>
      </c>
      <c r="AD135" s="33">
        <v>929.61482192993003</v>
      </c>
      <c r="AE135" s="33">
        <v>900.36011828708502</v>
      </c>
    </row>
    <row r="136" spans="1:31">
      <c r="A136" s="29" t="s">
        <v>131</v>
      </c>
      <c r="B136" s="29" t="s">
        <v>78</v>
      </c>
      <c r="C136" s="33">
        <v>47.793100020885454</v>
      </c>
      <c r="D136" s="33">
        <v>115.9103081727025</v>
      </c>
      <c r="E136" s="33">
        <v>188.42778067016599</v>
      </c>
      <c r="F136" s="33">
        <v>267.36707398605301</v>
      </c>
      <c r="G136" s="33">
        <v>342.24955185556399</v>
      </c>
      <c r="H136" s="33">
        <v>396.50315398406946</v>
      </c>
      <c r="I136" s="33">
        <v>453.77135266113254</v>
      </c>
      <c r="J136" s="33">
        <v>506.84904228210002</v>
      </c>
      <c r="K136" s="33">
        <v>552.08166618347002</v>
      </c>
      <c r="L136" s="33">
        <v>610.43663561391509</v>
      </c>
      <c r="M136" s="33">
        <v>673.19479323577502</v>
      </c>
      <c r="N136" s="33">
        <v>745.04495789146006</v>
      </c>
      <c r="O136" s="33">
        <v>819.44777878952004</v>
      </c>
      <c r="P136" s="33">
        <v>877.23907796668993</v>
      </c>
      <c r="Q136" s="33">
        <v>934.64072244262502</v>
      </c>
      <c r="R136" s="33">
        <v>919.12829329490501</v>
      </c>
      <c r="S136" s="33">
        <v>912.27970465850501</v>
      </c>
      <c r="T136" s="33">
        <v>905.30950876998509</v>
      </c>
      <c r="U136" s="33">
        <v>903.59331521605998</v>
      </c>
      <c r="V136" s="33">
        <v>896.41867400360002</v>
      </c>
      <c r="W136" s="33">
        <v>891.54806703186</v>
      </c>
      <c r="X136" s="33">
        <v>886.766575282095</v>
      </c>
      <c r="Y136" s="33">
        <v>886.34667524766508</v>
      </c>
      <c r="Z136" s="33">
        <v>875.64146440505499</v>
      </c>
      <c r="AA136" s="33">
        <v>867.73913314819004</v>
      </c>
      <c r="AB136" s="33">
        <v>841.45093851470506</v>
      </c>
      <c r="AC136" s="33">
        <v>817.57811919021503</v>
      </c>
      <c r="AD136" s="33">
        <v>790.029704185485</v>
      </c>
      <c r="AE136" s="33">
        <v>765.08198606109499</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4714.6600286831308</v>
      </c>
      <c r="D139" s="25">
        <v>5401.111898515127</v>
      </c>
      <c r="E139" s="25">
        <v>6729.5041696521403</v>
      </c>
      <c r="F139" s="25">
        <v>7622.35929129531</v>
      </c>
      <c r="G139" s="25">
        <v>8154.7270711943102</v>
      </c>
      <c r="H139" s="25">
        <v>9640.4108714234189</v>
      </c>
      <c r="I139" s="25">
        <v>10744.217408973491</v>
      </c>
      <c r="J139" s="25">
        <v>11140.377875394001</v>
      </c>
      <c r="K139" s="25">
        <v>12492.40512871707</v>
      </c>
      <c r="L139" s="25">
        <v>13821.87748025677</v>
      </c>
      <c r="M139" s="25">
        <v>14113.150520499141</v>
      </c>
      <c r="N139" s="25">
        <v>15787.111335841841</v>
      </c>
      <c r="O139" s="25">
        <v>16301.066191329861</v>
      </c>
      <c r="P139" s="25">
        <v>16086.168040095279</v>
      </c>
      <c r="Q139" s="25">
        <v>17792.752289108441</v>
      </c>
      <c r="R139" s="25">
        <v>18477.372846607381</v>
      </c>
      <c r="S139" s="25">
        <v>18243.154772918359</v>
      </c>
      <c r="T139" s="25">
        <v>19618.149999365342</v>
      </c>
      <c r="U139" s="25">
        <v>20981.14615760832</v>
      </c>
      <c r="V139" s="25">
        <v>20868.686725700791</v>
      </c>
      <c r="W139" s="25">
        <v>22468.509694389169</v>
      </c>
      <c r="X139" s="25">
        <v>22545.67317473275</v>
      </c>
      <c r="Y139" s="25">
        <v>21856.43981808185</v>
      </c>
      <c r="Z139" s="25">
        <v>23900.002845363957</v>
      </c>
      <c r="AA139" s="25">
        <v>24625.893553684262</v>
      </c>
      <c r="AB139" s="25">
        <v>24087.16738393471</v>
      </c>
      <c r="AC139" s="25">
        <v>25874.884569309961</v>
      </c>
      <c r="AD139" s="25">
        <v>27659.718210843759</v>
      </c>
      <c r="AE139" s="25">
        <v>27267.166559578342</v>
      </c>
    </row>
    <row r="140" spans="1:31">
      <c r="A140" s="29" t="s">
        <v>132</v>
      </c>
      <c r="B140" s="29" t="s">
        <v>77</v>
      </c>
      <c r="C140" s="33">
        <v>63.706353758334998</v>
      </c>
      <c r="D140" s="33">
        <v>83.535371884822496</v>
      </c>
      <c r="E140" s="33">
        <v>232.43778735446901</v>
      </c>
      <c r="F140" s="33">
        <v>366.05255883312202</v>
      </c>
      <c r="G140" s="33">
        <v>485.67293929624554</v>
      </c>
      <c r="H140" s="33">
        <v>593.18143881654498</v>
      </c>
      <c r="I140" s="33">
        <v>693.28820276737008</v>
      </c>
      <c r="J140" s="33">
        <v>758.04535062694504</v>
      </c>
      <c r="K140" s="33">
        <v>813.39779290139495</v>
      </c>
      <c r="L140" s="33">
        <v>889.13376986312505</v>
      </c>
      <c r="M140" s="33">
        <v>969.78893636083501</v>
      </c>
      <c r="N140" s="33">
        <v>1045.6273289865248</v>
      </c>
      <c r="O140" s="33">
        <v>1156.33551260948</v>
      </c>
      <c r="P140" s="33">
        <v>1246.666709692475</v>
      </c>
      <c r="Q140" s="33">
        <v>1327.5945813293449</v>
      </c>
      <c r="R140" s="33">
        <v>1319.532170989035</v>
      </c>
      <c r="S140" s="33">
        <v>1315.5875199217751</v>
      </c>
      <c r="T140" s="33">
        <v>1305.81984352779</v>
      </c>
      <c r="U140" s="33">
        <v>1303.9338912486999</v>
      </c>
      <c r="V140" s="33">
        <v>1288.8103582194999</v>
      </c>
      <c r="W140" s="33">
        <v>1281.5177757132051</v>
      </c>
      <c r="X140" s="33">
        <v>1274.04557287788</v>
      </c>
      <c r="Y140" s="33">
        <v>1271.634345086095</v>
      </c>
      <c r="Z140" s="33">
        <v>1255.112791618345</v>
      </c>
      <c r="AA140" s="33">
        <v>1242.4704397201501</v>
      </c>
      <c r="AB140" s="33">
        <v>1204.1400572166401</v>
      </c>
      <c r="AC140" s="33">
        <v>1172.092659379955</v>
      </c>
      <c r="AD140" s="33">
        <v>1134.3676618776301</v>
      </c>
      <c r="AE140" s="33">
        <v>1095.50092767143</v>
      </c>
    </row>
    <row r="141" spans="1:31">
      <c r="A141" s="29" t="s">
        <v>132</v>
      </c>
      <c r="B141" s="29" t="s">
        <v>78</v>
      </c>
      <c r="C141" s="33">
        <v>54.114773856163005</v>
      </c>
      <c r="D141" s="33">
        <v>70.931096943377995</v>
      </c>
      <c r="E141" s="33">
        <v>197.39531739783249</v>
      </c>
      <c r="F141" s="33">
        <v>310.970507808685</v>
      </c>
      <c r="G141" s="33">
        <v>412.38448505401601</v>
      </c>
      <c r="H141" s="33">
        <v>503.69507407379001</v>
      </c>
      <c r="I141" s="33">
        <v>589.17821201229003</v>
      </c>
      <c r="J141" s="33">
        <v>643.68784975862502</v>
      </c>
      <c r="K141" s="33">
        <v>690.57787186049995</v>
      </c>
      <c r="L141" s="33">
        <v>754.97223226737503</v>
      </c>
      <c r="M141" s="33">
        <v>823.87155947089002</v>
      </c>
      <c r="N141" s="33">
        <v>888.712026899335</v>
      </c>
      <c r="O141" s="33">
        <v>982.68795968627501</v>
      </c>
      <c r="P141" s="33">
        <v>1058.45718407249</v>
      </c>
      <c r="Q141" s="33">
        <v>1128.14845923805</v>
      </c>
      <c r="R141" s="33">
        <v>1120.552872969625</v>
      </c>
      <c r="S141" s="33">
        <v>1117.3367594003651</v>
      </c>
      <c r="T141" s="33">
        <v>1108.5959852523799</v>
      </c>
      <c r="U141" s="33">
        <v>1107.7797586278898</v>
      </c>
      <c r="V141" s="33">
        <v>1095.36265536165</v>
      </c>
      <c r="W141" s="33">
        <v>1088.313867519855</v>
      </c>
      <c r="X141" s="33">
        <v>1081.66408863163</v>
      </c>
      <c r="Y141" s="33">
        <v>1079.755548906325</v>
      </c>
      <c r="Z141" s="33">
        <v>1066.3239801836</v>
      </c>
      <c r="AA141" s="33">
        <v>1055.4156748886098</v>
      </c>
      <c r="AB141" s="33">
        <v>1022.5106196274751</v>
      </c>
      <c r="AC141" s="33">
        <v>995.36697982024998</v>
      </c>
      <c r="AD141" s="33">
        <v>963.56184230613496</v>
      </c>
      <c r="AE141" s="33">
        <v>930.01305094909503</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2818.5279799899808</v>
      </c>
      <c r="D144" s="25">
        <v>3066.2401536142593</v>
      </c>
      <c r="E144" s="25">
        <v>3432.4233504559288</v>
      </c>
      <c r="F144" s="25">
        <v>3643.8284178302579</v>
      </c>
      <c r="G144" s="25">
        <v>3713.135767305329</v>
      </c>
      <c r="H144" s="25">
        <v>4061.5736027173398</v>
      </c>
      <c r="I144" s="25">
        <v>4431.6913132446298</v>
      </c>
      <c r="J144" s="25">
        <v>4443.6233562296402</v>
      </c>
      <c r="K144" s="25">
        <v>4871.0817123822098</v>
      </c>
      <c r="L144" s="25">
        <v>5157.1547184982001</v>
      </c>
      <c r="M144" s="25">
        <v>5377.2638652783698</v>
      </c>
      <c r="N144" s="25">
        <v>5776.25359726431</v>
      </c>
      <c r="O144" s="25">
        <v>5841.5307030009299</v>
      </c>
      <c r="P144" s="25">
        <v>5728.6246211231191</v>
      </c>
      <c r="Q144" s="25">
        <v>6131.6550200377606</v>
      </c>
      <c r="R144" s="25">
        <v>6480.9676774729896</v>
      </c>
      <c r="S144" s="25">
        <v>6348.5891865822496</v>
      </c>
      <c r="T144" s="25">
        <v>6792.2711768255904</v>
      </c>
      <c r="U144" s="25">
        <v>7032.0583940591105</v>
      </c>
      <c r="V144" s="25">
        <v>7208.99990844289</v>
      </c>
      <c r="W144" s="25">
        <v>7534.4853990750498</v>
      </c>
      <c r="X144" s="25">
        <v>7444.1909712773895</v>
      </c>
      <c r="Y144" s="25">
        <v>7224.9321854178397</v>
      </c>
      <c r="Z144" s="25">
        <v>7683.4260370165402</v>
      </c>
      <c r="AA144" s="25">
        <v>8089.9369853931103</v>
      </c>
      <c r="AB144" s="25">
        <v>7867.0909950539008</v>
      </c>
      <c r="AC144" s="25">
        <v>8425.16739254614</v>
      </c>
      <c r="AD144" s="25">
        <v>8743.8600942044104</v>
      </c>
      <c r="AE144" s="25">
        <v>8910.1287648327489</v>
      </c>
    </row>
    <row r="145" spans="1:31">
      <c r="A145" s="29" t="s">
        <v>133</v>
      </c>
      <c r="B145" s="29" t="s">
        <v>77</v>
      </c>
      <c r="C145" s="33">
        <v>59.529391595005499</v>
      </c>
      <c r="D145" s="33">
        <v>88.261502460539006</v>
      </c>
      <c r="E145" s="33">
        <v>118.534748483866</v>
      </c>
      <c r="F145" s="33">
        <v>149.73100545787798</v>
      </c>
      <c r="G145" s="33">
        <v>168.26975243377652</v>
      </c>
      <c r="H145" s="33">
        <v>181.06107205522048</v>
      </c>
      <c r="I145" s="33">
        <v>196.5109359779355</v>
      </c>
      <c r="J145" s="33">
        <v>211.08447593450501</v>
      </c>
      <c r="K145" s="33">
        <v>226.64744787740699</v>
      </c>
      <c r="L145" s="33">
        <v>245.11380401849701</v>
      </c>
      <c r="M145" s="33">
        <v>265.36232198524453</v>
      </c>
      <c r="N145" s="33">
        <v>289.723926787972</v>
      </c>
      <c r="O145" s="33">
        <v>313.5421214821335</v>
      </c>
      <c r="P145" s="33">
        <v>329.08279489898655</v>
      </c>
      <c r="Q145" s="33">
        <v>340.61268729972801</v>
      </c>
      <c r="R145" s="33">
        <v>333.34467414474454</v>
      </c>
      <c r="S145" s="33">
        <v>326.73994593477249</v>
      </c>
      <c r="T145" s="33">
        <v>324.24931996345504</v>
      </c>
      <c r="U145" s="33">
        <v>321.21632088041298</v>
      </c>
      <c r="V145" s="33">
        <v>315.75615108013147</v>
      </c>
      <c r="W145" s="33">
        <v>313.12659377479548</v>
      </c>
      <c r="X145" s="33">
        <v>309.49973145079599</v>
      </c>
      <c r="Y145" s="33">
        <v>307.61201974868749</v>
      </c>
      <c r="Z145" s="33">
        <v>300.77841750159848</v>
      </c>
      <c r="AA145" s="33">
        <v>295.09784279632549</v>
      </c>
      <c r="AB145" s="33">
        <v>283.63229843997948</v>
      </c>
      <c r="AC145" s="33">
        <v>275.47447321987153</v>
      </c>
      <c r="AD145" s="33">
        <v>264.92532877349845</v>
      </c>
      <c r="AE145" s="33">
        <v>255.38041375923152</v>
      </c>
    </row>
    <row r="146" spans="1:31">
      <c r="A146" s="29" t="s">
        <v>133</v>
      </c>
      <c r="B146" s="29" t="s">
        <v>78</v>
      </c>
      <c r="C146" s="33">
        <v>50.563386334657501</v>
      </c>
      <c r="D146" s="33">
        <v>74.959682116508006</v>
      </c>
      <c r="E146" s="33">
        <v>100.69989770889251</v>
      </c>
      <c r="F146" s="33">
        <v>127.16072678375201</v>
      </c>
      <c r="G146" s="33">
        <v>143.01426170730551</v>
      </c>
      <c r="H146" s="33">
        <v>153.85291724204998</v>
      </c>
      <c r="I146" s="33">
        <v>166.90480653762799</v>
      </c>
      <c r="J146" s="33">
        <v>179.2175089025495</v>
      </c>
      <c r="K146" s="33">
        <v>192.55529832839952</v>
      </c>
      <c r="L146" s="33">
        <v>208.12152088928198</v>
      </c>
      <c r="M146" s="33">
        <v>225.49156676363901</v>
      </c>
      <c r="N146" s="33">
        <v>246.14312437629701</v>
      </c>
      <c r="O146" s="33">
        <v>266.50277579760552</v>
      </c>
      <c r="P146" s="33">
        <v>279.5571356940265</v>
      </c>
      <c r="Q146" s="33">
        <v>289.23264378356896</v>
      </c>
      <c r="R146" s="33">
        <v>283.33297904968248</v>
      </c>
      <c r="S146" s="33">
        <v>277.61854072046253</v>
      </c>
      <c r="T146" s="33">
        <v>275.35057792091351</v>
      </c>
      <c r="U146" s="33">
        <v>272.71678533172604</v>
      </c>
      <c r="V146" s="33">
        <v>268.13546012830699</v>
      </c>
      <c r="W146" s="33">
        <v>266.04070296573599</v>
      </c>
      <c r="X146" s="33">
        <v>262.84218137359602</v>
      </c>
      <c r="Y146" s="33">
        <v>261.31484926700551</v>
      </c>
      <c r="Z146" s="33">
        <v>255.43852565383901</v>
      </c>
      <c r="AA146" s="33">
        <v>250.6820330593585</v>
      </c>
      <c r="AB146" s="33">
        <v>240.95888690185501</v>
      </c>
      <c r="AC146" s="33">
        <v>234.11006912040699</v>
      </c>
      <c r="AD146" s="33">
        <v>224.89816706657402</v>
      </c>
      <c r="AE146" s="33">
        <v>216.76863758420902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266.85019811039433</v>
      </c>
      <c r="D149" s="25">
        <v>298.98961590715248</v>
      </c>
      <c r="E149" s="25">
        <v>358.22776471406394</v>
      </c>
      <c r="F149" s="25">
        <v>421.2779833205658</v>
      </c>
      <c r="G149" s="25">
        <v>455.95023332899768</v>
      </c>
      <c r="H149" s="25">
        <v>531.42114124023965</v>
      </c>
      <c r="I149" s="25">
        <v>591.81931488401199</v>
      </c>
      <c r="J149" s="25">
        <v>622.039612149194</v>
      </c>
      <c r="K149" s="25">
        <v>667.421631889737</v>
      </c>
      <c r="L149" s="25">
        <v>727.09932192020597</v>
      </c>
      <c r="M149" s="25">
        <v>764.01413390363598</v>
      </c>
      <c r="N149" s="25">
        <v>846.05734432161501</v>
      </c>
      <c r="O149" s="25">
        <v>907.578283633821</v>
      </c>
      <c r="P149" s="25">
        <v>908.76745909001397</v>
      </c>
      <c r="Q149" s="25">
        <v>1012.617911266881</v>
      </c>
      <c r="R149" s="25">
        <v>1052.2810122130679</v>
      </c>
      <c r="S149" s="25">
        <v>1076.2157139923559</v>
      </c>
      <c r="T149" s="25">
        <v>1119.956508007308</v>
      </c>
      <c r="U149" s="25">
        <v>1179.4242113231699</v>
      </c>
      <c r="V149" s="25">
        <v>1215.359827247803</v>
      </c>
      <c r="W149" s="25">
        <v>1287.146596650329</v>
      </c>
      <c r="X149" s="25">
        <v>1326.6403495607769</v>
      </c>
      <c r="Y149" s="25">
        <v>1305.5912336473079</v>
      </c>
      <c r="Z149" s="25">
        <v>1432.1558463942879</v>
      </c>
      <c r="AA149" s="25">
        <v>1474.9079080901911</v>
      </c>
      <c r="AB149" s="25">
        <v>1469.8262484738691</v>
      </c>
      <c r="AC149" s="25">
        <v>1515.8579717198859</v>
      </c>
      <c r="AD149" s="25">
        <v>1593.8830803448029</v>
      </c>
      <c r="AE149" s="25">
        <v>1605.9359245365258</v>
      </c>
    </row>
    <row r="150" spans="1:31">
      <c r="A150" s="29" t="s">
        <v>134</v>
      </c>
      <c r="B150" s="29" t="s">
        <v>77</v>
      </c>
      <c r="C150" s="33">
        <v>7.6755001981555999</v>
      </c>
      <c r="D150" s="33">
        <v>14.081700320243801</v>
      </c>
      <c r="E150" s="33">
        <v>20.840949527610999</v>
      </c>
      <c r="F150" s="33">
        <v>28.187599457800349</v>
      </c>
      <c r="G150" s="33">
        <v>34.560498507022849</v>
      </c>
      <c r="H150" s="33">
        <v>39.737156077980949</v>
      </c>
      <c r="I150" s="33">
        <v>45.124109478443849</v>
      </c>
      <c r="J150" s="33">
        <v>49.570699779763807</v>
      </c>
      <c r="K150" s="33">
        <v>53.421399327367503</v>
      </c>
      <c r="L150" s="33">
        <v>59.071997064887995</v>
      </c>
      <c r="M150" s="33">
        <v>65.018058659315003</v>
      </c>
      <c r="N150" s="33">
        <v>71.851864356994497</v>
      </c>
      <c r="O150" s="33">
        <v>78.95255363237851</v>
      </c>
      <c r="P150" s="33">
        <v>85.096318876742998</v>
      </c>
      <c r="Q150" s="33">
        <v>90.665493184447001</v>
      </c>
      <c r="R150" s="33">
        <v>89.912380812257496</v>
      </c>
      <c r="S150" s="33">
        <v>89.773494395121489</v>
      </c>
      <c r="T150" s="33">
        <v>89.497698606133</v>
      </c>
      <c r="U150" s="33">
        <v>89.496014554142505</v>
      </c>
      <c r="V150" s="33">
        <v>89.039951744675506</v>
      </c>
      <c r="W150" s="33">
        <v>88.767680085896998</v>
      </c>
      <c r="X150" s="33">
        <v>88.459154714584002</v>
      </c>
      <c r="Y150" s="33">
        <v>88.451629775285497</v>
      </c>
      <c r="Z150" s="33">
        <v>87.268415611892507</v>
      </c>
      <c r="AA150" s="33">
        <v>86.493135079860494</v>
      </c>
      <c r="AB150" s="33">
        <v>83.669425113439502</v>
      </c>
      <c r="AC150" s="33">
        <v>81.237510941504993</v>
      </c>
      <c r="AD150" s="33">
        <v>78.236074672222003</v>
      </c>
      <c r="AE150" s="33">
        <v>75.49107515692701</v>
      </c>
    </row>
    <row r="151" spans="1:31">
      <c r="A151" s="29" t="s">
        <v>134</v>
      </c>
      <c r="B151" s="29" t="s">
        <v>78</v>
      </c>
      <c r="C151" s="33">
        <v>6.5170751701295</v>
      </c>
      <c r="D151" s="33">
        <v>11.964700294137</v>
      </c>
      <c r="E151" s="33">
        <v>17.699759643070401</v>
      </c>
      <c r="F151" s="33">
        <v>23.940349410772303</v>
      </c>
      <c r="G151" s="33">
        <v>29.36789864495395</v>
      </c>
      <c r="H151" s="33">
        <v>33.770420945167501</v>
      </c>
      <c r="I151" s="33">
        <v>38.3476044118404</v>
      </c>
      <c r="J151" s="33">
        <v>42.113249814510304</v>
      </c>
      <c r="K151" s="33">
        <v>45.369949397146705</v>
      </c>
      <c r="L151" s="33">
        <v>50.169207054137999</v>
      </c>
      <c r="M151" s="33">
        <v>55.191888576626503</v>
      </c>
      <c r="N151" s="33">
        <v>61.063684830427</v>
      </c>
      <c r="O151" s="33">
        <v>67.07653377127599</v>
      </c>
      <c r="P151" s="33">
        <v>72.289513901829508</v>
      </c>
      <c r="Q151" s="33">
        <v>77.060423194885004</v>
      </c>
      <c r="R151" s="33">
        <v>76.3541066346165</v>
      </c>
      <c r="S151" s="33">
        <v>76.27630938076949</v>
      </c>
      <c r="T151" s="33">
        <v>76.016968630313499</v>
      </c>
      <c r="U151" s="33">
        <v>75.976854702949495</v>
      </c>
      <c r="V151" s="33">
        <v>75.663125495910492</v>
      </c>
      <c r="W151" s="33">
        <v>75.384686729639512</v>
      </c>
      <c r="X151" s="33">
        <v>75.121613945692502</v>
      </c>
      <c r="Y151" s="33">
        <v>75.129360107004501</v>
      </c>
      <c r="Z151" s="33">
        <v>74.093123931229002</v>
      </c>
      <c r="AA151" s="33">
        <v>73.474111387729494</v>
      </c>
      <c r="AB151" s="33">
        <v>71.086269817829006</v>
      </c>
      <c r="AC151" s="33">
        <v>68.984159822701997</v>
      </c>
      <c r="AD151" s="33">
        <v>66.436066289901504</v>
      </c>
      <c r="AE151" s="33">
        <v>64.085799821913</v>
      </c>
    </row>
  </sheetData>
  <sheetProtection algorithmName="SHA-512" hashValue="K6BBpXFhz1EksOdcDow7HBD/YyeZvpMiitZkwrs/n+NpD20nz1iwNEyu84sfTbtiHmfR28QcD7C2FZqMJL0bTg==" saltValue="c7tD6zzf7MNGfXvQW0wG3g=="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E600"/>
  </sheetPr>
  <dimension ref="A1:E24"/>
  <sheetViews>
    <sheetView showGridLines="0" zoomScale="85" zoomScaleNormal="85" workbookViewId="0"/>
  </sheetViews>
  <sheetFormatPr defaultColWidth="9.140625" defaultRowHeight="15"/>
  <cols>
    <col min="1" max="1" width="9.140625" customWidth="1"/>
    <col min="2" max="2" width="100.7109375" customWidth="1"/>
    <col min="3" max="3" width="9.140625" customWidth="1"/>
  </cols>
  <sheetData>
    <row r="1" spans="1:5">
      <c r="A1" s="2" t="s">
        <v>1</v>
      </c>
    </row>
    <row r="3" spans="1:5" ht="60">
      <c r="A3" s="3"/>
      <c r="B3" s="4" t="s">
        <v>2</v>
      </c>
      <c r="D3" s="5"/>
      <c r="E3" s="5"/>
    </row>
    <row r="4" spans="1:5" ht="90">
      <c r="A4" s="3"/>
      <c r="B4" s="4" t="s">
        <v>3</v>
      </c>
    </row>
    <row r="5" spans="1:5" ht="60">
      <c r="A5" s="3"/>
      <c r="B5" s="4" t="s">
        <v>4</v>
      </c>
    </row>
    <row r="6" spans="1:5" ht="75">
      <c r="A6" s="3"/>
      <c r="B6" s="4" t="s">
        <v>5</v>
      </c>
    </row>
    <row r="7" spans="1:5" ht="60">
      <c r="A7" s="3"/>
      <c r="B7" s="4" t="s">
        <v>6</v>
      </c>
    </row>
    <row r="8" spans="1:5" ht="60">
      <c r="A8" s="3"/>
      <c r="B8" s="4" t="s">
        <v>7</v>
      </c>
    </row>
    <row r="9" spans="1:5" ht="60">
      <c r="A9" s="3"/>
      <c r="B9" s="4" t="s">
        <v>8</v>
      </c>
    </row>
    <row r="10" spans="1:5" ht="75">
      <c r="A10" s="3"/>
      <c r="B10" s="4" t="s">
        <v>9</v>
      </c>
    </row>
    <row r="11" spans="1:5" ht="120">
      <c r="A11" s="3"/>
      <c r="B11" s="4" t="s">
        <v>10</v>
      </c>
    </row>
    <row r="12" spans="1:5" ht="60">
      <c r="A12" s="3"/>
      <c r="B12" s="4" t="s">
        <v>11</v>
      </c>
    </row>
    <row r="13" spans="1:5" ht="119.25" customHeight="1">
      <c r="A13" s="3"/>
      <c r="B13" s="4" t="s">
        <v>12</v>
      </c>
    </row>
    <row r="14" spans="1:5" ht="90">
      <c r="A14" s="3"/>
      <c r="B14" s="4" t="s">
        <v>13</v>
      </c>
    </row>
    <row r="15" spans="1:5">
      <c r="A15" s="3"/>
      <c r="B15" s="4" t="s">
        <v>14</v>
      </c>
    </row>
    <row r="16" spans="1:5">
      <c r="A16" s="3"/>
      <c r="B16" s="4"/>
    </row>
    <row r="17" spans="1:2">
      <c r="A17" s="3"/>
      <c r="B17" s="4"/>
    </row>
    <row r="18" spans="1:2">
      <c r="A18" s="3"/>
      <c r="B18" s="4"/>
    </row>
    <row r="19" spans="1:2">
      <c r="A19" s="3"/>
      <c r="B19" s="4"/>
    </row>
    <row r="20" spans="1:2">
      <c r="A20" s="3"/>
      <c r="B20" s="4"/>
    </row>
    <row r="21" spans="1:2">
      <c r="A21" s="3"/>
      <c r="B21" s="6"/>
    </row>
    <row r="22" spans="1:2">
      <c r="A22" s="3"/>
      <c r="B22" s="6"/>
    </row>
    <row r="23" spans="1:2">
      <c r="A23" s="3"/>
      <c r="B23" s="6"/>
    </row>
    <row r="24" spans="1:2">
      <c r="A24" s="3"/>
      <c r="B24" s="6"/>
    </row>
  </sheetData>
  <sheetProtection algorithmName="SHA-512" hashValue="OY2PJwCQqm8+6kOCZxLq1alzuW35ZK+sJdYvNL4LnqFdFHtE+hIMYOPMo9wGAqFkPv1ScCN0A7myGQyp+dtzbw==" saltValue="C2NfTO2qiAiFXAIVpi6TMw==" spinCount="100000"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tabColor rgb="FFFFC000"/>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1.5703125" style="13" bestFit="1" customWidth="1"/>
    <col min="34" max="16384" width="9.140625" style="13"/>
  </cols>
  <sheetData>
    <row r="1" spans="1:35" s="28" customFormat="1" ht="23.25" customHeight="1">
      <c r="A1" s="27" t="s">
        <v>159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c r="A2" s="28" t="s">
        <v>140</v>
      </c>
    </row>
    <row r="3" spans="1:35" s="28" customFormat="1"/>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5">
      <c r="A6" s="29" t="s">
        <v>40</v>
      </c>
      <c r="B6" s="29" t="s">
        <v>64</v>
      </c>
      <c r="C6" s="33">
        <v>18366</v>
      </c>
      <c r="D6" s="33">
        <v>17891</v>
      </c>
      <c r="E6" s="33">
        <v>16416</v>
      </c>
      <c r="F6" s="33">
        <v>11978.418936504098</v>
      </c>
      <c r="G6" s="33">
        <v>9838.242946131526</v>
      </c>
      <c r="H6" s="33">
        <v>9477.5216978720746</v>
      </c>
      <c r="I6" s="33">
        <v>9354.3796438924292</v>
      </c>
      <c r="J6" s="33">
        <v>9354.3796439153703</v>
      </c>
      <c r="K6" s="33">
        <v>8075.1144781419453</v>
      </c>
      <c r="L6" s="33">
        <v>8075.1144481299652</v>
      </c>
      <c r="M6" s="33">
        <v>8040.7716122674601</v>
      </c>
      <c r="N6" s="33">
        <v>5915.1143397516698</v>
      </c>
      <c r="O6" s="33">
        <v>5384.06375643723</v>
      </c>
      <c r="P6" s="33">
        <v>5384.0637563947794</v>
      </c>
      <c r="Q6" s="33">
        <v>4901.9038068478003</v>
      </c>
      <c r="R6" s="33">
        <v>4584.6441069249695</v>
      </c>
      <c r="S6" s="33">
        <v>4516.0007266247303</v>
      </c>
      <c r="T6" s="33">
        <v>4516.0007266582597</v>
      </c>
      <c r="U6" s="33">
        <v>4516.0007266988996</v>
      </c>
      <c r="V6" s="33">
        <v>4516.0006666807003</v>
      </c>
      <c r="W6" s="33">
        <v>3697.5079266284997</v>
      </c>
      <c r="X6" s="33">
        <v>2263.5079266559301</v>
      </c>
      <c r="Y6" s="33">
        <v>1755.2890600000001</v>
      </c>
      <c r="Z6" s="33">
        <v>1533.5072</v>
      </c>
      <c r="AA6" s="33">
        <v>1533.5072</v>
      </c>
      <c r="AB6" s="33">
        <v>1533.5072</v>
      </c>
      <c r="AC6" s="33">
        <v>1265.9999700000001</v>
      </c>
      <c r="AD6" s="33">
        <v>1265.9999700000001</v>
      </c>
      <c r="AE6" s="33">
        <v>1265.9999700000001</v>
      </c>
    </row>
    <row r="7" spans="1:35">
      <c r="A7" s="29" t="s">
        <v>40</v>
      </c>
      <c r="B7" s="29" t="s">
        <v>71</v>
      </c>
      <c r="C7" s="33">
        <v>4790</v>
      </c>
      <c r="D7" s="33">
        <v>4790</v>
      </c>
      <c r="E7" s="33">
        <v>4790</v>
      </c>
      <c r="F7" s="33">
        <v>2275.8078699999987</v>
      </c>
      <c r="G7" s="33">
        <v>2197.651319999999</v>
      </c>
      <c r="H7" s="33">
        <v>1876.848719999999</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5">
      <c r="A8" s="29" t="s">
        <v>40</v>
      </c>
      <c r="B8" s="29" t="s">
        <v>20</v>
      </c>
      <c r="C8" s="33">
        <v>3054.8999938964839</v>
      </c>
      <c r="D8" s="33">
        <v>3054.8999938964839</v>
      </c>
      <c r="E8" s="33">
        <v>2874.8999938964839</v>
      </c>
      <c r="F8" s="33">
        <v>2874.8999938964839</v>
      </c>
      <c r="G8" s="33">
        <v>2874.8999938964839</v>
      </c>
      <c r="H8" s="33">
        <v>2874.8999938964839</v>
      </c>
      <c r="I8" s="33">
        <v>2874.8999938964839</v>
      </c>
      <c r="J8" s="33">
        <v>2874.8999938964839</v>
      </c>
      <c r="K8" s="33">
        <v>2874.8999938964839</v>
      </c>
      <c r="L8" s="33">
        <v>2874.8999938964839</v>
      </c>
      <c r="M8" s="33">
        <v>2874.8999938964839</v>
      </c>
      <c r="N8" s="33">
        <v>2874.8999938964839</v>
      </c>
      <c r="O8" s="33">
        <v>2874.8999938964839</v>
      </c>
      <c r="P8" s="33">
        <v>2874.8999938964839</v>
      </c>
      <c r="Q8" s="33">
        <v>2874.8999938964839</v>
      </c>
      <c r="R8" s="33">
        <v>2489.8999938964839</v>
      </c>
      <c r="S8" s="33">
        <v>1960.8999938964839</v>
      </c>
      <c r="T8" s="33">
        <v>1960.8999938964839</v>
      </c>
      <c r="U8" s="33">
        <v>1817.5</v>
      </c>
      <c r="V8" s="33">
        <v>1817.5</v>
      </c>
      <c r="W8" s="33">
        <v>1817.5</v>
      </c>
      <c r="X8" s="33">
        <v>1817.5</v>
      </c>
      <c r="Y8" s="33">
        <v>1377.5</v>
      </c>
      <c r="Z8" s="33">
        <v>1192.5</v>
      </c>
      <c r="AA8" s="33">
        <v>548</v>
      </c>
      <c r="AB8" s="33">
        <v>388</v>
      </c>
      <c r="AC8" s="33">
        <v>388</v>
      </c>
      <c r="AD8" s="33">
        <v>388</v>
      </c>
      <c r="AE8" s="33">
        <v>388</v>
      </c>
    </row>
    <row r="9" spans="1:35">
      <c r="A9" s="29" t="s">
        <v>40</v>
      </c>
      <c r="B9" s="29" t="s">
        <v>32</v>
      </c>
      <c r="C9" s="33">
        <v>1384</v>
      </c>
      <c r="D9" s="33">
        <v>1384</v>
      </c>
      <c r="E9" s="33">
        <v>1384</v>
      </c>
      <c r="F9" s="33">
        <v>1384</v>
      </c>
      <c r="G9" s="33">
        <v>1384</v>
      </c>
      <c r="H9" s="33">
        <v>1384</v>
      </c>
      <c r="I9" s="33">
        <v>1384</v>
      </c>
      <c r="J9" s="33">
        <v>1384</v>
      </c>
      <c r="K9" s="33">
        <v>1384</v>
      </c>
      <c r="L9" s="33">
        <v>1384</v>
      </c>
      <c r="M9" s="33">
        <v>1384</v>
      </c>
      <c r="N9" s="33">
        <v>1384</v>
      </c>
      <c r="O9" s="33">
        <v>1384</v>
      </c>
      <c r="P9" s="33">
        <v>1384</v>
      </c>
      <c r="Q9" s="33">
        <v>584</v>
      </c>
      <c r="R9" s="33">
        <v>584</v>
      </c>
      <c r="S9" s="33">
        <v>584</v>
      </c>
      <c r="T9" s="33">
        <v>584</v>
      </c>
      <c r="U9" s="33">
        <v>84</v>
      </c>
      <c r="V9" s="33">
        <v>84</v>
      </c>
      <c r="W9" s="33">
        <v>84</v>
      </c>
      <c r="X9" s="33">
        <v>84</v>
      </c>
      <c r="Y9" s="33">
        <v>84</v>
      </c>
      <c r="Z9" s="33">
        <v>84</v>
      </c>
      <c r="AA9" s="33">
        <v>84</v>
      </c>
      <c r="AB9" s="33">
        <v>0</v>
      </c>
      <c r="AC9" s="33">
        <v>0</v>
      </c>
      <c r="AD9" s="33">
        <v>0</v>
      </c>
      <c r="AE9" s="33">
        <v>0</v>
      </c>
    </row>
    <row r="10" spans="1:35">
      <c r="A10" s="29" t="s">
        <v>40</v>
      </c>
      <c r="B10" s="29" t="s">
        <v>66</v>
      </c>
      <c r="C10" s="33">
        <v>6863.139991760253</v>
      </c>
      <c r="D10" s="33">
        <v>6863.139991760253</v>
      </c>
      <c r="E10" s="33">
        <v>6863.139991760253</v>
      </c>
      <c r="F10" s="33">
        <v>6863.139991760253</v>
      </c>
      <c r="G10" s="33">
        <v>6863.139991760253</v>
      </c>
      <c r="H10" s="33">
        <v>6863.139991760253</v>
      </c>
      <c r="I10" s="33">
        <v>6863.139991760253</v>
      </c>
      <c r="J10" s="33">
        <v>6863.139991760253</v>
      </c>
      <c r="K10" s="33">
        <v>6863.139991760253</v>
      </c>
      <c r="L10" s="33">
        <v>6480.639991760253</v>
      </c>
      <c r="M10" s="33">
        <v>6480.639991760253</v>
      </c>
      <c r="N10" s="33">
        <v>6211.2999954223633</v>
      </c>
      <c r="O10" s="33">
        <v>5749.2999954223633</v>
      </c>
      <c r="P10" s="33">
        <v>5632.2999954223633</v>
      </c>
      <c r="Q10" s="33">
        <v>5502.2999954223633</v>
      </c>
      <c r="R10" s="33">
        <v>5502.2999954223633</v>
      </c>
      <c r="S10" s="33">
        <v>6949.6645841596619</v>
      </c>
      <c r="T10" s="33">
        <v>6949.6645841651916</v>
      </c>
      <c r="U10" s="33">
        <v>7491.0273841890812</v>
      </c>
      <c r="V10" s="33">
        <v>7371.0273842138813</v>
      </c>
      <c r="W10" s="33">
        <v>8851.9887254223613</v>
      </c>
      <c r="X10" s="33">
        <v>8832.9744254223624</v>
      </c>
      <c r="Y10" s="33">
        <v>10485.911945422364</v>
      </c>
      <c r="Z10" s="33">
        <v>10691.415545422364</v>
      </c>
      <c r="AA10" s="33">
        <v>10691.415545422364</v>
      </c>
      <c r="AB10" s="33">
        <v>12558.665645422363</v>
      </c>
      <c r="AC10" s="33">
        <v>11974.665645422363</v>
      </c>
      <c r="AD10" s="33">
        <v>12688.724045422363</v>
      </c>
      <c r="AE10" s="33">
        <v>13283.454745671612</v>
      </c>
    </row>
    <row r="11" spans="1:35">
      <c r="A11" s="29" t="s">
        <v>40</v>
      </c>
      <c r="B11" s="29" t="s">
        <v>65</v>
      </c>
      <c r="C11" s="33">
        <v>7365.2999954223633</v>
      </c>
      <c r="D11" s="33">
        <v>7365.2999954223633</v>
      </c>
      <c r="E11" s="33">
        <v>7365.2999954223633</v>
      </c>
      <c r="F11" s="33">
        <v>7365.2999954223633</v>
      </c>
      <c r="G11" s="33">
        <v>7365.2999954223633</v>
      </c>
      <c r="H11" s="33">
        <v>7365.2999954223633</v>
      </c>
      <c r="I11" s="33">
        <v>7615.2999954223633</v>
      </c>
      <c r="J11" s="33">
        <v>7615.2999954223633</v>
      </c>
      <c r="K11" s="33">
        <v>7615.2999954223633</v>
      </c>
      <c r="L11" s="33">
        <v>7615.2999954223633</v>
      </c>
      <c r="M11" s="33">
        <v>7615.2999954223633</v>
      </c>
      <c r="N11" s="33">
        <v>7615.2999954223633</v>
      </c>
      <c r="O11" s="33">
        <v>7615.2999954223633</v>
      </c>
      <c r="P11" s="33">
        <v>7615.2999954223633</v>
      </c>
      <c r="Q11" s="33">
        <v>7615.2999954223633</v>
      </c>
      <c r="R11" s="33">
        <v>7615.2999954223633</v>
      </c>
      <c r="S11" s="33">
        <v>7528.8999938964844</v>
      </c>
      <c r="T11" s="33">
        <v>7528.8999938964844</v>
      </c>
      <c r="U11" s="33">
        <v>7528.8999938964844</v>
      </c>
      <c r="V11" s="33">
        <v>7528.8999938964844</v>
      </c>
      <c r="W11" s="33">
        <v>7528.8999938964844</v>
      </c>
      <c r="X11" s="33">
        <v>7462.8999938964844</v>
      </c>
      <c r="Y11" s="33">
        <v>7462.8999938964844</v>
      </c>
      <c r="Z11" s="33">
        <v>7462.8999938964844</v>
      </c>
      <c r="AA11" s="33">
        <v>7462.8999938964844</v>
      </c>
      <c r="AB11" s="33">
        <v>7462.8999938964844</v>
      </c>
      <c r="AC11" s="33">
        <v>7462.8999938964844</v>
      </c>
      <c r="AD11" s="33">
        <v>7462.8999938964844</v>
      </c>
      <c r="AE11" s="33">
        <v>7462.8999938964844</v>
      </c>
    </row>
    <row r="12" spans="1:35">
      <c r="A12" s="29" t="s">
        <v>40</v>
      </c>
      <c r="B12" s="29" t="s">
        <v>69</v>
      </c>
      <c r="C12" s="33">
        <v>14583.758051251207</v>
      </c>
      <c r="D12" s="33">
        <v>16488.232027283921</v>
      </c>
      <c r="E12" s="33">
        <v>18281.175217283922</v>
      </c>
      <c r="F12" s="33">
        <v>23329.84378531804</v>
      </c>
      <c r="G12" s="33">
        <v>23380.059285318854</v>
      </c>
      <c r="H12" s="33">
        <v>24093.04182531987</v>
      </c>
      <c r="I12" s="33">
        <v>27125.4619353206</v>
      </c>
      <c r="J12" s="33">
        <v>29430.04121560659</v>
      </c>
      <c r="K12" s="33">
        <v>31165.690115614041</v>
      </c>
      <c r="L12" s="33">
        <v>31100.011445624554</v>
      </c>
      <c r="M12" s="33">
        <v>31971.855965641123</v>
      </c>
      <c r="N12" s="33">
        <v>36485.435390472434</v>
      </c>
      <c r="O12" s="33">
        <v>38493.797533612749</v>
      </c>
      <c r="P12" s="33">
        <v>38903.055393639122</v>
      </c>
      <c r="Q12" s="33">
        <v>39202.843370304559</v>
      </c>
      <c r="R12" s="33">
        <v>39295.110742644574</v>
      </c>
      <c r="S12" s="33">
        <v>42907.855395816136</v>
      </c>
      <c r="T12" s="33">
        <v>43568.949088172129</v>
      </c>
      <c r="U12" s="33">
        <v>43321.790840985639</v>
      </c>
      <c r="V12" s="33">
        <v>43089.417891614678</v>
      </c>
      <c r="W12" s="33">
        <v>45801.025096662728</v>
      </c>
      <c r="X12" s="33">
        <v>47903.20852388339</v>
      </c>
      <c r="Y12" s="33">
        <v>47671.253611530839</v>
      </c>
      <c r="Z12" s="33">
        <v>47321.934418808305</v>
      </c>
      <c r="AA12" s="33">
        <v>47993.062113729029</v>
      </c>
      <c r="AB12" s="33">
        <v>51660.344660557785</v>
      </c>
      <c r="AC12" s="33">
        <v>52351.882560628452</v>
      </c>
      <c r="AD12" s="33">
        <v>53099.95375990215</v>
      </c>
      <c r="AE12" s="33">
        <v>54781.685437935666</v>
      </c>
    </row>
    <row r="13" spans="1:35">
      <c r="A13" s="29" t="s">
        <v>40</v>
      </c>
      <c r="B13" s="29" t="s">
        <v>68</v>
      </c>
      <c r="C13" s="33">
        <v>5599.9709892272858</v>
      </c>
      <c r="D13" s="33">
        <v>6959.1559867858805</v>
      </c>
      <c r="E13" s="33">
        <v>6959.1559867858805</v>
      </c>
      <c r="F13" s="33">
        <v>6959.1559867858805</v>
      </c>
      <c r="G13" s="33">
        <v>7426.5871067858798</v>
      </c>
      <c r="H13" s="33">
        <v>7426.5871067858798</v>
      </c>
      <c r="I13" s="33">
        <v>7648.7145467858791</v>
      </c>
      <c r="J13" s="33">
        <v>7907.592716785879</v>
      </c>
      <c r="K13" s="33">
        <v>11124.756836785878</v>
      </c>
      <c r="L13" s="33">
        <v>11477.541264002748</v>
      </c>
      <c r="M13" s="33">
        <v>11835.517648494779</v>
      </c>
      <c r="N13" s="33">
        <v>14735.339165069941</v>
      </c>
      <c r="O13" s="33">
        <v>15208.385946785882</v>
      </c>
      <c r="P13" s="33">
        <v>15208.385946785882</v>
      </c>
      <c r="Q13" s="33">
        <v>15208.385946785882</v>
      </c>
      <c r="R13" s="33">
        <v>15087.385946785882</v>
      </c>
      <c r="S13" s="33">
        <v>19952.088576785878</v>
      </c>
      <c r="T13" s="33">
        <v>20323.937573734122</v>
      </c>
      <c r="U13" s="33">
        <v>21606.26747581605</v>
      </c>
      <c r="V13" s="33">
        <v>24376.645385942786</v>
      </c>
      <c r="W13" s="33">
        <v>26960.001105871605</v>
      </c>
      <c r="X13" s="33">
        <v>32793.612040396525</v>
      </c>
      <c r="Y13" s="33">
        <v>34411.570570039301</v>
      </c>
      <c r="Z13" s="33">
        <v>33992.950574922113</v>
      </c>
      <c r="AA13" s="33">
        <v>34123.546074098143</v>
      </c>
      <c r="AB13" s="33">
        <v>39921.526427487792</v>
      </c>
      <c r="AC13" s="33">
        <v>39811.126425961913</v>
      </c>
      <c r="AD13" s="33">
        <v>39078.326422910155</v>
      </c>
      <c r="AE13" s="33">
        <v>39278.97907958374</v>
      </c>
      <c r="AF13" s="28"/>
      <c r="AG13" s="28"/>
      <c r="AH13" s="28"/>
      <c r="AI13" s="28"/>
    </row>
    <row r="14" spans="1:35">
      <c r="A14" s="29" t="s">
        <v>40</v>
      </c>
      <c r="B14" s="29" t="s">
        <v>36</v>
      </c>
      <c r="C14" s="33">
        <v>260.329999923706</v>
      </c>
      <c r="D14" s="33">
        <v>600.32999992370605</v>
      </c>
      <c r="E14" s="33">
        <v>600.32999992370605</v>
      </c>
      <c r="F14" s="33">
        <v>600.32999992370605</v>
      </c>
      <c r="G14" s="33">
        <v>600.32999992370605</v>
      </c>
      <c r="H14" s="33">
        <v>600.32999992370605</v>
      </c>
      <c r="I14" s="33">
        <v>600.32999992370605</v>
      </c>
      <c r="J14" s="33">
        <v>600.32999992370605</v>
      </c>
      <c r="K14" s="33">
        <v>600.32999992370605</v>
      </c>
      <c r="L14" s="33">
        <v>570.32999992370605</v>
      </c>
      <c r="M14" s="33">
        <v>570.32999992370605</v>
      </c>
      <c r="N14" s="33">
        <v>888.90220387793602</v>
      </c>
      <c r="O14" s="33">
        <v>1138.4512040601799</v>
      </c>
      <c r="P14" s="33">
        <v>1113.4512040774898</v>
      </c>
      <c r="Q14" s="33">
        <v>1368.52744876939</v>
      </c>
      <c r="R14" s="33">
        <v>1368.52744883841</v>
      </c>
      <c r="S14" s="33">
        <v>1852.3638697765489</v>
      </c>
      <c r="T14" s="33">
        <v>1852.363869865479</v>
      </c>
      <c r="U14" s="33">
        <v>2530.5635193727694</v>
      </c>
      <c r="V14" s="33">
        <v>2510.5635194669294</v>
      </c>
      <c r="W14" s="33">
        <v>3081.5883372520002</v>
      </c>
      <c r="X14" s="33">
        <v>2980.1424957199602</v>
      </c>
      <c r="Y14" s="33">
        <v>2980.1424957376598</v>
      </c>
      <c r="Z14" s="33">
        <v>3617.5554244884001</v>
      </c>
      <c r="AA14" s="33">
        <v>3617.5554208570597</v>
      </c>
      <c r="AB14" s="33">
        <v>4978.1789935031302</v>
      </c>
      <c r="AC14" s="33">
        <v>4978.1789513724389</v>
      </c>
      <c r="AD14" s="33">
        <v>5886.9231485720984</v>
      </c>
      <c r="AE14" s="33">
        <v>5886.9231249572995</v>
      </c>
      <c r="AF14" s="28"/>
      <c r="AG14" s="28"/>
      <c r="AH14" s="28"/>
      <c r="AI14" s="28"/>
    </row>
    <row r="15" spans="1:35">
      <c r="A15" s="29" t="s">
        <v>40</v>
      </c>
      <c r="B15" s="29" t="s">
        <v>73</v>
      </c>
      <c r="C15" s="33">
        <v>810</v>
      </c>
      <c r="D15" s="33">
        <v>810</v>
      </c>
      <c r="E15" s="33">
        <v>810</v>
      </c>
      <c r="F15" s="33">
        <v>810</v>
      </c>
      <c r="G15" s="33">
        <v>2850</v>
      </c>
      <c r="H15" s="33">
        <v>2850</v>
      </c>
      <c r="I15" s="33">
        <v>2850</v>
      </c>
      <c r="J15" s="33">
        <v>2850</v>
      </c>
      <c r="K15" s="33">
        <v>4849.9998999999998</v>
      </c>
      <c r="L15" s="33">
        <v>4849.9998999999998</v>
      </c>
      <c r="M15" s="33">
        <v>4849.9998999999998</v>
      </c>
      <c r="N15" s="33">
        <v>6108.8561799999998</v>
      </c>
      <c r="O15" s="33">
        <v>6373.9301999999998</v>
      </c>
      <c r="P15" s="33">
        <v>6373.9301999999998</v>
      </c>
      <c r="Q15" s="33">
        <v>6683.8920999999991</v>
      </c>
      <c r="R15" s="33">
        <v>6683.8920999999991</v>
      </c>
      <c r="S15" s="33">
        <v>7699.3882999999996</v>
      </c>
      <c r="T15" s="33">
        <v>7699.3882999999996</v>
      </c>
      <c r="U15" s="33">
        <v>7699.3882999999996</v>
      </c>
      <c r="V15" s="33">
        <v>7699.3882999999996</v>
      </c>
      <c r="W15" s="33">
        <v>8939.8162000000011</v>
      </c>
      <c r="X15" s="33">
        <v>10399.2376</v>
      </c>
      <c r="Y15" s="33">
        <v>10399.2376</v>
      </c>
      <c r="Z15" s="33">
        <v>10613.499</v>
      </c>
      <c r="AA15" s="33">
        <v>10613.499</v>
      </c>
      <c r="AB15" s="33">
        <v>10613.499</v>
      </c>
      <c r="AC15" s="33">
        <v>10613.499</v>
      </c>
      <c r="AD15" s="33">
        <v>10870.434999999999</v>
      </c>
      <c r="AE15" s="33">
        <v>10870.434999999999</v>
      </c>
      <c r="AF15" s="28"/>
      <c r="AG15" s="28"/>
      <c r="AH15" s="28"/>
      <c r="AI15" s="28"/>
    </row>
    <row r="16" spans="1:35">
      <c r="A16" s="29" t="s">
        <v>40</v>
      </c>
      <c r="B16" s="29" t="s">
        <v>56</v>
      </c>
      <c r="C16" s="33">
        <v>95.565001159906174</v>
      </c>
      <c r="D16" s="33">
        <v>222.30399817228289</v>
      </c>
      <c r="E16" s="33">
        <v>472.72400641441254</v>
      </c>
      <c r="F16" s="33">
        <v>827.38901638984419</v>
      </c>
      <c r="G16" s="33">
        <v>1275.4639947414385</v>
      </c>
      <c r="H16" s="33">
        <v>1796.002980709073</v>
      </c>
      <c r="I16" s="33">
        <v>2438.3960294723474</v>
      </c>
      <c r="J16" s="33">
        <v>3184.4369697570778</v>
      </c>
      <c r="K16" s="33">
        <v>4042.5660362243557</v>
      </c>
      <c r="L16" s="33">
        <v>4718.5470113754145</v>
      </c>
      <c r="M16" s="33">
        <v>5463.8920488357453</v>
      </c>
      <c r="N16" s="33">
        <v>6261.2278814315578</v>
      </c>
      <c r="O16" s="33">
        <v>7107.5971488952464</v>
      </c>
      <c r="P16" s="33">
        <v>7905.5148887634123</v>
      </c>
      <c r="Q16" s="33">
        <v>8730.1271591186469</v>
      </c>
      <c r="R16" s="33">
        <v>9162.6489810943513</v>
      </c>
      <c r="S16" s="33">
        <v>9618.3372249603162</v>
      </c>
      <c r="T16" s="33">
        <v>10079.154048919669</v>
      </c>
      <c r="U16" s="33">
        <v>10567.066068649285</v>
      </c>
      <c r="V16" s="33">
        <v>11065.494928359969</v>
      </c>
      <c r="W16" s="33">
        <v>11575.234004974354</v>
      </c>
      <c r="X16" s="33">
        <v>12098.768871307355</v>
      </c>
      <c r="Y16" s="33">
        <v>12640.389154434191</v>
      </c>
      <c r="Z16" s="33">
        <v>13204.069122314442</v>
      </c>
      <c r="AA16" s="33">
        <v>13783.858104705803</v>
      </c>
      <c r="AB16" s="33">
        <v>14380.364139556885</v>
      </c>
      <c r="AC16" s="33">
        <v>14988.57563400268</v>
      </c>
      <c r="AD16" s="33">
        <v>15603.09802246093</v>
      </c>
      <c r="AE16" s="33">
        <v>16225.747894287102</v>
      </c>
      <c r="AF16" s="28"/>
      <c r="AG16" s="28"/>
      <c r="AH16" s="28"/>
      <c r="AI16" s="28"/>
    </row>
    <row r="17" spans="1:35">
      <c r="A17" s="34" t="s">
        <v>138</v>
      </c>
      <c r="B17" s="34"/>
      <c r="C17" s="35">
        <v>62007.069021557596</v>
      </c>
      <c r="D17" s="35">
        <v>64795.727995148904</v>
      </c>
      <c r="E17" s="35">
        <v>64933.671185148902</v>
      </c>
      <c r="F17" s="35">
        <v>63030.566559687119</v>
      </c>
      <c r="G17" s="35">
        <v>61329.880639315365</v>
      </c>
      <c r="H17" s="35">
        <v>61361.339331056923</v>
      </c>
      <c r="I17" s="35">
        <v>62865.896107078006</v>
      </c>
      <c r="J17" s="35">
        <v>65429.353557386945</v>
      </c>
      <c r="K17" s="35">
        <v>69102.901411620958</v>
      </c>
      <c r="L17" s="35">
        <v>69007.507138836372</v>
      </c>
      <c r="M17" s="35">
        <v>70202.985207482459</v>
      </c>
      <c r="N17" s="35">
        <v>75221.388880035258</v>
      </c>
      <c r="O17" s="35">
        <v>76709.747221577069</v>
      </c>
      <c r="P17" s="35">
        <v>77002.005081561001</v>
      </c>
      <c r="Q17" s="35">
        <v>75889.633108679453</v>
      </c>
      <c r="R17" s="35">
        <v>75158.640781096634</v>
      </c>
      <c r="S17" s="35">
        <v>84399.409271179378</v>
      </c>
      <c r="T17" s="35">
        <v>85432.351960522676</v>
      </c>
      <c r="U17" s="35">
        <v>86365.48642158616</v>
      </c>
      <c r="V17" s="35">
        <v>88783.491322348535</v>
      </c>
      <c r="W17" s="35">
        <v>94740.922848481685</v>
      </c>
      <c r="X17" s="35">
        <v>101157.70291025468</v>
      </c>
      <c r="Y17" s="35">
        <v>103248.425180889</v>
      </c>
      <c r="Z17" s="35">
        <v>102279.20773304926</v>
      </c>
      <c r="AA17" s="35">
        <v>102436.43092714602</v>
      </c>
      <c r="AB17" s="35">
        <v>113524.94392736442</v>
      </c>
      <c r="AC17" s="35">
        <v>113254.57459590922</v>
      </c>
      <c r="AD17" s="35">
        <v>113983.90419213116</v>
      </c>
      <c r="AE17" s="35">
        <v>116461.0192270875</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10240</v>
      </c>
      <c r="D20" s="33">
        <v>9765</v>
      </c>
      <c r="E20" s="33">
        <v>8290</v>
      </c>
      <c r="F20" s="33">
        <v>7359.3821442040999</v>
      </c>
      <c r="G20" s="33">
        <v>5219.2061538315265</v>
      </c>
      <c r="H20" s="33">
        <v>5072.4765938720748</v>
      </c>
      <c r="I20" s="33">
        <v>5072.4765938924293</v>
      </c>
      <c r="J20" s="33">
        <v>5072.4765939153694</v>
      </c>
      <c r="K20" s="33">
        <v>3992.1600581419452</v>
      </c>
      <c r="L20" s="33">
        <v>3992.1600581299649</v>
      </c>
      <c r="M20" s="33">
        <v>3957.8172222674602</v>
      </c>
      <c r="N20" s="33">
        <v>1832.15994975167</v>
      </c>
      <c r="O20" s="33">
        <v>1832.1599497115299</v>
      </c>
      <c r="P20" s="33">
        <v>1832.15994971438</v>
      </c>
      <c r="Q20" s="33">
        <v>1350</v>
      </c>
      <c r="R20" s="33">
        <v>1350</v>
      </c>
      <c r="S20" s="33">
        <v>1350</v>
      </c>
      <c r="T20" s="33">
        <v>1350</v>
      </c>
      <c r="U20" s="33">
        <v>1350</v>
      </c>
      <c r="V20" s="33">
        <v>1350</v>
      </c>
      <c r="W20" s="33">
        <v>690</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625</v>
      </c>
      <c r="D22" s="33">
        <v>625</v>
      </c>
      <c r="E22" s="33">
        <v>625</v>
      </c>
      <c r="F22" s="33">
        <v>625</v>
      </c>
      <c r="G22" s="33">
        <v>625</v>
      </c>
      <c r="H22" s="33">
        <v>625</v>
      </c>
      <c r="I22" s="33">
        <v>625</v>
      </c>
      <c r="J22" s="33">
        <v>625</v>
      </c>
      <c r="K22" s="33">
        <v>625</v>
      </c>
      <c r="L22" s="33">
        <v>625</v>
      </c>
      <c r="M22" s="33">
        <v>625</v>
      </c>
      <c r="N22" s="33">
        <v>625</v>
      </c>
      <c r="O22" s="33">
        <v>625</v>
      </c>
      <c r="P22" s="33">
        <v>625</v>
      </c>
      <c r="Q22" s="33">
        <v>625</v>
      </c>
      <c r="R22" s="33">
        <v>625</v>
      </c>
      <c r="S22" s="33">
        <v>625</v>
      </c>
      <c r="T22" s="33">
        <v>625</v>
      </c>
      <c r="U22" s="33">
        <v>625</v>
      </c>
      <c r="V22" s="33">
        <v>625</v>
      </c>
      <c r="W22" s="33">
        <v>625</v>
      </c>
      <c r="X22" s="33">
        <v>625</v>
      </c>
      <c r="Y22" s="33">
        <v>185</v>
      </c>
      <c r="Z22" s="33">
        <v>0</v>
      </c>
      <c r="AA22" s="33">
        <v>0</v>
      </c>
      <c r="AB22" s="33">
        <v>0</v>
      </c>
      <c r="AC22" s="33">
        <v>0</v>
      </c>
      <c r="AD22" s="33">
        <v>0</v>
      </c>
      <c r="AE22" s="33">
        <v>0</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1438</v>
      </c>
      <c r="D24" s="33">
        <v>1438</v>
      </c>
      <c r="E24" s="33">
        <v>1438</v>
      </c>
      <c r="F24" s="33">
        <v>1438</v>
      </c>
      <c r="G24" s="33">
        <v>1438</v>
      </c>
      <c r="H24" s="33">
        <v>1438</v>
      </c>
      <c r="I24" s="33">
        <v>1438</v>
      </c>
      <c r="J24" s="33">
        <v>1438</v>
      </c>
      <c r="K24" s="33">
        <v>1438</v>
      </c>
      <c r="L24" s="33">
        <v>1438</v>
      </c>
      <c r="M24" s="33">
        <v>1438</v>
      </c>
      <c r="N24" s="33">
        <v>1438</v>
      </c>
      <c r="O24" s="33">
        <v>1438</v>
      </c>
      <c r="P24" s="33">
        <v>1438</v>
      </c>
      <c r="Q24" s="33">
        <v>1388</v>
      </c>
      <c r="R24" s="33">
        <v>1388</v>
      </c>
      <c r="S24" s="33">
        <v>2440.6513999999997</v>
      </c>
      <c r="T24" s="33">
        <v>2440.6513999999997</v>
      </c>
      <c r="U24" s="33">
        <v>2440.6513999999997</v>
      </c>
      <c r="V24" s="33">
        <v>2440.6513999999997</v>
      </c>
      <c r="W24" s="33">
        <v>2440.6513999999997</v>
      </c>
      <c r="X24" s="33">
        <v>2440.6513999999997</v>
      </c>
      <c r="Y24" s="33">
        <v>3284.1346000000003</v>
      </c>
      <c r="Z24" s="33">
        <v>3286.0164</v>
      </c>
      <c r="AA24" s="33">
        <v>3286.0164</v>
      </c>
      <c r="AB24" s="33">
        <v>3286.0164</v>
      </c>
      <c r="AC24" s="33">
        <v>3286.0164</v>
      </c>
      <c r="AD24" s="33">
        <v>3286.0164</v>
      </c>
      <c r="AE24" s="33">
        <v>3286.0164</v>
      </c>
    </row>
    <row r="25" spans="1:35" s="28" customFormat="1">
      <c r="A25" s="29" t="s">
        <v>130</v>
      </c>
      <c r="B25" s="29" t="s">
        <v>65</v>
      </c>
      <c r="C25" s="33">
        <v>2585</v>
      </c>
      <c r="D25" s="33">
        <v>2585</v>
      </c>
      <c r="E25" s="33">
        <v>2585</v>
      </c>
      <c r="F25" s="33">
        <v>2585</v>
      </c>
      <c r="G25" s="33">
        <v>2585</v>
      </c>
      <c r="H25" s="33">
        <v>2585</v>
      </c>
      <c r="I25" s="33">
        <v>2585</v>
      </c>
      <c r="J25" s="33">
        <v>2585</v>
      </c>
      <c r="K25" s="33">
        <v>2585</v>
      </c>
      <c r="L25" s="33">
        <v>2585</v>
      </c>
      <c r="M25" s="33">
        <v>2585</v>
      </c>
      <c r="N25" s="33">
        <v>2585</v>
      </c>
      <c r="O25" s="33">
        <v>2585</v>
      </c>
      <c r="P25" s="33">
        <v>2585</v>
      </c>
      <c r="Q25" s="33">
        <v>2585</v>
      </c>
      <c r="R25" s="33">
        <v>2585</v>
      </c>
      <c r="S25" s="33">
        <v>2585</v>
      </c>
      <c r="T25" s="33">
        <v>2585</v>
      </c>
      <c r="U25" s="33">
        <v>2585</v>
      </c>
      <c r="V25" s="33">
        <v>2585</v>
      </c>
      <c r="W25" s="33">
        <v>2585</v>
      </c>
      <c r="X25" s="33">
        <v>2585</v>
      </c>
      <c r="Y25" s="33">
        <v>2585</v>
      </c>
      <c r="Z25" s="33">
        <v>2585</v>
      </c>
      <c r="AA25" s="33">
        <v>2585</v>
      </c>
      <c r="AB25" s="33">
        <v>2585</v>
      </c>
      <c r="AC25" s="33">
        <v>2585</v>
      </c>
      <c r="AD25" s="33">
        <v>2585</v>
      </c>
      <c r="AE25" s="33">
        <v>2585</v>
      </c>
    </row>
    <row r="26" spans="1:35" s="28" customFormat="1">
      <c r="A26" s="29" t="s">
        <v>130</v>
      </c>
      <c r="B26" s="29" t="s">
        <v>69</v>
      </c>
      <c r="C26" s="33">
        <v>3520.7299695422325</v>
      </c>
      <c r="D26" s="33">
        <v>3741.0439495422324</v>
      </c>
      <c r="E26" s="33">
        <v>5141.6089895422319</v>
      </c>
      <c r="F26" s="33">
        <v>7007.770419542233</v>
      </c>
      <c r="G26" s="33">
        <v>7007.770419542233</v>
      </c>
      <c r="H26" s="33">
        <v>7387.3067995422325</v>
      </c>
      <c r="I26" s="33">
        <v>8215.5118995422326</v>
      </c>
      <c r="J26" s="33">
        <v>8487.6859995422328</v>
      </c>
      <c r="K26" s="33">
        <v>10314.084899542233</v>
      </c>
      <c r="L26" s="33">
        <v>10314.084899542233</v>
      </c>
      <c r="M26" s="33">
        <v>10314.084899542233</v>
      </c>
      <c r="N26" s="33">
        <v>12920.732933141233</v>
      </c>
      <c r="O26" s="33">
        <v>12920.732933216234</v>
      </c>
      <c r="P26" s="33">
        <v>12920.732933232834</v>
      </c>
      <c r="Q26" s="33">
        <v>12920.732933370233</v>
      </c>
      <c r="R26" s="33">
        <v>12890.601548698643</v>
      </c>
      <c r="S26" s="33">
        <v>12620.601548731283</v>
      </c>
      <c r="T26" s="33">
        <v>13518.121798071614</v>
      </c>
      <c r="U26" s="33">
        <v>13518.121798083634</v>
      </c>
      <c r="V26" s="33">
        <v>13157.621798095995</v>
      </c>
      <c r="W26" s="33">
        <v>14392.951752856034</v>
      </c>
      <c r="X26" s="33">
        <v>14892.949944577633</v>
      </c>
      <c r="Y26" s="33">
        <v>14597.969941220701</v>
      </c>
      <c r="Z26" s="33">
        <v>14597.969941220701</v>
      </c>
      <c r="AA26" s="33">
        <v>15750.1130412207</v>
      </c>
      <c r="AB26" s="33">
        <v>17136.443538168947</v>
      </c>
      <c r="AC26" s="33">
        <v>18067.981438168943</v>
      </c>
      <c r="AD26" s="33">
        <v>18067.981438168943</v>
      </c>
      <c r="AE26" s="33">
        <v>18328.230635727537</v>
      </c>
    </row>
    <row r="27" spans="1:35" s="28" customFormat="1">
      <c r="A27" s="29" t="s">
        <v>130</v>
      </c>
      <c r="B27" s="29" t="s">
        <v>68</v>
      </c>
      <c r="C27" s="33">
        <v>2130.362995147701</v>
      </c>
      <c r="D27" s="33">
        <v>2600.362995147701</v>
      </c>
      <c r="E27" s="33">
        <v>2600.362995147701</v>
      </c>
      <c r="F27" s="33">
        <v>2600.362995147701</v>
      </c>
      <c r="G27" s="33">
        <v>3067.7941151477012</v>
      </c>
      <c r="H27" s="33">
        <v>3067.7941151477012</v>
      </c>
      <c r="I27" s="33">
        <v>3067.7941151477012</v>
      </c>
      <c r="J27" s="33">
        <v>3326.6722851477011</v>
      </c>
      <c r="K27" s="33">
        <v>6543.836405147701</v>
      </c>
      <c r="L27" s="33">
        <v>6543.836405147701</v>
      </c>
      <c r="M27" s="33">
        <v>6543.836405147701</v>
      </c>
      <c r="N27" s="33">
        <v>7396.5467451477016</v>
      </c>
      <c r="O27" s="33">
        <v>7419.1829451477015</v>
      </c>
      <c r="P27" s="33">
        <v>7419.1829451477015</v>
      </c>
      <c r="Q27" s="33">
        <v>7419.1829451477015</v>
      </c>
      <c r="R27" s="33">
        <v>7419.1829451477015</v>
      </c>
      <c r="S27" s="33">
        <v>10068.402545147699</v>
      </c>
      <c r="T27" s="33">
        <v>10440.251542095943</v>
      </c>
      <c r="U27" s="33">
        <v>11073.467242095943</v>
      </c>
      <c r="V27" s="33">
        <v>12919.857452095943</v>
      </c>
      <c r="W27" s="33">
        <v>14270.683292095942</v>
      </c>
      <c r="X27" s="33">
        <v>17042.132940570067</v>
      </c>
      <c r="Y27" s="33">
        <v>18050.141940570065</v>
      </c>
      <c r="Z27" s="33">
        <v>18050.141940570065</v>
      </c>
      <c r="AA27" s="33">
        <v>18050.141940570065</v>
      </c>
      <c r="AB27" s="33">
        <v>19830.860740570068</v>
      </c>
      <c r="AC27" s="33">
        <v>19830.860740570068</v>
      </c>
      <c r="AD27" s="33">
        <v>19780.860740570068</v>
      </c>
      <c r="AE27" s="33">
        <v>19159.300735382079</v>
      </c>
    </row>
    <row r="28" spans="1:35" s="28" customFormat="1">
      <c r="A28" s="29" t="s">
        <v>130</v>
      </c>
      <c r="B28" s="29" t="s">
        <v>36</v>
      </c>
      <c r="C28" s="33">
        <v>0</v>
      </c>
      <c r="D28" s="33">
        <v>0</v>
      </c>
      <c r="E28" s="33">
        <v>0</v>
      </c>
      <c r="F28" s="33">
        <v>0</v>
      </c>
      <c r="G28" s="33">
        <v>0</v>
      </c>
      <c r="H28" s="33">
        <v>0</v>
      </c>
      <c r="I28" s="33">
        <v>0</v>
      </c>
      <c r="J28" s="33">
        <v>0</v>
      </c>
      <c r="K28" s="33">
        <v>0</v>
      </c>
      <c r="L28" s="33">
        <v>0</v>
      </c>
      <c r="M28" s="33">
        <v>0</v>
      </c>
      <c r="N28" s="33">
        <v>1.346884E-4</v>
      </c>
      <c r="O28" s="33">
        <v>1.3474202999999999E-4</v>
      </c>
      <c r="P28" s="33">
        <v>1.3474993E-4</v>
      </c>
      <c r="Q28" s="33">
        <v>1.7930182000000001E-4</v>
      </c>
      <c r="R28" s="33">
        <v>1.7933177999999999E-4</v>
      </c>
      <c r="S28" s="33">
        <v>1.7985506999999899E-4</v>
      </c>
      <c r="T28" s="33">
        <v>1.7989473000000001E-4</v>
      </c>
      <c r="U28" s="33">
        <v>678.19982927364003</v>
      </c>
      <c r="V28" s="33">
        <v>678.19982930700996</v>
      </c>
      <c r="W28" s="33">
        <v>1004.55103</v>
      </c>
      <c r="X28" s="33">
        <v>1004.55103</v>
      </c>
      <c r="Y28" s="33">
        <v>1004.55103</v>
      </c>
      <c r="Z28" s="33">
        <v>1641.96396</v>
      </c>
      <c r="AA28" s="33">
        <v>1641.96396</v>
      </c>
      <c r="AB28" s="33">
        <v>1641.96396</v>
      </c>
      <c r="AC28" s="33">
        <v>1641.96396</v>
      </c>
      <c r="AD28" s="33">
        <v>1641.96396</v>
      </c>
      <c r="AE28" s="33">
        <v>1641.9638599999998</v>
      </c>
    </row>
    <row r="29" spans="1:35" s="28" customFormat="1">
      <c r="A29" s="29" t="s">
        <v>130</v>
      </c>
      <c r="B29" s="29" t="s">
        <v>73</v>
      </c>
      <c r="C29" s="33">
        <v>240</v>
      </c>
      <c r="D29" s="33">
        <v>240</v>
      </c>
      <c r="E29" s="33">
        <v>240</v>
      </c>
      <c r="F29" s="33">
        <v>240</v>
      </c>
      <c r="G29" s="33">
        <v>2280</v>
      </c>
      <c r="H29" s="33">
        <v>2280</v>
      </c>
      <c r="I29" s="33">
        <v>2280</v>
      </c>
      <c r="J29" s="33">
        <v>2280</v>
      </c>
      <c r="K29" s="33">
        <v>4279.9998999999998</v>
      </c>
      <c r="L29" s="33">
        <v>4279.9998999999998</v>
      </c>
      <c r="M29" s="33">
        <v>4279.9998999999998</v>
      </c>
      <c r="N29" s="33">
        <v>4279.9998999999998</v>
      </c>
      <c r="O29" s="33">
        <v>4279.9998999999998</v>
      </c>
      <c r="P29" s="33">
        <v>4279.9998999999998</v>
      </c>
      <c r="Q29" s="33">
        <v>4279.9998999999998</v>
      </c>
      <c r="R29" s="33">
        <v>4279.9998999999998</v>
      </c>
      <c r="S29" s="33">
        <v>4279.9998999999998</v>
      </c>
      <c r="T29" s="33">
        <v>4279.9998999999998</v>
      </c>
      <c r="U29" s="33">
        <v>4279.9998999999998</v>
      </c>
      <c r="V29" s="33">
        <v>4279.9998999999998</v>
      </c>
      <c r="W29" s="33">
        <v>4880</v>
      </c>
      <c r="X29" s="33">
        <v>4880</v>
      </c>
      <c r="Y29" s="33">
        <v>4880</v>
      </c>
      <c r="Z29" s="33">
        <v>4880</v>
      </c>
      <c r="AA29" s="33">
        <v>4880</v>
      </c>
      <c r="AB29" s="33">
        <v>4880</v>
      </c>
      <c r="AC29" s="33">
        <v>4880</v>
      </c>
      <c r="AD29" s="33">
        <v>4880</v>
      </c>
      <c r="AE29" s="33">
        <v>4880</v>
      </c>
    </row>
    <row r="30" spans="1:35" s="28" customFormat="1">
      <c r="A30" s="29" t="s">
        <v>130</v>
      </c>
      <c r="B30" s="29" t="s">
        <v>56</v>
      </c>
      <c r="C30" s="33">
        <v>33.809000492095876</v>
      </c>
      <c r="D30" s="33">
        <v>82.708997726440401</v>
      </c>
      <c r="E30" s="33">
        <v>156.7610015869133</v>
      </c>
      <c r="F30" s="33">
        <v>263.89000701904251</v>
      </c>
      <c r="G30" s="33">
        <v>405.04799652099609</v>
      </c>
      <c r="H30" s="33">
        <v>567.05899810790902</v>
      </c>
      <c r="I30" s="33">
        <v>769.63403320312409</v>
      </c>
      <c r="J30" s="33">
        <v>1010.102981567382</v>
      </c>
      <c r="K30" s="33">
        <v>1287.846038818356</v>
      </c>
      <c r="L30" s="33">
        <v>1513.001998901364</v>
      </c>
      <c r="M30" s="33">
        <v>1757.9950256347629</v>
      </c>
      <c r="N30" s="33">
        <v>2022.752929687492</v>
      </c>
      <c r="O30" s="33">
        <v>2303.8510437011641</v>
      </c>
      <c r="P30" s="33">
        <v>2570.3709106445258</v>
      </c>
      <c r="Q30" s="33">
        <v>2845.8051147460928</v>
      </c>
      <c r="R30" s="33">
        <v>2993.400024414062</v>
      </c>
      <c r="S30" s="33">
        <v>3149.60205078125</v>
      </c>
      <c r="T30" s="33">
        <v>3306.082000732416</v>
      </c>
      <c r="U30" s="33">
        <v>3472.6760864257813</v>
      </c>
      <c r="V30" s="33">
        <v>3642.4990844726508</v>
      </c>
      <c r="W30" s="33">
        <v>3815.6539916992128</v>
      </c>
      <c r="X30" s="33">
        <v>3993.2119750976508</v>
      </c>
      <c r="Y30" s="33">
        <v>4175.7440795898383</v>
      </c>
      <c r="Z30" s="33">
        <v>4364.7819213867133</v>
      </c>
      <c r="AA30" s="33">
        <v>4557.4061279296875</v>
      </c>
      <c r="AB30" s="33">
        <v>4750.507080078125</v>
      </c>
      <c r="AC30" s="33">
        <v>4944.2018432617178</v>
      </c>
      <c r="AD30" s="33">
        <v>5141.238037109375</v>
      </c>
      <c r="AE30" s="33">
        <v>5338.71484375</v>
      </c>
    </row>
    <row r="31" spans="1:35" s="28" customFormat="1">
      <c r="A31" s="34" t="s">
        <v>138</v>
      </c>
      <c r="B31" s="34"/>
      <c r="C31" s="35">
        <v>20539.092964689935</v>
      </c>
      <c r="D31" s="35">
        <v>20754.406944689934</v>
      </c>
      <c r="E31" s="35">
        <v>20679.971984689935</v>
      </c>
      <c r="F31" s="35">
        <v>21615.515558894036</v>
      </c>
      <c r="G31" s="35">
        <v>19942.770688521461</v>
      </c>
      <c r="H31" s="35">
        <v>20175.577508562008</v>
      </c>
      <c r="I31" s="35">
        <v>21003.782608582365</v>
      </c>
      <c r="J31" s="35">
        <v>21534.834878605303</v>
      </c>
      <c r="K31" s="35">
        <v>25498.081362831876</v>
      </c>
      <c r="L31" s="35">
        <v>25498.081362819899</v>
      </c>
      <c r="M31" s="35">
        <v>25463.738526957393</v>
      </c>
      <c r="N31" s="35">
        <v>26797.439628040604</v>
      </c>
      <c r="O31" s="35">
        <v>26820.075828075467</v>
      </c>
      <c r="P31" s="35">
        <v>26820.075828094916</v>
      </c>
      <c r="Q31" s="35">
        <v>26287.915878517935</v>
      </c>
      <c r="R31" s="35">
        <v>26257.784493846346</v>
      </c>
      <c r="S31" s="35">
        <v>29689.655493878981</v>
      </c>
      <c r="T31" s="35">
        <v>30959.024740167555</v>
      </c>
      <c r="U31" s="35">
        <v>31592.240440179576</v>
      </c>
      <c r="V31" s="35">
        <v>33078.130650191939</v>
      </c>
      <c r="W31" s="35">
        <v>35004.286444951977</v>
      </c>
      <c r="X31" s="35">
        <v>37585.734285147701</v>
      </c>
      <c r="Y31" s="35">
        <v>38702.246481790768</v>
      </c>
      <c r="Z31" s="35">
        <v>38519.128281790763</v>
      </c>
      <c r="AA31" s="35">
        <v>39671.271381790764</v>
      </c>
      <c r="AB31" s="35">
        <v>42838.320678739015</v>
      </c>
      <c r="AC31" s="35">
        <v>43769.858578739011</v>
      </c>
      <c r="AD31" s="35">
        <v>43719.858578739011</v>
      </c>
      <c r="AE31" s="35">
        <v>43358.547771109617</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8126</v>
      </c>
      <c r="D34" s="33">
        <v>8126</v>
      </c>
      <c r="E34" s="33">
        <v>8126</v>
      </c>
      <c r="F34" s="33">
        <v>4619.0367922999994</v>
      </c>
      <c r="G34" s="33">
        <v>4619.0367922999994</v>
      </c>
      <c r="H34" s="33">
        <v>4405.0451039999989</v>
      </c>
      <c r="I34" s="33">
        <v>4281.9030499999999</v>
      </c>
      <c r="J34" s="33">
        <v>4281.9030499999999</v>
      </c>
      <c r="K34" s="33">
        <v>4082.95442</v>
      </c>
      <c r="L34" s="33">
        <v>4082.9543899999999</v>
      </c>
      <c r="M34" s="33">
        <v>4082.9543899999999</v>
      </c>
      <c r="N34" s="33">
        <v>4082.9543899999999</v>
      </c>
      <c r="O34" s="33">
        <v>3551.9038067256997</v>
      </c>
      <c r="P34" s="33">
        <v>3551.9038066803996</v>
      </c>
      <c r="Q34" s="33">
        <v>3551.9038068477998</v>
      </c>
      <c r="R34" s="33">
        <v>3234.6441069249695</v>
      </c>
      <c r="S34" s="33">
        <v>3166.0007266247299</v>
      </c>
      <c r="T34" s="33">
        <v>3166.0007266582597</v>
      </c>
      <c r="U34" s="33">
        <v>3166.0007266988996</v>
      </c>
      <c r="V34" s="33">
        <v>3166.0006666806999</v>
      </c>
      <c r="W34" s="33">
        <v>3007.5079266284997</v>
      </c>
      <c r="X34" s="33">
        <v>2263.5079266559301</v>
      </c>
      <c r="Y34" s="33">
        <v>1755.2890600000001</v>
      </c>
      <c r="Z34" s="33">
        <v>1533.5072</v>
      </c>
      <c r="AA34" s="33">
        <v>1533.5072</v>
      </c>
      <c r="AB34" s="33">
        <v>1533.5072</v>
      </c>
      <c r="AC34" s="33">
        <v>1265.9999700000001</v>
      </c>
      <c r="AD34" s="33">
        <v>1265.9999700000001</v>
      </c>
      <c r="AE34" s="33">
        <v>1265.9999700000001</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1512.8999938964839</v>
      </c>
      <c r="D36" s="33">
        <v>1512.8999938964839</v>
      </c>
      <c r="E36" s="33">
        <v>1512.8999938964839</v>
      </c>
      <c r="F36" s="33">
        <v>1512.8999938964839</v>
      </c>
      <c r="G36" s="33">
        <v>1512.8999938964839</v>
      </c>
      <c r="H36" s="33">
        <v>1512.8999938964839</v>
      </c>
      <c r="I36" s="33">
        <v>1512.8999938964839</v>
      </c>
      <c r="J36" s="33">
        <v>1512.8999938964839</v>
      </c>
      <c r="K36" s="33">
        <v>1512.8999938964839</v>
      </c>
      <c r="L36" s="33">
        <v>1512.8999938964839</v>
      </c>
      <c r="M36" s="33">
        <v>1512.8999938964839</v>
      </c>
      <c r="N36" s="33">
        <v>1512.8999938964839</v>
      </c>
      <c r="O36" s="33">
        <v>1512.8999938964839</v>
      </c>
      <c r="P36" s="33">
        <v>1512.8999938964839</v>
      </c>
      <c r="Q36" s="33">
        <v>1512.8999938964839</v>
      </c>
      <c r="R36" s="33">
        <v>1127.8999938964839</v>
      </c>
      <c r="S36" s="33">
        <v>1127.8999938964839</v>
      </c>
      <c r="T36" s="33">
        <v>1127.8999938964839</v>
      </c>
      <c r="U36" s="33">
        <v>984.5</v>
      </c>
      <c r="V36" s="33">
        <v>984.5</v>
      </c>
      <c r="W36" s="33">
        <v>984.5</v>
      </c>
      <c r="X36" s="33">
        <v>984.5</v>
      </c>
      <c r="Y36" s="33">
        <v>984.5</v>
      </c>
      <c r="Z36" s="33">
        <v>984.5</v>
      </c>
      <c r="AA36" s="33">
        <v>340</v>
      </c>
      <c r="AB36" s="33">
        <v>180</v>
      </c>
      <c r="AC36" s="33">
        <v>180</v>
      </c>
      <c r="AD36" s="33">
        <v>180</v>
      </c>
      <c r="AE36" s="33">
        <v>180</v>
      </c>
    </row>
    <row r="37" spans="1:31" s="28" customFormat="1">
      <c r="A37" s="29" t="s">
        <v>131</v>
      </c>
      <c r="B37" s="29" t="s">
        <v>32</v>
      </c>
      <c r="C37" s="33">
        <v>84</v>
      </c>
      <c r="D37" s="33">
        <v>84</v>
      </c>
      <c r="E37" s="33">
        <v>84</v>
      </c>
      <c r="F37" s="33">
        <v>84</v>
      </c>
      <c r="G37" s="33">
        <v>84</v>
      </c>
      <c r="H37" s="33">
        <v>84</v>
      </c>
      <c r="I37" s="33">
        <v>84</v>
      </c>
      <c r="J37" s="33">
        <v>84</v>
      </c>
      <c r="K37" s="33">
        <v>84</v>
      </c>
      <c r="L37" s="33">
        <v>84</v>
      </c>
      <c r="M37" s="33">
        <v>84</v>
      </c>
      <c r="N37" s="33">
        <v>84</v>
      </c>
      <c r="O37" s="33">
        <v>84</v>
      </c>
      <c r="P37" s="33">
        <v>84</v>
      </c>
      <c r="Q37" s="33">
        <v>84</v>
      </c>
      <c r="R37" s="33">
        <v>84</v>
      </c>
      <c r="S37" s="33">
        <v>84</v>
      </c>
      <c r="T37" s="33">
        <v>84</v>
      </c>
      <c r="U37" s="33">
        <v>84</v>
      </c>
      <c r="V37" s="33">
        <v>84</v>
      </c>
      <c r="W37" s="33">
        <v>84</v>
      </c>
      <c r="X37" s="33">
        <v>84</v>
      </c>
      <c r="Y37" s="33">
        <v>84</v>
      </c>
      <c r="Z37" s="33">
        <v>84</v>
      </c>
      <c r="AA37" s="33">
        <v>84</v>
      </c>
      <c r="AB37" s="33">
        <v>0</v>
      </c>
      <c r="AC37" s="33">
        <v>0</v>
      </c>
      <c r="AD37" s="33">
        <v>0</v>
      </c>
      <c r="AE37" s="33">
        <v>0</v>
      </c>
    </row>
    <row r="38" spans="1:31" s="28" customFormat="1">
      <c r="A38" s="29" t="s">
        <v>131</v>
      </c>
      <c r="B38" s="29" t="s">
        <v>66</v>
      </c>
      <c r="C38" s="33">
        <v>1910</v>
      </c>
      <c r="D38" s="33">
        <v>1910</v>
      </c>
      <c r="E38" s="33">
        <v>1910</v>
      </c>
      <c r="F38" s="33">
        <v>1910</v>
      </c>
      <c r="G38" s="33">
        <v>1910</v>
      </c>
      <c r="H38" s="33">
        <v>1910</v>
      </c>
      <c r="I38" s="33">
        <v>1910</v>
      </c>
      <c r="J38" s="33">
        <v>1910</v>
      </c>
      <c r="K38" s="33">
        <v>1910</v>
      </c>
      <c r="L38" s="33">
        <v>1910</v>
      </c>
      <c r="M38" s="33">
        <v>1910</v>
      </c>
      <c r="N38" s="33">
        <v>1910</v>
      </c>
      <c r="O38" s="33">
        <v>1618</v>
      </c>
      <c r="P38" s="33">
        <v>1501</v>
      </c>
      <c r="Q38" s="33">
        <v>1501</v>
      </c>
      <c r="R38" s="33">
        <v>1501</v>
      </c>
      <c r="S38" s="33">
        <v>1501</v>
      </c>
      <c r="T38" s="33">
        <v>1501</v>
      </c>
      <c r="U38" s="33">
        <v>2482.3627999999999</v>
      </c>
      <c r="V38" s="33">
        <v>2482.3627999999999</v>
      </c>
      <c r="W38" s="33">
        <v>2482.3627999999999</v>
      </c>
      <c r="X38" s="33">
        <v>2557.3485000000001</v>
      </c>
      <c r="Y38" s="33">
        <v>2557.3485000000001</v>
      </c>
      <c r="Z38" s="33">
        <v>2425.3485000000001</v>
      </c>
      <c r="AA38" s="33">
        <v>2425.3485000000001</v>
      </c>
      <c r="AB38" s="33">
        <v>4292.5985999999994</v>
      </c>
      <c r="AC38" s="33">
        <v>4292.5985999999994</v>
      </c>
      <c r="AD38" s="33">
        <v>5006.6570000000002</v>
      </c>
      <c r="AE38" s="33">
        <v>4487.6570000000002</v>
      </c>
    </row>
    <row r="39" spans="1:31" s="28" customFormat="1">
      <c r="A39" s="29" t="s">
        <v>131</v>
      </c>
      <c r="B39" s="29" t="s">
        <v>65</v>
      </c>
      <c r="C39" s="33">
        <v>152.40000152587891</v>
      </c>
      <c r="D39" s="33">
        <v>152.40000152587891</v>
      </c>
      <c r="E39" s="33">
        <v>152.40000152587891</v>
      </c>
      <c r="F39" s="33">
        <v>152.40000152587891</v>
      </c>
      <c r="G39" s="33">
        <v>152.40000152587891</v>
      </c>
      <c r="H39" s="33">
        <v>152.40000152587891</v>
      </c>
      <c r="I39" s="33">
        <v>152.40000152587891</v>
      </c>
      <c r="J39" s="33">
        <v>152.40000152587891</v>
      </c>
      <c r="K39" s="33">
        <v>152.40000152587891</v>
      </c>
      <c r="L39" s="33">
        <v>152.40000152587891</v>
      </c>
      <c r="M39" s="33">
        <v>152.40000152587891</v>
      </c>
      <c r="N39" s="33">
        <v>152.40000152587891</v>
      </c>
      <c r="O39" s="33">
        <v>152.40000152587891</v>
      </c>
      <c r="P39" s="33">
        <v>152.40000152587891</v>
      </c>
      <c r="Q39" s="33">
        <v>152.40000152587891</v>
      </c>
      <c r="R39" s="33">
        <v>152.40000152587891</v>
      </c>
      <c r="S39" s="33">
        <v>66</v>
      </c>
      <c r="T39" s="33">
        <v>66</v>
      </c>
      <c r="U39" s="33">
        <v>66</v>
      </c>
      <c r="V39" s="33">
        <v>66</v>
      </c>
      <c r="W39" s="33">
        <v>66</v>
      </c>
      <c r="X39" s="33">
        <v>0</v>
      </c>
      <c r="Y39" s="33">
        <v>0</v>
      </c>
      <c r="Z39" s="33">
        <v>0</v>
      </c>
      <c r="AA39" s="33">
        <v>0</v>
      </c>
      <c r="AB39" s="33">
        <v>0</v>
      </c>
      <c r="AC39" s="33">
        <v>0</v>
      </c>
      <c r="AD39" s="33">
        <v>0</v>
      </c>
      <c r="AE39" s="33">
        <v>0</v>
      </c>
    </row>
    <row r="40" spans="1:31" s="28" customFormat="1">
      <c r="A40" s="29" t="s">
        <v>131</v>
      </c>
      <c r="B40" s="29" t="s">
        <v>69</v>
      </c>
      <c r="C40" s="33">
        <v>4376.6080207824689</v>
      </c>
      <c r="D40" s="33">
        <v>4876.6080207824689</v>
      </c>
      <c r="E40" s="33">
        <v>4876.6080207824689</v>
      </c>
      <c r="F40" s="33">
        <v>6238.413890782469</v>
      </c>
      <c r="G40" s="33">
        <v>6288.6293907824693</v>
      </c>
      <c r="H40" s="33">
        <v>6288.6293907824693</v>
      </c>
      <c r="I40" s="33">
        <v>6288.6293907824693</v>
      </c>
      <c r="J40" s="33">
        <v>7138.4140410677392</v>
      </c>
      <c r="K40" s="33">
        <v>7138.4140410738892</v>
      </c>
      <c r="L40" s="33">
        <v>7138.4140410763193</v>
      </c>
      <c r="M40" s="33">
        <v>7438.4140410778691</v>
      </c>
      <c r="N40" s="33">
        <v>8050.7889410794987</v>
      </c>
      <c r="O40" s="33">
        <v>9225.8444310804989</v>
      </c>
      <c r="P40" s="33">
        <v>9225.8444310811592</v>
      </c>
      <c r="Q40" s="33">
        <v>9486.0177710817188</v>
      </c>
      <c r="R40" s="33">
        <v>9650.6485710828383</v>
      </c>
      <c r="S40" s="33">
        <v>10500.864071126789</v>
      </c>
      <c r="T40" s="33">
        <v>10500.864071127398</v>
      </c>
      <c r="U40" s="33">
        <v>10500.864071127939</v>
      </c>
      <c r="V40" s="33">
        <v>10500.86407112837</v>
      </c>
      <c r="W40" s="33">
        <v>11333.689371128909</v>
      </c>
      <c r="X40" s="33">
        <v>12763.33687584928</v>
      </c>
      <c r="Y40" s="33">
        <v>12582.818870493837</v>
      </c>
      <c r="Z40" s="33">
        <v>12693.8994558593</v>
      </c>
      <c r="AA40" s="33">
        <v>13113.808855930936</v>
      </c>
      <c r="AB40" s="33">
        <v>14037.77770577621</v>
      </c>
      <c r="AC40" s="33">
        <v>14037.7777058182</v>
      </c>
      <c r="AD40" s="33">
        <v>14814.548905821575</v>
      </c>
      <c r="AE40" s="33">
        <v>16837.777705824195</v>
      </c>
    </row>
    <row r="41" spans="1:31" s="28" customFormat="1">
      <c r="A41" s="29" t="s">
        <v>131</v>
      </c>
      <c r="B41" s="29" t="s">
        <v>68</v>
      </c>
      <c r="C41" s="33">
        <v>2017.6349983215291</v>
      </c>
      <c r="D41" s="33">
        <v>2827.6199989318811</v>
      </c>
      <c r="E41" s="33">
        <v>2827.6199989318811</v>
      </c>
      <c r="F41" s="33">
        <v>2827.6199989318811</v>
      </c>
      <c r="G41" s="33">
        <v>2827.6199989318811</v>
      </c>
      <c r="H41" s="33">
        <v>2827.6199989318811</v>
      </c>
      <c r="I41" s="33">
        <v>2827.6199989318811</v>
      </c>
      <c r="J41" s="33">
        <v>2827.6199989318811</v>
      </c>
      <c r="K41" s="33">
        <v>2827.6199989318811</v>
      </c>
      <c r="L41" s="33">
        <v>2827.6199989318811</v>
      </c>
      <c r="M41" s="33">
        <v>2929.398970640781</v>
      </c>
      <c r="N41" s="33">
        <v>3327.6200072159413</v>
      </c>
      <c r="O41" s="33">
        <v>3778.0305889318811</v>
      </c>
      <c r="P41" s="33">
        <v>3778.0305889318811</v>
      </c>
      <c r="Q41" s="33">
        <v>3778.0305889318811</v>
      </c>
      <c r="R41" s="33">
        <v>3657.0305889318806</v>
      </c>
      <c r="S41" s="33">
        <v>5292.6440489318811</v>
      </c>
      <c r="T41" s="33">
        <v>5292.6440489318811</v>
      </c>
      <c r="U41" s="33">
        <v>5622.8210489318808</v>
      </c>
      <c r="V41" s="33">
        <v>6445.6154489318815</v>
      </c>
      <c r="W41" s="33">
        <v>7278.1449917990612</v>
      </c>
      <c r="X41" s="33">
        <v>10340.306276762936</v>
      </c>
      <c r="Y41" s="33">
        <v>10173.306276762936</v>
      </c>
      <c r="Z41" s="33">
        <v>9972.2062782888152</v>
      </c>
      <c r="AA41" s="33">
        <v>9907.9982781057097</v>
      </c>
      <c r="AB41" s="33">
        <v>11651.474451495358</v>
      </c>
      <c r="AC41" s="33">
        <v>11541.074449969481</v>
      </c>
      <c r="AD41" s="33">
        <v>11010.174448443602</v>
      </c>
      <c r="AE41" s="33">
        <v>11159.406447253419</v>
      </c>
    </row>
    <row r="42" spans="1:31" s="28" customFormat="1">
      <c r="A42" s="29" t="s">
        <v>131</v>
      </c>
      <c r="B42" s="29" t="s">
        <v>36</v>
      </c>
      <c r="C42" s="33">
        <v>0</v>
      </c>
      <c r="D42" s="33">
        <v>20</v>
      </c>
      <c r="E42" s="33">
        <v>20</v>
      </c>
      <c r="F42" s="33">
        <v>20</v>
      </c>
      <c r="G42" s="33">
        <v>20</v>
      </c>
      <c r="H42" s="33">
        <v>20</v>
      </c>
      <c r="I42" s="33">
        <v>20</v>
      </c>
      <c r="J42" s="33">
        <v>20</v>
      </c>
      <c r="K42" s="33">
        <v>20</v>
      </c>
      <c r="L42" s="33">
        <v>20</v>
      </c>
      <c r="M42" s="33">
        <v>20</v>
      </c>
      <c r="N42" s="33">
        <v>260.55119999999999</v>
      </c>
      <c r="O42" s="33">
        <v>565.43020000000001</v>
      </c>
      <c r="P42" s="33">
        <v>565.43020000000001</v>
      </c>
      <c r="Q42" s="33">
        <v>565.43020000000001</v>
      </c>
      <c r="R42" s="33">
        <v>565.43020000000001</v>
      </c>
      <c r="S42" s="33">
        <v>1017.9070400000001</v>
      </c>
      <c r="T42" s="33">
        <v>1017.9070400000001</v>
      </c>
      <c r="U42" s="33">
        <v>1017.9070400000001</v>
      </c>
      <c r="V42" s="33">
        <v>997.90704000000005</v>
      </c>
      <c r="W42" s="33">
        <v>997.90704000000005</v>
      </c>
      <c r="X42" s="33">
        <v>1196.4612</v>
      </c>
      <c r="Y42" s="33">
        <v>1196.4612</v>
      </c>
      <c r="Z42" s="33">
        <v>1196.4612</v>
      </c>
      <c r="AA42" s="33">
        <v>1196.4612</v>
      </c>
      <c r="AB42" s="33">
        <v>2557.0846999999999</v>
      </c>
      <c r="AC42" s="33">
        <v>2557.0846999999999</v>
      </c>
      <c r="AD42" s="33">
        <v>3465.8289</v>
      </c>
      <c r="AE42" s="33">
        <v>3465.8289</v>
      </c>
    </row>
    <row r="43" spans="1:31" s="28" customFormat="1">
      <c r="A43" s="29" t="s">
        <v>131</v>
      </c>
      <c r="B43" s="29" t="s">
        <v>73</v>
      </c>
      <c r="C43" s="33">
        <v>570</v>
      </c>
      <c r="D43" s="33">
        <v>570</v>
      </c>
      <c r="E43" s="33">
        <v>570</v>
      </c>
      <c r="F43" s="33">
        <v>570</v>
      </c>
      <c r="G43" s="33">
        <v>570</v>
      </c>
      <c r="H43" s="33">
        <v>570</v>
      </c>
      <c r="I43" s="33">
        <v>570</v>
      </c>
      <c r="J43" s="33">
        <v>570</v>
      </c>
      <c r="K43" s="33">
        <v>570</v>
      </c>
      <c r="L43" s="33">
        <v>570</v>
      </c>
      <c r="M43" s="33">
        <v>570</v>
      </c>
      <c r="N43" s="33">
        <v>930.00998000000004</v>
      </c>
      <c r="O43" s="33">
        <v>1195.0839999999998</v>
      </c>
      <c r="P43" s="33">
        <v>1195.0839999999998</v>
      </c>
      <c r="Q43" s="33">
        <v>1195.0839999999998</v>
      </c>
      <c r="R43" s="33">
        <v>1195.0839999999998</v>
      </c>
      <c r="S43" s="33">
        <v>1953.6425999999999</v>
      </c>
      <c r="T43" s="33">
        <v>1953.6425999999999</v>
      </c>
      <c r="U43" s="33">
        <v>1953.6425999999999</v>
      </c>
      <c r="V43" s="33">
        <v>1953.6425999999999</v>
      </c>
      <c r="W43" s="33">
        <v>1953.6425999999999</v>
      </c>
      <c r="X43" s="33">
        <v>3413.0639999999999</v>
      </c>
      <c r="Y43" s="33">
        <v>3413.0639999999999</v>
      </c>
      <c r="Z43" s="33">
        <v>3413.0639999999999</v>
      </c>
      <c r="AA43" s="33">
        <v>3413.0639999999999</v>
      </c>
      <c r="AB43" s="33">
        <v>3413.0639999999999</v>
      </c>
      <c r="AC43" s="33">
        <v>3413.0639999999999</v>
      </c>
      <c r="AD43" s="33">
        <v>3670</v>
      </c>
      <c r="AE43" s="33">
        <v>3670</v>
      </c>
    </row>
    <row r="44" spans="1:31" s="28" customFormat="1">
      <c r="A44" s="29" t="s">
        <v>131</v>
      </c>
      <c r="B44" s="29" t="s">
        <v>56</v>
      </c>
      <c r="C44" s="33">
        <v>18.792000293731611</v>
      </c>
      <c r="D44" s="33">
        <v>56.930000305175746</v>
      </c>
      <c r="E44" s="33">
        <v>116.31200408935541</v>
      </c>
      <c r="F44" s="33">
        <v>203.74100685119538</v>
      </c>
      <c r="G44" s="33">
        <v>316.67499160766528</v>
      </c>
      <c r="H44" s="33">
        <v>441.51198577880842</v>
      </c>
      <c r="I44" s="33">
        <v>598.09701538085881</v>
      </c>
      <c r="J44" s="33">
        <v>788.33800506591706</v>
      </c>
      <c r="K44" s="33">
        <v>1007.1959838867181</v>
      </c>
      <c r="L44" s="33">
        <v>1181.6699371337841</v>
      </c>
      <c r="M44" s="33">
        <v>1375.488037109372</v>
      </c>
      <c r="N44" s="33">
        <v>1581.046997070305</v>
      </c>
      <c r="O44" s="33">
        <v>1799.5640411376919</v>
      </c>
      <c r="P44" s="33">
        <v>2003.201034545895</v>
      </c>
      <c r="Q44" s="33">
        <v>2215.9790039062468</v>
      </c>
      <c r="R44" s="33">
        <v>2320.6339721679628</v>
      </c>
      <c r="S44" s="33">
        <v>2431.5501098632758</v>
      </c>
      <c r="T44" s="33">
        <v>2543.8589782714839</v>
      </c>
      <c r="U44" s="33">
        <v>2662.8169250488231</v>
      </c>
      <c r="V44" s="33">
        <v>2785.4378967285102</v>
      </c>
      <c r="W44" s="33">
        <v>2910.140014648432</v>
      </c>
      <c r="X44" s="33">
        <v>3039.4479064941352</v>
      </c>
      <c r="Y44" s="33">
        <v>3174.2980346679628</v>
      </c>
      <c r="Z44" s="33">
        <v>3316.8311157226563</v>
      </c>
      <c r="AA44" s="33">
        <v>3463.237915039057</v>
      </c>
      <c r="AB44" s="33">
        <v>3617.5489807128902</v>
      </c>
      <c r="AC44" s="33">
        <v>3775.544921874995</v>
      </c>
      <c r="AD44" s="33">
        <v>3934.3799438476508</v>
      </c>
      <c r="AE44" s="33">
        <v>4096.4850463867178</v>
      </c>
    </row>
    <row r="45" spans="1:31" s="28" customFormat="1">
      <c r="A45" s="34" t="s">
        <v>138</v>
      </c>
      <c r="B45" s="34"/>
      <c r="C45" s="35">
        <v>18179.54301452636</v>
      </c>
      <c r="D45" s="35">
        <v>19489.528015136715</v>
      </c>
      <c r="E45" s="35">
        <v>19489.528015136715</v>
      </c>
      <c r="F45" s="35">
        <v>17344.370677436713</v>
      </c>
      <c r="G45" s="35">
        <v>17394.586177436715</v>
      </c>
      <c r="H45" s="35">
        <v>17180.594489136711</v>
      </c>
      <c r="I45" s="35">
        <v>17057.452435136714</v>
      </c>
      <c r="J45" s="35">
        <v>17907.237085421984</v>
      </c>
      <c r="K45" s="35">
        <v>17708.288455428134</v>
      </c>
      <c r="L45" s="35">
        <v>17708.288425430561</v>
      </c>
      <c r="M45" s="35">
        <v>18110.067397141014</v>
      </c>
      <c r="N45" s="35">
        <v>19120.663333717803</v>
      </c>
      <c r="O45" s="35">
        <v>19923.078822160442</v>
      </c>
      <c r="P45" s="35">
        <v>19806.078822115804</v>
      </c>
      <c r="Q45" s="35">
        <v>20066.252162283763</v>
      </c>
      <c r="R45" s="35">
        <v>19407.623262362053</v>
      </c>
      <c r="S45" s="35">
        <v>21738.408840579883</v>
      </c>
      <c r="T45" s="35">
        <v>21738.408840614025</v>
      </c>
      <c r="U45" s="35">
        <v>22906.548646758718</v>
      </c>
      <c r="V45" s="35">
        <v>23729.34298674095</v>
      </c>
      <c r="W45" s="35">
        <v>25236.205089556468</v>
      </c>
      <c r="X45" s="35">
        <v>28992.999579268144</v>
      </c>
      <c r="Y45" s="35">
        <v>28137.26270725677</v>
      </c>
      <c r="Z45" s="35">
        <v>27693.461434148114</v>
      </c>
      <c r="AA45" s="35">
        <v>27404.662834036644</v>
      </c>
      <c r="AB45" s="35">
        <v>31695.357957271568</v>
      </c>
      <c r="AC45" s="35">
        <v>31317.450725787679</v>
      </c>
      <c r="AD45" s="35">
        <v>32277.380324265177</v>
      </c>
      <c r="AE45" s="35">
        <v>33930.841123077611</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4790</v>
      </c>
      <c r="D49" s="33">
        <v>4790</v>
      </c>
      <c r="E49" s="33">
        <v>4790</v>
      </c>
      <c r="F49" s="33">
        <v>2275.8078699999987</v>
      </c>
      <c r="G49" s="33">
        <v>2197.651319999999</v>
      </c>
      <c r="H49" s="33">
        <v>1876.848719999999</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s="28" customFormat="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s="28" customFormat="1">
      <c r="A51" s="29" t="s">
        <v>132</v>
      </c>
      <c r="B51" s="29" t="s">
        <v>32</v>
      </c>
      <c r="C51" s="33">
        <v>500</v>
      </c>
      <c r="D51" s="33">
        <v>500</v>
      </c>
      <c r="E51" s="33">
        <v>500</v>
      </c>
      <c r="F51" s="33">
        <v>500</v>
      </c>
      <c r="G51" s="33">
        <v>500</v>
      </c>
      <c r="H51" s="33">
        <v>500</v>
      </c>
      <c r="I51" s="33">
        <v>500</v>
      </c>
      <c r="J51" s="33">
        <v>500</v>
      </c>
      <c r="K51" s="33">
        <v>500</v>
      </c>
      <c r="L51" s="33">
        <v>500</v>
      </c>
      <c r="M51" s="33">
        <v>500</v>
      </c>
      <c r="N51" s="33">
        <v>500</v>
      </c>
      <c r="O51" s="33">
        <v>500</v>
      </c>
      <c r="P51" s="33">
        <v>500</v>
      </c>
      <c r="Q51" s="33">
        <v>500</v>
      </c>
      <c r="R51" s="33">
        <v>500</v>
      </c>
      <c r="S51" s="33">
        <v>500</v>
      </c>
      <c r="T51" s="33">
        <v>500</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1900</v>
      </c>
      <c r="D52" s="33">
        <v>1900</v>
      </c>
      <c r="E52" s="33">
        <v>1900</v>
      </c>
      <c r="F52" s="33">
        <v>1900</v>
      </c>
      <c r="G52" s="33">
        <v>1900</v>
      </c>
      <c r="H52" s="33">
        <v>1900</v>
      </c>
      <c r="I52" s="33">
        <v>1900</v>
      </c>
      <c r="J52" s="33">
        <v>1900</v>
      </c>
      <c r="K52" s="33">
        <v>1900</v>
      </c>
      <c r="L52" s="33">
        <v>1900</v>
      </c>
      <c r="M52" s="33">
        <v>1900</v>
      </c>
      <c r="N52" s="33">
        <v>1900</v>
      </c>
      <c r="O52" s="33">
        <v>1730</v>
      </c>
      <c r="P52" s="33">
        <v>1730</v>
      </c>
      <c r="Q52" s="33">
        <v>1730</v>
      </c>
      <c r="R52" s="33">
        <v>1730</v>
      </c>
      <c r="S52" s="33">
        <v>1730.0002087373</v>
      </c>
      <c r="T52" s="33">
        <v>1730.00020874283</v>
      </c>
      <c r="U52" s="33">
        <v>1290.0002087667201</v>
      </c>
      <c r="V52" s="33">
        <v>1290.00020879152</v>
      </c>
      <c r="W52" s="33">
        <v>2745.4948999999997</v>
      </c>
      <c r="X52" s="33">
        <v>2651.4948999999997</v>
      </c>
      <c r="Y52" s="33">
        <v>3213.4502000000002</v>
      </c>
      <c r="Z52" s="33">
        <v>3887.0720000000001</v>
      </c>
      <c r="AA52" s="33">
        <v>3887.0720000000001</v>
      </c>
      <c r="AB52" s="33">
        <v>3887.0720000000001</v>
      </c>
      <c r="AC52" s="33">
        <v>3303.0720000000001</v>
      </c>
      <c r="AD52" s="33">
        <v>3303.0720000000001</v>
      </c>
      <c r="AE52" s="33">
        <v>4416.8027002492499</v>
      </c>
    </row>
    <row r="53" spans="1:31" s="28" customFormat="1">
      <c r="A53" s="29" t="s">
        <v>132</v>
      </c>
      <c r="B53" s="29" t="s">
        <v>65</v>
      </c>
      <c r="C53" s="33">
        <v>2219</v>
      </c>
      <c r="D53" s="33">
        <v>2219</v>
      </c>
      <c r="E53" s="33">
        <v>2219</v>
      </c>
      <c r="F53" s="33">
        <v>2219</v>
      </c>
      <c r="G53" s="33">
        <v>2219</v>
      </c>
      <c r="H53" s="33">
        <v>2219</v>
      </c>
      <c r="I53" s="33">
        <v>2219</v>
      </c>
      <c r="J53" s="33">
        <v>2219</v>
      </c>
      <c r="K53" s="33">
        <v>2219</v>
      </c>
      <c r="L53" s="33">
        <v>2219</v>
      </c>
      <c r="M53" s="33">
        <v>2219</v>
      </c>
      <c r="N53" s="33">
        <v>2219</v>
      </c>
      <c r="O53" s="33">
        <v>2219</v>
      </c>
      <c r="P53" s="33">
        <v>2219</v>
      </c>
      <c r="Q53" s="33">
        <v>2219</v>
      </c>
      <c r="R53" s="33">
        <v>2219</v>
      </c>
      <c r="S53" s="33">
        <v>2219</v>
      </c>
      <c r="T53" s="33">
        <v>2219</v>
      </c>
      <c r="U53" s="33">
        <v>2219</v>
      </c>
      <c r="V53" s="33">
        <v>2219</v>
      </c>
      <c r="W53" s="33">
        <v>2219</v>
      </c>
      <c r="X53" s="33">
        <v>2219</v>
      </c>
      <c r="Y53" s="33">
        <v>2219</v>
      </c>
      <c r="Z53" s="33">
        <v>2219</v>
      </c>
      <c r="AA53" s="33">
        <v>2219</v>
      </c>
      <c r="AB53" s="33">
        <v>2219</v>
      </c>
      <c r="AC53" s="33">
        <v>2219</v>
      </c>
      <c r="AD53" s="33">
        <v>2219</v>
      </c>
      <c r="AE53" s="33">
        <v>2219</v>
      </c>
    </row>
    <row r="54" spans="1:31" s="28" customFormat="1">
      <c r="A54" s="29" t="s">
        <v>132</v>
      </c>
      <c r="B54" s="29" t="s">
        <v>69</v>
      </c>
      <c r="C54" s="33">
        <v>3434.4399795532199</v>
      </c>
      <c r="D54" s="33">
        <v>4322.199974060055</v>
      </c>
      <c r="E54" s="33">
        <v>4322.199974060055</v>
      </c>
      <c r="F54" s="33">
        <v>5400.309064060054</v>
      </c>
      <c r="G54" s="33">
        <v>5400.309064060054</v>
      </c>
      <c r="H54" s="33">
        <v>5733.7552240600526</v>
      </c>
      <c r="I54" s="33">
        <v>7599.1122640600543</v>
      </c>
      <c r="J54" s="33">
        <v>8041.9507940600542</v>
      </c>
      <c r="K54" s="33">
        <v>8041.9507940600542</v>
      </c>
      <c r="L54" s="33">
        <v>8041.9507940600542</v>
      </c>
      <c r="M54" s="33">
        <v>8541.9507940600542</v>
      </c>
      <c r="N54" s="33">
        <v>8713.8417040600543</v>
      </c>
      <c r="O54" s="33">
        <v>9645.8483540600537</v>
      </c>
      <c r="P54" s="33">
        <v>9912.5385040600559</v>
      </c>
      <c r="Q54" s="33">
        <v>9912.5385040600559</v>
      </c>
      <c r="R54" s="33">
        <v>9912.5385040600559</v>
      </c>
      <c r="S54" s="33">
        <v>12802.499977111813</v>
      </c>
      <c r="T54" s="33">
        <v>12382.499977111813</v>
      </c>
      <c r="U54" s="33">
        <v>12190.499977111813</v>
      </c>
      <c r="V54" s="33">
        <v>12202.199861689449</v>
      </c>
      <c r="W54" s="33">
        <v>12301.526551689451</v>
      </c>
      <c r="X54" s="33">
        <v>12474.064282452389</v>
      </c>
      <c r="Y54" s="33">
        <v>12150.264279400631</v>
      </c>
      <c r="Z54" s="33">
        <v>11838.264279400631</v>
      </c>
      <c r="AA54" s="33">
        <v>11220.489978790281</v>
      </c>
      <c r="AB54" s="33">
        <v>11220.489978790281</v>
      </c>
      <c r="AC54" s="33">
        <v>10980.489978790281</v>
      </c>
      <c r="AD54" s="33">
        <v>10951.789978027342</v>
      </c>
      <c r="AE54" s="33">
        <v>10224.099998474121</v>
      </c>
    </row>
    <row r="55" spans="1:31" s="28" customFormat="1">
      <c r="A55" s="29" t="s">
        <v>132</v>
      </c>
      <c r="B55" s="29" t="s">
        <v>68</v>
      </c>
      <c r="C55" s="33">
        <v>1098.972995758056</v>
      </c>
      <c r="D55" s="33">
        <v>1098.972995758056</v>
      </c>
      <c r="E55" s="33">
        <v>1098.972995758056</v>
      </c>
      <c r="F55" s="33">
        <v>1098.972995758056</v>
      </c>
      <c r="G55" s="33">
        <v>1098.972995758056</v>
      </c>
      <c r="H55" s="33">
        <v>1098.972995758056</v>
      </c>
      <c r="I55" s="33">
        <v>1321.100435758055</v>
      </c>
      <c r="J55" s="33">
        <v>1321.100435758055</v>
      </c>
      <c r="K55" s="33">
        <v>1321.100435758055</v>
      </c>
      <c r="L55" s="33">
        <v>1673.8846957580558</v>
      </c>
      <c r="M55" s="33">
        <v>1830.0828557580548</v>
      </c>
      <c r="N55" s="33">
        <v>3478.9729957580557</v>
      </c>
      <c r="O55" s="33">
        <v>3478.9729957580557</v>
      </c>
      <c r="P55" s="33">
        <v>3478.9729957580557</v>
      </c>
      <c r="Q55" s="33">
        <v>3478.9729957580557</v>
      </c>
      <c r="R55" s="33">
        <v>3478.9729957580557</v>
      </c>
      <c r="S55" s="33">
        <v>3478.9729957580557</v>
      </c>
      <c r="T55" s="33">
        <v>3478.9729957580557</v>
      </c>
      <c r="U55" s="33">
        <v>3478.9731278399859</v>
      </c>
      <c r="V55" s="33">
        <v>3478.9731279667158</v>
      </c>
      <c r="W55" s="33">
        <v>3878.9734650283563</v>
      </c>
      <c r="X55" s="33">
        <v>3878.9734661152761</v>
      </c>
      <c r="Y55" s="33">
        <v>4312.765215758056</v>
      </c>
      <c r="Z55" s="33">
        <v>4205.2452191149896</v>
      </c>
      <c r="AA55" s="33">
        <v>4400.0487184741205</v>
      </c>
      <c r="AB55" s="33">
        <v>6673.8340984741208</v>
      </c>
      <c r="AC55" s="33">
        <v>6673.8340984741208</v>
      </c>
      <c r="AD55" s="33">
        <v>6521.9340969482419</v>
      </c>
      <c r="AE55" s="33">
        <v>7211</v>
      </c>
    </row>
    <row r="56" spans="1:31" s="28" customFormat="1">
      <c r="A56" s="29" t="s">
        <v>132</v>
      </c>
      <c r="B56" s="29" t="s">
        <v>36</v>
      </c>
      <c r="C56" s="33">
        <v>55.329999923705998</v>
      </c>
      <c r="D56" s="33">
        <v>375.329999923706</v>
      </c>
      <c r="E56" s="33">
        <v>375.329999923706</v>
      </c>
      <c r="F56" s="33">
        <v>375.329999923706</v>
      </c>
      <c r="G56" s="33">
        <v>375.329999923706</v>
      </c>
      <c r="H56" s="33">
        <v>375.329999923706</v>
      </c>
      <c r="I56" s="33">
        <v>375.329999923706</v>
      </c>
      <c r="J56" s="33">
        <v>375.329999923706</v>
      </c>
      <c r="K56" s="33">
        <v>375.329999923706</v>
      </c>
      <c r="L56" s="33">
        <v>375.329999923706</v>
      </c>
      <c r="M56" s="33">
        <v>375.329999923706</v>
      </c>
      <c r="N56" s="33">
        <v>375.33046918953602</v>
      </c>
      <c r="O56" s="33">
        <v>320.00046931815001</v>
      </c>
      <c r="P56" s="33">
        <v>320.00046932755998</v>
      </c>
      <c r="Q56" s="33">
        <v>320.00046946756999</v>
      </c>
      <c r="R56" s="33">
        <v>320.00046950663</v>
      </c>
      <c r="S56" s="33">
        <v>320.00046992147998</v>
      </c>
      <c r="T56" s="33">
        <v>320.00046997074998</v>
      </c>
      <c r="U56" s="33">
        <v>320.00047009912998</v>
      </c>
      <c r="V56" s="33">
        <v>320.00047015991998</v>
      </c>
      <c r="W56" s="33">
        <v>300.00046725200002</v>
      </c>
      <c r="X56" s="33">
        <v>4.6571995999999998E-4</v>
      </c>
      <c r="Y56" s="33">
        <v>4.6573765999999902E-4</v>
      </c>
      <c r="Z56" s="33">
        <v>4.6448839999999899E-4</v>
      </c>
      <c r="AA56" s="33">
        <v>4.6085705999999999E-4</v>
      </c>
      <c r="AB56" s="33">
        <v>5.3350312999999997E-4</v>
      </c>
      <c r="AC56" s="33">
        <v>5.3137243999999998E-4</v>
      </c>
      <c r="AD56" s="33">
        <v>5.2857209999999997E-4</v>
      </c>
      <c r="AE56" s="33">
        <v>6.0495730000000004E-4</v>
      </c>
    </row>
    <row r="57" spans="1:31" s="28" customFormat="1">
      <c r="A57" s="29" t="s">
        <v>132</v>
      </c>
      <c r="B57" s="29" t="s">
        <v>73</v>
      </c>
      <c r="C57" s="33">
        <v>0</v>
      </c>
      <c r="D57" s="33">
        <v>0</v>
      </c>
      <c r="E57" s="33">
        <v>0</v>
      </c>
      <c r="F57" s="33">
        <v>0</v>
      </c>
      <c r="G57" s="33">
        <v>0</v>
      </c>
      <c r="H57" s="33">
        <v>0</v>
      </c>
      <c r="I57" s="33">
        <v>0</v>
      </c>
      <c r="J57" s="33">
        <v>0</v>
      </c>
      <c r="K57" s="33">
        <v>0</v>
      </c>
      <c r="L57" s="33">
        <v>0</v>
      </c>
      <c r="M57" s="33">
        <v>0</v>
      </c>
      <c r="N57" s="33">
        <v>898.84630000000004</v>
      </c>
      <c r="O57" s="33">
        <v>898.84630000000004</v>
      </c>
      <c r="P57" s="33">
        <v>898.84630000000004</v>
      </c>
      <c r="Q57" s="33">
        <v>1208.8081999999999</v>
      </c>
      <c r="R57" s="33">
        <v>1208.8081999999999</v>
      </c>
      <c r="S57" s="33">
        <v>1465.7457999999999</v>
      </c>
      <c r="T57" s="33">
        <v>1465.7457999999999</v>
      </c>
      <c r="U57" s="33">
        <v>1465.7457999999999</v>
      </c>
      <c r="V57" s="33">
        <v>1465.7457999999999</v>
      </c>
      <c r="W57" s="33">
        <v>2106.1736000000001</v>
      </c>
      <c r="X57" s="33">
        <v>2106.1736000000001</v>
      </c>
      <c r="Y57" s="33">
        <v>2106.1736000000001</v>
      </c>
      <c r="Z57" s="33">
        <v>2320.4349999999999</v>
      </c>
      <c r="AA57" s="33">
        <v>2320.4349999999999</v>
      </c>
      <c r="AB57" s="33">
        <v>2320.4349999999999</v>
      </c>
      <c r="AC57" s="33">
        <v>2320.4349999999999</v>
      </c>
      <c r="AD57" s="33">
        <v>2320.4349999999999</v>
      </c>
      <c r="AE57" s="33">
        <v>2320.4349999999999</v>
      </c>
    </row>
    <row r="58" spans="1:31" s="28" customFormat="1">
      <c r="A58" s="29" t="s">
        <v>132</v>
      </c>
      <c r="B58" s="29" t="s">
        <v>56</v>
      </c>
      <c r="C58" s="33">
        <v>21.324999809265112</v>
      </c>
      <c r="D58" s="33">
        <v>39.332999229431003</v>
      </c>
      <c r="E58" s="33">
        <v>124.65300178527829</v>
      </c>
      <c r="F58" s="33">
        <v>240.5120048522939</v>
      </c>
      <c r="G58" s="33">
        <v>387.46300506591774</v>
      </c>
      <c r="H58" s="33">
        <v>568.47399139404206</v>
      </c>
      <c r="I58" s="33">
        <v>786.96098327636605</v>
      </c>
      <c r="J58" s="33">
        <v>1024.835983276367</v>
      </c>
      <c r="K58" s="33">
        <v>1297.2010192871039</v>
      </c>
      <c r="L58" s="33">
        <v>1508.376068115231</v>
      </c>
      <c r="M58" s="33">
        <v>1741.757995605466</v>
      </c>
      <c r="N58" s="33">
        <v>1990.8499450683539</v>
      </c>
      <c r="O58" s="33">
        <v>2255.0250549316352</v>
      </c>
      <c r="P58" s="33">
        <v>2511.4719543456981</v>
      </c>
      <c r="Q58" s="33">
        <v>2773.6560668945313</v>
      </c>
      <c r="R58" s="33">
        <v>2913.0490112304678</v>
      </c>
      <c r="S58" s="33">
        <v>3058.5720520019481</v>
      </c>
      <c r="T58" s="33">
        <v>3207.325073242187</v>
      </c>
      <c r="U58" s="33">
        <v>3364.1940307617178</v>
      </c>
      <c r="V58" s="33">
        <v>3523.5459594726508</v>
      </c>
      <c r="W58" s="33">
        <v>3687.8629760742178</v>
      </c>
      <c r="X58" s="33">
        <v>3855.463012695307</v>
      </c>
      <c r="Y58" s="33">
        <v>4029.3500366210928</v>
      </c>
      <c r="Z58" s="33">
        <v>4209.115112304682</v>
      </c>
      <c r="AA58" s="33">
        <v>4396.3960571289063</v>
      </c>
      <c r="AB58" s="33">
        <v>4589.93505859375</v>
      </c>
      <c r="AC58" s="33">
        <v>4789.6218872070313</v>
      </c>
      <c r="AD58" s="33">
        <v>4990.3800048828125</v>
      </c>
      <c r="AE58" s="33">
        <v>5195.4019775390625</v>
      </c>
    </row>
    <row r="59" spans="1:31" s="28" customFormat="1">
      <c r="A59" s="34" t="s">
        <v>138</v>
      </c>
      <c r="B59" s="34"/>
      <c r="C59" s="35">
        <v>13942.412975311276</v>
      </c>
      <c r="D59" s="35">
        <v>14830.172969818112</v>
      </c>
      <c r="E59" s="35">
        <v>14830.172969818112</v>
      </c>
      <c r="F59" s="35">
        <v>13394.08992981811</v>
      </c>
      <c r="G59" s="35">
        <v>13315.933379818111</v>
      </c>
      <c r="H59" s="35">
        <v>13328.576939818107</v>
      </c>
      <c r="I59" s="35">
        <v>13539.21269981811</v>
      </c>
      <c r="J59" s="35">
        <v>13982.051229818109</v>
      </c>
      <c r="K59" s="35">
        <v>13982.051229818109</v>
      </c>
      <c r="L59" s="35">
        <v>14334.83548981811</v>
      </c>
      <c r="M59" s="35">
        <v>14991.03364981811</v>
      </c>
      <c r="N59" s="35">
        <v>16811.814699818111</v>
      </c>
      <c r="O59" s="35">
        <v>17573.82134981811</v>
      </c>
      <c r="P59" s="35">
        <v>17840.511499818112</v>
      </c>
      <c r="Q59" s="35">
        <v>17840.511499818112</v>
      </c>
      <c r="R59" s="35">
        <v>17840.511499818112</v>
      </c>
      <c r="S59" s="35">
        <v>20730.473181607169</v>
      </c>
      <c r="T59" s="35">
        <v>20310.473181612699</v>
      </c>
      <c r="U59" s="35">
        <v>19178.473313718518</v>
      </c>
      <c r="V59" s="35">
        <v>19190.173198447686</v>
      </c>
      <c r="W59" s="35">
        <v>21144.994916717806</v>
      </c>
      <c r="X59" s="35">
        <v>21223.532648567663</v>
      </c>
      <c r="Y59" s="35">
        <v>21895.479695158687</v>
      </c>
      <c r="Z59" s="35">
        <v>22149.581498515621</v>
      </c>
      <c r="AA59" s="35">
        <v>21726.610697264405</v>
      </c>
      <c r="AB59" s="35">
        <v>24000.396077264406</v>
      </c>
      <c r="AC59" s="35">
        <v>23176.396077264406</v>
      </c>
      <c r="AD59" s="35">
        <v>22995.796074975588</v>
      </c>
      <c r="AE59" s="35">
        <v>24070.90269872337</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709</v>
      </c>
      <c r="D64" s="33">
        <v>709</v>
      </c>
      <c r="E64" s="33">
        <v>529</v>
      </c>
      <c r="F64" s="33">
        <v>529</v>
      </c>
      <c r="G64" s="33">
        <v>529</v>
      </c>
      <c r="H64" s="33">
        <v>529</v>
      </c>
      <c r="I64" s="33">
        <v>529</v>
      </c>
      <c r="J64" s="33">
        <v>529</v>
      </c>
      <c r="K64" s="33">
        <v>529</v>
      </c>
      <c r="L64" s="33">
        <v>529</v>
      </c>
      <c r="M64" s="33">
        <v>529</v>
      </c>
      <c r="N64" s="33">
        <v>529</v>
      </c>
      <c r="O64" s="33">
        <v>529</v>
      </c>
      <c r="P64" s="33">
        <v>529</v>
      </c>
      <c r="Q64" s="33">
        <v>529</v>
      </c>
      <c r="R64" s="33">
        <v>529</v>
      </c>
      <c r="S64" s="33">
        <v>0</v>
      </c>
      <c r="T64" s="33">
        <v>0</v>
      </c>
      <c r="U64" s="33">
        <v>0</v>
      </c>
      <c r="V64" s="33">
        <v>0</v>
      </c>
      <c r="W64" s="33">
        <v>0</v>
      </c>
      <c r="X64" s="33">
        <v>0</v>
      </c>
      <c r="Y64" s="33">
        <v>0</v>
      </c>
      <c r="Z64" s="33">
        <v>0</v>
      </c>
      <c r="AA64" s="33">
        <v>0</v>
      </c>
      <c r="AB64" s="33">
        <v>0</v>
      </c>
      <c r="AC64" s="33">
        <v>0</v>
      </c>
      <c r="AD64" s="33">
        <v>0</v>
      </c>
      <c r="AE64" s="33">
        <v>0</v>
      </c>
    </row>
    <row r="65" spans="1:31" s="28" customFormat="1">
      <c r="A65" s="29" t="s">
        <v>133</v>
      </c>
      <c r="B65" s="29" t="s">
        <v>32</v>
      </c>
      <c r="C65" s="33">
        <v>800</v>
      </c>
      <c r="D65" s="33">
        <v>800</v>
      </c>
      <c r="E65" s="33">
        <v>800</v>
      </c>
      <c r="F65" s="33">
        <v>800</v>
      </c>
      <c r="G65" s="33">
        <v>800</v>
      </c>
      <c r="H65" s="33">
        <v>800</v>
      </c>
      <c r="I65" s="33">
        <v>800</v>
      </c>
      <c r="J65" s="33">
        <v>800</v>
      </c>
      <c r="K65" s="33">
        <v>800</v>
      </c>
      <c r="L65" s="33">
        <v>800</v>
      </c>
      <c r="M65" s="33">
        <v>800</v>
      </c>
      <c r="N65" s="33">
        <v>800</v>
      </c>
      <c r="O65" s="33">
        <v>800</v>
      </c>
      <c r="P65" s="33">
        <v>800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1437.1399917602528</v>
      </c>
      <c r="D66" s="33">
        <v>1437.1399917602528</v>
      </c>
      <c r="E66" s="33">
        <v>1437.1399917602528</v>
      </c>
      <c r="F66" s="33">
        <v>1437.1399917602528</v>
      </c>
      <c r="G66" s="33">
        <v>1437.1399917602528</v>
      </c>
      <c r="H66" s="33">
        <v>1437.1399917602528</v>
      </c>
      <c r="I66" s="33">
        <v>1437.1399917602528</v>
      </c>
      <c r="J66" s="33">
        <v>1437.1399917602528</v>
      </c>
      <c r="K66" s="33">
        <v>1437.1399917602528</v>
      </c>
      <c r="L66" s="33">
        <v>1054.639991760253</v>
      </c>
      <c r="M66" s="33">
        <v>1054.639991760253</v>
      </c>
      <c r="N66" s="33">
        <v>785.29999542236283</v>
      </c>
      <c r="O66" s="33">
        <v>785.29999542236283</v>
      </c>
      <c r="P66" s="33">
        <v>785.29999542236283</v>
      </c>
      <c r="Q66" s="33">
        <v>705.29999542236283</v>
      </c>
      <c r="R66" s="33">
        <v>705.29999542236283</v>
      </c>
      <c r="S66" s="33">
        <v>1100.0129754223617</v>
      </c>
      <c r="T66" s="33">
        <v>1100.0129754223617</v>
      </c>
      <c r="U66" s="33">
        <v>1100.0129754223617</v>
      </c>
      <c r="V66" s="33">
        <v>1100.0129754223617</v>
      </c>
      <c r="W66" s="33">
        <v>1125.4796254223629</v>
      </c>
      <c r="X66" s="33">
        <v>1125.4796254223629</v>
      </c>
      <c r="Y66" s="33">
        <v>1372.9786454223627</v>
      </c>
      <c r="Z66" s="33">
        <v>1034.9786454223629</v>
      </c>
      <c r="AA66" s="33">
        <v>1034.9786454223629</v>
      </c>
      <c r="AB66" s="33">
        <v>1034.9786454223629</v>
      </c>
      <c r="AC66" s="33">
        <v>1034.9786454223629</v>
      </c>
      <c r="AD66" s="33">
        <v>1034.9786454223629</v>
      </c>
      <c r="AE66" s="33">
        <v>1034.9786454223629</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2264.4410890026811</v>
      </c>
      <c r="D68" s="33">
        <v>2560.84109052856</v>
      </c>
      <c r="E68" s="33">
        <v>2662.1178405285591</v>
      </c>
      <c r="F68" s="33">
        <v>3404.71001856268</v>
      </c>
      <c r="G68" s="33">
        <v>3404.7100185634899</v>
      </c>
      <c r="H68" s="33">
        <v>3404.7100185645099</v>
      </c>
      <c r="I68" s="33">
        <v>3402.6227685652398</v>
      </c>
      <c r="J68" s="33">
        <v>4033.82488856596</v>
      </c>
      <c r="K68" s="33">
        <v>3943.0748885672597</v>
      </c>
      <c r="L68" s="33">
        <v>3856.90967857534</v>
      </c>
      <c r="M68" s="33">
        <v>3856.9096785903598</v>
      </c>
      <c r="N68" s="33">
        <v>4695.0134898210399</v>
      </c>
      <c r="O68" s="33">
        <v>4596.3134928853578</v>
      </c>
      <c r="P68" s="33">
        <v>4596.3134928944773</v>
      </c>
      <c r="Q68" s="33">
        <v>4493.3603694219428</v>
      </c>
      <c r="R68" s="33">
        <v>4308.5603664324271</v>
      </c>
      <c r="S68" s="33">
        <v>4308.5603664756518</v>
      </c>
      <c r="T68" s="33">
        <v>4349.5606666406957</v>
      </c>
      <c r="U68" s="33">
        <v>4146.666888291651</v>
      </c>
      <c r="V68" s="33">
        <v>4115.3586883302569</v>
      </c>
      <c r="W68" s="33">
        <v>4659.4839486177316</v>
      </c>
      <c r="X68" s="33">
        <v>4659.4839486334822</v>
      </c>
      <c r="Y68" s="33">
        <v>5226.827048045061</v>
      </c>
      <c r="Z68" s="33">
        <v>5226.8272638535509</v>
      </c>
      <c r="AA68" s="33">
        <v>4943.6767593129853</v>
      </c>
      <c r="AB68" s="33">
        <v>6300.6599593482242</v>
      </c>
      <c r="AC68" s="33">
        <v>6300.6599593769042</v>
      </c>
      <c r="AD68" s="33">
        <v>6300.6599594101644</v>
      </c>
      <c r="AE68" s="33">
        <v>6426.6036194356939</v>
      </c>
    </row>
    <row r="69" spans="1:31" s="28" customFormat="1">
      <c r="A69" s="29" t="s">
        <v>133</v>
      </c>
      <c r="B69" s="29" t="s">
        <v>68</v>
      </c>
      <c r="C69" s="33">
        <v>353</v>
      </c>
      <c r="D69" s="33">
        <v>432.19999694824207</v>
      </c>
      <c r="E69" s="33">
        <v>432.19999694824207</v>
      </c>
      <c r="F69" s="33">
        <v>432.19999694824207</v>
      </c>
      <c r="G69" s="33">
        <v>432.19999694824207</v>
      </c>
      <c r="H69" s="33">
        <v>432.19999694824207</v>
      </c>
      <c r="I69" s="33">
        <v>432.19999694824207</v>
      </c>
      <c r="J69" s="33">
        <v>432.19999694824207</v>
      </c>
      <c r="K69" s="33">
        <v>432.19999694824207</v>
      </c>
      <c r="L69" s="33">
        <v>432.20016416511208</v>
      </c>
      <c r="M69" s="33">
        <v>532.19941694824206</v>
      </c>
      <c r="N69" s="33">
        <v>532.19941694824206</v>
      </c>
      <c r="O69" s="33">
        <v>532.19941694824206</v>
      </c>
      <c r="P69" s="33">
        <v>532.19941694824206</v>
      </c>
      <c r="Q69" s="33">
        <v>532.19941694824206</v>
      </c>
      <c r="R69" s="33">
        <v>532.19941694824206</v>
      </c>
      <c r="S69" s="33">
        <v>1112.0689869482421</v>
      </c>
      <c r="T69" s="33">
        <v>1112.0689869482421</v>
      </c>
      <c r="U69" s="33">
        <v>1431.0060569482421</v>
      </c>
      <c r="V69" s="33">
        <v>1532.1993569482422</v>
      </c>
      <c r="W69" s="33">
        <v>1532.1993569482422</v>
      </c>
      <c r="X69" s="33">
        <v>1532.1993569482422</v>
      </c>
      <c r="Y69" s="33">
        <v>1875.357136948242</v>
      </c>
      <c r="Z69" s="33">
        <v>1765.357136948242</v>
      </c>
      <c r="AA69" s="33">
        <v>1765.357136948242</v>
      </c>
      <c r="AB69" s="33">
        <v>1765.357136948242</v>
      </c>
      <c r="AC69" s="33">
        <v>1765.357136948242</v>
      </c>
      <c r="AD69" s="33">
        <v>1765.357136948242</v>
      </c>
      <c r="AE69" s="33">
        <v>1749.2718969482421</v>
      </c>
    </row>
    <row r="70" spans="1:31" s="28" customFormat="1">
      <c r="A70" s="29" t="s">
        <v>133</v>
      </c>
      <c r="B70" s="29" t="s">
        <v>36</v>
      </c>
      <c r="C70" s="33">
        <v>205</v>
      </c>
      <c r="D70" s="33">
        <v>205</v>
      </c>
      <c r="E70" s="33">
        <v>205</v>
      </c>
      <c r="F70" s="33">
        <v>205</v>
      </c>
      <c r="G70" s="33">
        <v>205</v>
      </c>
      <c r="H70" s="33">
        <v>205</v>
      </c>
      <c r="I70" s="33">
        <v>205</v>
      </c>
      <c r="J70" s="33">
        <v>205</v>
      </c>
      <c r="K70" s="33">
        <v>205</v>
      </c>
      <c r="L70" s="33">
        <v>175</v>
      </c>
      <c r="M70" s="33">
        <v>175</v>
      </c>
      <c r="N70" s="33">
        <v>253.0204</v>
      </c>
      <c r="O70" s="33">
        <v>253.0204</v>
      </c>
      <c r="P70" s="33">
        <v>228.0204</v>
      </c>
      <c r="Q70" s="33">
        <v>483.09660000000002</v>
      </c>
      <c r="R70" s="33">
        <v>483.09660000000002</v>
      </c>
      <c r="S70" s="33">
        <v>514.45617999999899</v>
      </c>
      <c r="T70" s="33">
        <v>514.45617999999899</v>
      </c>
      <c r="U70" s="33">
        <v>514.45617999999899</v>
      </c>
      <c r="V70" s="33">
        <v>514.45617999999899</v>
      </c>
      <c r="W70" s="33">
        <v>779.12980000000005</v>
      </c>
      <c r="X70" s="33">
        <v>779.12980000000005</v>
      </c>
      <c r="Y70" s="33">
        <v>779.12980000000005</v>
      </c>
      <c r="Z70" s="33">
        <v>779.12980000000005</v>
      </c>
      <c r="AA70" s="33">
        <v>779.12980000000005</v>
      </c>
      <c r="AB70" s="33">
        <v>779.12980000000005</v>
      </c>
      <c r="AC70" s="33">
        <v>779.12975999999901</v>
      </c>
      <c r="AD70" s="33">
        <v>779.12975999999901</v>
      </c>
      <c r="AE70" s="33">
        <v>779.12975999999901</v>
      </c>
    </row>
    <row r="71" spans="1:31" s="28" customFormat="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s="28" customFormat="1">
      <c r="A72" s="29" t="s">
        <v>133</v>
      </c>
      <c r="B72" s="29" t="s">
        <v>56</v>
      </c>
      <c r="C72" s="33">
        <v>19.108000516891451</v>
      </c>
      <c r="D72" s="33">
        <v>37.433001041412268</v>
      </c>
      <c r="E72" s="33">
        <v>64.041998863220101</v>
      </c>
      <c r="F72" s="33">
        <v>100.9389972686767</v>
      </c>
      <c r="G72" s="33">
        <v>139.00600242614701</v>
      </c>
      <c r="H72" s="33">
        <v>181.2900047302239</v>
      </c>
      <c r="I72" s="33">
        <v>233.20699691772381</v>
      </c>
      <c r="J72" s="33">
        <v>295.74800109863247</v>
      </c>
      <c r="K72" s="33">
        <v>367.72499084472639</v>
      </c>
      <c r="L72" s="33">
        <v>418.77000427246037</v>
      </c>
      <c r="M72" s="33">
        <v>476.5399932861323</v>
      </c>
      <c r="N72" s="33">
        <v>537.83000946044876</v>
      </c>
      <c r="O72" s="33">
        <v>602.48300170898392</v>
      </c>
      <c r="P72" s="33">
        <v>656.358985900878</v>
      </c>
      <c r="Q72" s="33">
        <v>712.61397552490098</v>
      </c>
      <c r="R72" s="33">
        <v>743.76597595214798</v>
      </c>
      <c r="S72" s="33">
        <v>776.57901000976506</v>
      </c>
      <c r="T72" s="33">
        <v>809.53199768066293</v>
      </c>
      <c r="U72" s="33">
        <v>844.20101928710903</v>
      </c>
      <c r="V72" s="33">
        <v>879.81898498535099</v>
      </c>
      <c r="W72" s="33">
        <v>916.08302307128906</v>
      </c>
      <c r="X72" s="33">
        <v>953.68797302246003</v>
      </c>
      <c r="Y72" s="33">
        <v>992.26100158691304</v>
      </c>
      <c r="Z72" s="33">
        <v>1032.718978881835</v>
      </c>
      <c r="AA72" s="33">
        <v>1074.201995849608</v>
      </c>
      <c r="AB72" s="33">
        <v>1117.7970275878902</v>
      </c>
      <c r="AC72" s="33">
        <v>1162.580978393554</v>
      </c>
      <c r="AD72" s="33">
        <v>1208.344024658202</v>
      </c>
      <c r="AE72" s="33">
        <v>1254.282028198234</v>
      </c>
    </row>
    <row r="73" spans="1:31" s="28" customFormat="1">
      <c r="A73" s="34" t="s">
        <v>138</v>
      </c>
      <c r="B73" s="34"/>
      <c r="C73" s="35">
        <v>5563.5810807629341</v>
      </c>
      <c r="D73" s="35">
        <v>5939.1810792370552</v>
      </c>
      <c r="E73" s="35">
        <v>5860.4578292370543</v>
      </c>
      <c r="F73" s="35">
        <v>6603.0500072711748</v>
      </c>
      <c r="G73" s="35">
        <v>6603.0500072719851</v>
      </c>
      <c r="H73" s="35">
        <v>6603.0500072730047</v>
      </c>
      <c r="I73" s="35">
        <v>6600.9627572737354</v>
      </c>
      <c r="J73" s="35">
        <v>7232.1648772744556</v>
      </c>
      <c r="K73" s="35">
        <v>7141.4148772757544</v>
      </c>
      <c r="L73" s="35">
        <v>6672.7498345007052</v>
      </c>
      <c r="M73" s="35">
        <v>6772.7490872988546</v>
      </c>
      <c r="N73" s="35">
        <v>7341.5129021916455</v>
      </c>
      <c r="O73" s="35">
        <v>7242.8129052559634</v>
      </c>
      <c r="P73" s="35">
        <v>7242.812905265082</v>
      </c>
      <c r="Q73" s="35">
        <v>6259.8597817925474</v>
      </c>
      <c r="R73" s="35">
        <v>6075.0597788030318</v>
      </c>
      <c r="S73" s="35">
        <v>6520.6423288462556</v>
      </c>
      <c r="T73" s="35">
        <v>6561.6426290112995</v>
      </c>
      <c r="U73" s="35">
        <v>6677.6859206622548</v>
      </c>
      <c r="V73" s="35">
        <v>6747.5710207008606</v>
      </c>
      <c r="W73" s="35">
        <v>7317.1629309883365</v>
      </c>
      <c r="X73" s="35">
        <v>7317.1629310040871</v>
      </c>
      <c r="Y73" s="35">
        <v>8475.1628304156657</v>
      </c>
      <c r="Z73" s="35">
        <v>8027.1630462241556</v>
      </c>
      <c r="AA73" s="35">
        <v>7744.0125416835908</v>
      </c>
      <c r="AB73" s="35">
        <v>9100.9957417188289</v>
      </c>
      <c r="AC73" s="35">
        <v>9100.9957417475089</v>
      </c>
      <c r="AD73" s="35">
        <v>9100.9957417807691</v>
      </c>
      <c r="AE73" s="35">
        <v>9210.8541618062991</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208</v>
      </c>
      <c r="D78" s="33">
        <v>208</v>
      </c>
      <c r="E78" s="33">
        <v>208</v>
      </c>
      <c r="F78" s="33">
        <v>208</v>
      </c>
      <c r="G78" s="33">
        <v>208</v>
      </c>
      <c r="H78" s="33">
        <v>208</v>
      </c>
      <c r="I78" s="33">
        <v>208</v>
      </c>
      <c r="J78" s="33">
        <v>208</v>
      </c>
      <c r="K78" s="33">
        <v>208</v>
      </c>
      <c r="L78" s="33">
        <v>208</v>
      </c>
      <c r="M78" s="33">
        <v>208</v>
      </c>
      <c r="N78" s="33">
        <v>208</v>
      </c>
      <c r="O78" s="33">
        <v>208</v>
      </c>
      <c r="P78" s="33">
        <v>208</v>
      </c>
      <c r="Q78" s="33">
        <v>208</v>
      </c>
      <c r="R78" s="33">
        <v>208</v>
      </c>
      <c r="S78" s="33">
        <v>208</v>
      </c>
      <c r="T78" s="33">
        <v>208</v>
      </c>
      <c r="U78" s="33">
        <v>208</v>
      </c>
      <c r="V78" s="33">
        <v>208</v>
      </c>
      <c r="W78" s="33">
        <v>208</v>
      </c>
      <c r="X78" s="33">
        <v>208</v>
      </c>
      <c r="Y78" s="33">
        <v>208</v>
      </c>
      <c r="Z78" s="33">
        <v>208</v>
      </c>
      <c r="AA78" s="33">
        <v>208</v>
      </c>
      <c r="AB78" s="33">
        <v>208</v>
      </c>
      <c r="AC78" s="33">
        <v>208</v>
      </c>
      <c r="AD78" s="33">
        <v>208</v>
      </c>
      <c r="AE78" s="33">
        <v>208</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178</v>
      </c>
      <c r="D80" s="33">
        <v>178</v>
      </c>
      <c r="E80" s="33">
        <v>178</v>
      </c>
      <c r="F80" s="33">
        <v>178</v>
      </c>
      <c r="G80" s="33">
        <v>178</v>
      </c>
      <c r="H80" s="33">
        <v>178</v>
      </c>
      <c r="I80" s="33">
        <v>178</v>
      </c>
      <c r="J80" s="33">
        <v>178</v>
      </c>
      <c r="K80" s="33">
        <v>178</v>
      </c>
      <c r="L80" s="33">
        <v>178</v>
      </c>
      <c r="M80" s="33">
        <v>178</v>
      </c>
      <c r="N80" s="33">
        <v>178</v>
      </c>
      <c r="O80" s="33">
        <v>178</v>
      </c>
      <c r="P80" s="33">
        <v>178</v>
      </c>
      <c r="Q80" s="33">
        <v>178</v>
      </c>
      <c r="R80" s="33">
        <v>178</v>
      </c>
      <c r="S80" s="33">
        <v>178</v>
      </c>
      <c r="T80" s="33">
        <v>178</v>
      </c>
      <c r="U80" s="33">
        <v>178</v>
      </c>
      <c r="V80" s="33">
        <v>58</v>
      </c>
      <c r="W80" s="33">
        <v>58</v>
      </c>
      <c r="X80" s="33">
        <v>58</v>
      </c>
      <c r="Y80" s="33">
        <v>58</v>
      </c>
      <c r="Z80" s="33">
        <v>58</v>
      </c>
      <c r="AA80" s="33">
        <v>58</v>
      </c>
      <c r="AB80" s="33">
        <v>58</v>
      </c>
      <c r="AC80" s="33">
        <v>58</v>
      </c>
      <c r="AD80" s="33">
        <v>58</v>
      </c>
      <c r="AE80" s="33">
        <v>58</v>
      </c>
    </row>
    <row r="81" spans="1:35" s="28" customFormat="1">
      <c r="A81" s="29" t="s">
        <v>134</v>
      </c>
      <c r="B81" s="29" t="s">
        <v>65</v>
      </c>
      <c r="C81" s="33">
        <v>2408.8999938964839</v>
      </c>
      <c r="D81" s="33">
        <v>2408.8999938964839</v>
      </c>
      <c r="E81" s="33">
        <v>2408.8999938964839</v>
      </c>
      <c r="F81" s="33">
        <v>2408.8999938964839</v>
      </c>
      <c r="G81" s="33">
        <v>2408.8999938964839</v>
      </c>
      <c r="H81" s="33">
        <v>2408.8999938964839</v>
      </c>
      <c r="I81" s="33">
        <v>2658.8999938964839</v>
      </c>
      <c r="J81" s="33">
        <v>2658.8999938964839</v>
      </c>
      <c r="K81" s="33">
        <v>2658.8999938964839</v>
      </c>
      <c r="L81" s="33">
        <v>2658.8999938964839</v>
      </c>
      <c r="M81" s="33">
        <v>2658.8999938964839</v>
      </c>
      <c r="N81" s="33">
        <v>2658.8999938964839</v>
      </c>
      <c r="O81" s="33">
        <v>2658.8999938964839</v>
      </c>
      <c r="P81" s="33">
        <v>2658.8999938964839</v>
      </c>
      <c r="Q81" s="33">
        <v>2658.8999938964839</v>
      </c>
      <c r="R81" s="33">
        <v>2658.8999938964839</v>
      </c>
      <c r="S81" s="33">
        <v>2658.8999938964839</v>
      </c>
      <c r="T81" s="33">
        <v>2658.8999938964839</v>
      </c>
      <c r="U81" s="33">
        <v>2658.8999938964839</v>
      </c>
      <c r="V81" s="33">
        <v>2658.8999938964839</v>
      </c>
      <c r="W81" s="33">
        <v>2658.8999938964839</v>
      </c>
      <c r="X81" s="33">
        <v>2658.8999938964839</v>
      </c>
      <c r="Y81" s="33">
        <v>2658.8999938964839</v>
      </c>
      <c r="Z81" s="33">
        <v>2658.8999938964839</v>
      </c>
      <c r="AA81" s="33">
        <v>2658.8999938964839</v>
      </c>
      <c r="AB81" s="33">
        <v>2658.8999938964839</v>
      </c>
      <c r="AC81" s="33">
        <v>2658.8999938964839</v>
      </c>
      <c r="AD81" s="33">
        <v>2658.8999938964839</v>
      </c>
      <c r="AE81" s="33">
        <v>2658.8999938964839</v>
      </c>
    </row>
    <row r="82" spans="1:35" s="28" customFormat="1">
      <c r="A82" s="29" t="s">
        <v>134</v>
      </c>
      <c r="B82" s="29" t="s">
        <v>69</v>
      </c>
      <c r="C82" s="33">
        <v>987.538992370605</v>
      </c>
      <c r="D82" s="33">
        <v>987.538992370605</v>
      </c>
      <c r="E82" s="33">
        <v>1278.640392370605</v>
      </c>
      <c r="F82" s="33">
        <v>1278.640392370605</v>
      </c>
      <c r="G82" s="33">
        <v>1278.640392370605</v>
      </c>
      <c r="H82" s="33">
        <v>1278.640392370605</v>
      </c>
      <c r="I82" s="33">
        <v>1619.5856123706051</v>
      </c>
      <c r="J82" s="33">
        <v>1728.1654923706051</v>
      </c>
      <c r="K82" s="33">
        <v>1728.1654923706051</v>
      </c>
      <c r="L82" s="33">
        <v>1748.652032370605</v>
      </c>
      <c r="M82" s="33">
        <v>1820.4965523706039</v>
      </c>
      <c r="N82" s="33">
        <v>2105.0583223706049</v>
      </c>
      <c r="O82" s="33">
        <v>2105.0583223706049</v>
      </c>
      <c r="P82" s="33">
        <v>2247.6260323706047</v>
      </c>
      <c r="Q82" s="33">
        <v>2390.193792370605</v>
      </c>
      <c r="R82" s="33">
        <v>2532.7617523706049</v>
      </c>
      <c r="S82" s="33">
        <v>2675.329432370605</v>
      </c>
      <c r="T82" s="33">
        <v>2817.9025752206039</v>
      </c>
      <c r="U82" s="33">
        <v>2965.638106370604</v>
      </c>
      <c r="V82" s="33">
        <v>3113.3734723706052</v>
      </c>
      <c r="W82" s="33">
        <v>3113.3734723706052</v>
      </c>
      <c r="X82" s="33">
        <v>3113.3734723706052</v>
      </c>
      <c r="Y82" s="33">
        <v>3113.3734723706052</v>
      </c>
      <c r="Z82" s="33">
        <v>2964.9734784741213</v>
      </c>
      <c r="AA82" s="33">
        <v>2964.9734784741213</v>
      </c>
      <c r="AB82" s="33">
        <v>2964.9734784741213</v>
      </c>
      <c r="AC82" s="33">
        <v>2964.9734784741213</v>
      </c>
      <c r="AD82" s="33">
        <v>2964.9734784741213</v>
      </c>
      <c r="AE82" s="33">
        <v>2964.9734784741213</v>
      </c>
    </row>
    <row r="83" spans="1:35" s="28" customFormat="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5" s="28" customFormat="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5" s="28" customFormat="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c r="AF85" s="13"/>
      <c r="AG85" s="13"/>
      <c r="AH85" s="13"/>
      <c r="AI85" s="13"/>
    </row>
    <row r="86" spans="1:35" s="28" customFormat="1">
      <c r="A86" s="29" t="s">
        <v>134</v>
      </c>
      <c r="B86" s="29" t="s">
        <v>56</v>
      </c>
      <c r="C86" s="33">
        <v>2.531000047922126</v>
      </c>
      <c r="D86" s="33">
        <v>5.8989998698234514</v>
      </c>
      <c r="E86" s="33">
        <v>10.95600008964537</v>
      </c>
      <c r="F86" s="33">
        <v>18.307000398635768</v>
      </c>
      <c r="G86" s="33">
        <v>27.271999120712248</v>
      </c>
      <c r="H86" s="33">
        <v>37.668000698089529</v>
      </c>
      <c r="I86" s="33">
        <v>50.497000694274853</v>
      </c>
      <c r="J86" s="33">
        <v>65.411998748779297</v>
      </c>
      <c r="K86" s="33">
        <v>82.598003387451101</v>
      </c>
      <c r="L86" s="33">
        <v>96.729002952575598</v>
      </c>
      <c r="M86" s="33">
        <v>112.11099720001209</v>
      </c>
      <c r="N86" s="33">
        <v>128.7480001449583</v>
      </c>
      <c r="O86" s="33">
        <v>146.674007415771</v>
      </c>
      <c r="P86" s="33">
        <v>164.1120033264157</v>
      </c>
      <c r="Q86" s="33">
        <v>182.07299804687452</v>
      </c>
      <c r="R86" s="33">
        <v>191.79999732971089</v>
      </c>
      <c r="S86" s="33">
        <v>202.03400230407689</v>
      </c>
      <c r="T86" s="33">
        <v>212.35599899291938</v>
      </c>
      <c r="U86" s="33">
        <v>223.17800712585358</v>
      </c>
      <c r="V86" s="33">
        <v>234.19300270080521</v>
      </c>
      <c r="W86" s="33">
        <v>245.49399948120112</v>
      </c>
      <c r="X86" s="33">
        <v>256.95800399780211</v>
      </c>
      <c r="Y86" s="33">
        <v>268.73600196838322</v>
      </c>
      <c r="Z86" s="33">
        <v>280.62199401855423</v>
      </c>
      <c r="AA86" s="33">
        <v>292.61600875854447</v>
      </c>
      <c r="AB86" s="33">
        <v>304.57599258422778</v>
      </c>
      <c r="AC86" s="33">
        <v>316.62600326538069</v>
      </c>
      <c r="AD86" s="33">
        <v>328.75601196289063</v>
      </c>
      <c r="AE86" s="33">
        <v>340.86399841308514</v>
      </c>
      <c r="AF86" s="13"/>
      <c r="AG86" s="13"/>
      <c r="AH86" s="13"/>
      <c r="AI86" s="13"/>
    </row>
    <row r="87" spans="1:35" s="28" customFormat="1">
      <c r="A87" s="34" t="s">
        <v>138</v>
      </c>
      <c r="B87" s="34"/>
      <c r="C87" s="35">
        <v>3782.4389862670887</v>
      </c>
      <c r="D87" s="35">
        <v>3782.4389862670887</v>
      </c>
      <c r="E87" s="35">
        <v>4073.5403862670892</v>
      </c>
      <c r="F87" s="35">
        <v>4073.5403862670892</v>
      </c>
      <c r="G87" s="35">
        <v>4073.5403862670892</v>
      </c>
      <c r="H87" s="35">
        <v>4073.5403862670892</v>
      </c>
      <c r="I87" s="35">
        <v>4664.4856062670888</v>
      </c>
      <c r="J87" s="35">
        <v>4773.065486267089</v>
      </c>
      <c r="K87" s="35">
        <v>4773.065486267089</v>
      </c>
      <c r="L87" s="35">
        <v>4793.5520262670889</v>
      </c>
      <c r="M87" s="35">
        <v>4865.3965462670876</v>
      </c>
      <c r="N87" s="35">
        <v>5149.9583162670888</v>
      </c>
      <c r="O87" s="35">
        <v>5149.9583162670888</v>
      </c>
      <c r="P87" s="35">
        <v>5292.526026267089</v>
      </c>
      <c r="Q87" s="35">
        <v>5435.0937862670889</v>
      </c>
      <c r="R87" s="35">
        <v>5577.6617462670893</v>
      </c>
      <c r="S87" s="35">
        <v>5720.2294262670894</v>
      </c>
      <c r="T87" s="35">
        <v>5862.8025691170878</v>
      </c>
      <c r="U87" s="35">
        <v>6010.5381002670874</v>
      </c>
      <c r="V87" s="35">
        <v>6038.2734662670891</v>
      </c>
      <c r="W87" s="35">
        <v>6038.2734662670891</v>
      </c>
      <c r="X87" s="35">
        <v>6038.2734662670891</v>
      </c>
      <c r="Y87" s="35">
        <v>6038.2734662670891</v>
      </c>
      <c r="Z87" s="35">
        <v>5889.8734723706057</v>
      </c>
      <c r="AA87" s="35">
        <v>5889.8734723706057</v>
      </c>
      <c r="AB87" s="35">
        <v>5889.8734723706057</v>
      </c>
      <c r="AC87" s="35">
        <v>5889.8734723706057</v>
      </c>
      <c r="AD87" s="35">
        <v>5889.8734723706057</v>
      </c>
      <c r="AE87" s="35">
        <v>5889.8734723706057</v>
      </c>
      <c r="AF87" s="13"/>
      <c r="AG87" s="13"/>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260.329999923706</v>
      </c>
      <c r="D92" s="33">
        <v>600.32999992370605</v>
      </c>
      <c r="E92" s="33">
        <v>600.32999992370605</v>
      </c>
      <c r="F92" s="33">
        <v>600.32999992370605</v>
      </c>
      <c r="G92" s="33">
        <v>600.32999992370605</v>
      </c>
      <c r="H92" s="33">
        <v>600.32999992370605</v>
      </c>
      <c r="I92" s="33">
        <v>600.32999992370605</v>
      </c>
      <c r="J92" s="33">
        <v>600.32999992370605</v>
      </c>
      <c r="K92" s="33">
        <v>600.32999992370605</v>
      </c>
      <c r="L92" s="33">
        <v>570.32999992370605</v>
      </c>
      <c r="M92" s="33">
        <v>570.32999992370605</v>
      </c>
      <c r="N92" s="33">
        <v>888.90220387793602</v>
      </c>
      <c r="O92" s="33">
        <v>1138.4512040601799</v>
      </c>
      <c r="P92" s="33">
        <v>1113.4512040774898</v>
      </c>
      <c r="Q92" s="33">
        <v>1368.52744876939</v>
      </c>
      <c r="R92" s="33">
        <v>1368.52744883841</v>
      </c>
      <c r="S92" s="33">
        <v>1852.3638697765489</v>
      </c>
      <c r="T92" s="33">
        <v>1852.363869865479</v>
      </c>
      <c r="U92" s="33">
        <v>2530.5635193727694</v>
      </c>
      <c r="V92" s="33">
        <v>2510.5635194669294</v>
      </c>
      <c r="W92" s="33">
        <v>3081.5883372520002</v>
      </c>
      <c r="X92" s="33">
        <v>2980.1424957199602</v>
      </c>
      <c r="Y92" s="33">
        <v>2980.1424957376598</v>
      </c>
      <c r="Z92" s="33">
        <v>3617.5554244884001</v>
      </c>
      <c r="AA92" s="33">
        <v>3617.5554208570597</v>
      </c>
      <c r="AB92" s="33">
        <v>4978.1789935031302</v>
      </c>
      <c r="AC92" s="33">
        <v>4978.1789513724389</v>
      </c>
      <c r="AD92" s="33">
        <v>5886.9231485720984</v>
      </c>
      <c r="AE92" s="33">
        <v>5886.9231249572995</v>
      </c>
      <c r="AF92" s="13"/>
      <c r="AG92" s="13"/>
      <c r="AH92" s="13"/>
      <c r="AI92" s="13"/>
    </row>
    <row r="93" spans="1:35" collapsed="1">
      <c r="A93" s="29" t="s">
        <v>40</v>
      </c>
      <c r="B93" s="29" t="s">
        <v>72</v>
      </c>
      <c r="C93" s="33">
        <v>1330</v>
      </c>
      <c r="D93" s="33">
        <v>1330</v>
      </c>
      <c r="E93" s="33">
        <v>1330</v>
      </c>
      <c r="F93" s="33">
        <v>1330</v>
      </c>
      <c r="G93" s="33">
        <v>3370</v>
      </c>
      <c r="H93" s="33">
        <v>3370</v>
      </c>
      <c r="I93" s="33">
        <v>3370</v>
      </c>
      <c r="J93" s="33">
        <v>3370</v>
      </c>
      <c r="K93" s="33">
        <v>5369.9998999999998</v>
      </c>
      <c r="L93" s="33">
        <v>5369.9998999999998</v>
      </c>
      <c r="M93" s="33">
        <v>5369.9998999999998</v>
      </c>
      <c r="N93" s="33">
        <v>6628.8561799999998</v>
      </c>
      <c r="O93" s="33">
        <v>6893.9301999999998</v>
      </c>
      <c r="P93" s="33">
        <v>6893.9301999999998</v>
      </c>
      <c r="Q93" s="33">
        <v>7203.8920999999991</v>
      </c>
      <c r="R93" s="33">
        <v>7203.8920999999991</v>
      </c>
      <c r="S93" s="33">
        <v>8219.3883000000005</v>
      </c>
      <c r="T93" s="33">
        <v>8219.3883000000005</v>
      </c>
      <c r="U93" s="33">
        <v>8219.3883000000005</v>
      </c>
      <c r="V93" s="33">
        <v>8219.3883000000005</v>
      </c>
      <c r="W93" s="33">
        <v>9459.8162000000011</v>
      </c>
      <c r="X93" s="33">
        <v>10919.2376</v>
      </c>
      <c r="Y93" s="33">
        <v>10919.2376</v>
      </c>
      <c r="Z93" s="33">
        <v>11133.499</v>
      </c>
      <c r="AA93" s="33">
        <v>11133.499</v>
      </c>
      <c r="AB93" s="33">
        <v>11133.499</v>
      </c>
      <c r="AC93" s="33">
        <v>11133.499</v>
      </c>
      <c r="AD93" s="33">
        <v>11390.434999999999</v>
      </c>
      <c r="AE93" s="33">
        <v>11390.434999999999</v>
      </c>
    </row>
    <row r="94" spans="1:35">
      <c r="A94" s="29" t="s">
        <v>40</v>
      </c>
      <c r="B94" s="29" t="s">
        <v>76</v>
      </c>
      <c r="C94" s="33">
        <v>95.565001159906174</v>
      </c>
      <c r="D94" s="33">
        <v>222.30399817228289</v>
      </c>
      <c r="E94" s="33">
        <v>472.72400641441254</v>
      </c>
      <c r="F94" s="33">
        <v>827.38901638984419</v>
      </c>
      <c r="G94" s="33">
        <v>1275.4639947414385</v>
      </c>
      <c r="H94" s="33">
        <v>1796.002980709073</v>
      </c>
      <c r="I94" s="33">
        <v>2438.3960294723474</v>
      </c>
      <c r="J94" s="33">
        <v>3184.4369697570778</v>
      </c>
      <c r="K94" s="33">
        <v>4042.5660362243557</v>
      </c>
      <c r="L94" s="33">
        <v>4718.5470113754145</v>
      </c>
      <c r="M94" s="33">
        <v>5463.8920488357453</v>
      </c>
      <c r="N94" s="33">
        <v>6261.2278814315578</v>
      </c>
      <c r="O94" s="33">
        <v>7107.5971488952464</v>
      </c>
      <c r="P94" s="33">
        <v>7905.5148887634123</v>
      </c>
      <c r="Q94" s="33">
        <v>8730.1271591186469</v>
      </c>
      <c r="R94" s="33">
        <v>9162.6489810943513</v>
      </c>
      <c r="S94" s="33">
        <v>9618.3372249603162</v>
      </c>
      <c r="T94" s="33">
        <v>10079.154048919669</v>
      </c>
      <c r="U94" s="33">
        <v>10567.066068649285</v>
      </c>
      <c r="V94" s="33">
        <v>11065.494928359969</v>
      </c>
      <c r="W94" s="33">
        <v>11575.234004974354</v>
      </c>
      <c r="X94" s="33">
        <v>12098.768871307355</v>
      </c>
      <c r="Y94" s="33">
        <v>12640.389154434191</v>
      </c>
      <c r="Z94" s="33">
        <v>13204.069122314442</v>
      </c>
      <c r="AA94" s="33">
        <v>13783.858104705803</v>
      </c>
      <c r="AB94" s="33">
        <v>14380.364139556885</v>
      </c>
      <c r="AC94" s="33">
        <v>14988.57563400268</v>
      </c>
      <c r="AD94" s="33">
        <v>15603.09802246093</v>
      </c>
      <c r="AE94" s="33">
        <v>16225.747894287102</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1.346884E-4</v>
      </c>
      <c r="O97" s="33">
        <v>1.3474202999999999E-4</v>
      </c>
      <c r="P97" s="33">
        <v>1.3474993E-4</v>
      </c>
      <c r="Q97" s="33">
        <v>1.7930182000000001E-4</v>
      </c>
      <c r="R97" s="33">
        <v>1.7933177999999999E-4</v>
      </c>
      <c r="S97" s="33">
        <v>1.7985506999999899E-4</v>
      </c>
      <c r="T97" s="33">
        <v>1.7989473000000001E-4</v>
      </c>
      <c r="U97" s="33">
        <v>678.19982927364003</v>
      </c>
      <c r="V97" s="33">
        <v>678.19982930700996</v>
      </c>
      <c r="W97" s="33">
        <v>1004.55103</v>
      </c>
      <c r="X97" s="33">
        <v>1004.55103</v>
      </c>
      <c r="Y97" s="33">
        <v>1004.55103</v>
      </c>
      <c r="Z97" s="33">
        <v>1641.96396</v>
      </c>
      <c r="AA97" s="33">
        <v>1641.96396</v>
      </c>
      <c r="AB97" s="33">
        <v>1641.96396</v>
      </c>
      <c r="AC97" s="33">
        <v>1641.96396</v>
      </c>
      <c r="AD97" s="33">
        <v>1641.96396</v>
      </c>
      <c r="AE97" s="33">
        <v>1641.9638599999998</v>
      </c>
    </row>
    <row r="98" spans="1:31">
      <c r="A98" s="29" t="s">
        <v>130</v>
      </c>
      <c r="B98" s="29" t="s">
        <v>72</v>
      </c>
      <c r="C98" s="33">
        <v>840</v>
      </c>
      <c r="D98" s="33">
        <v>840</v>
      </c>
      <c r="E98" s="33">
        <v>840</v>
      </c>
      <c r="F98" s="33">
        <v>840</v>
      </c>
      <c r="G98" s="33">
        <v>2880</v>
      </c>
      <c r="H98" s="33">
        <v>2880</v>
      </c>
      <c r="I98" s="33">
        <v>2880</v>
      </c>
      <c r="J98" s="33">
        <v>2880</v>
      </c>
      <c r="K98" s="33">
        <v>4879.9998999999998</v>
      </c>
      <c r="L98" s="33">
        <v>4879.9998999999998</v>
      </c>
      <c r="M98" s="33">
        <v>4879.9998999999998</v>
      </c>
      <c r="N98" s="33">
        <v>4879.9998999999998</v>
      </c>
      <c r="O98" s="33">
        <v>4879.9998999999998</v>
      </c>
      <c r="P98" s="33">
        <v>4879.9998999999998</v>
      </c>
      <c r="Q98" s="33">
        <v>4879.9998999999998</v>
      </c>
      <c r="R98" s="33">
        <v>4879.9998999999998</v>
      </c>
      <c r="S98" s="33">
        <v>4879.9998999999998</v>
      </c>
      <c r="T98" s="33">
        <v>4879.9998999999998</v>
      </c>
      <c r="U98" s="33">
        <v>4879.9998999999998</v>
      </c>
      <c r="V98" s="33">
        <v>4879.9998999999998</v>
      </c>
      <c r="W98" s="33">
        <v>5480</v>
      </c>
      <c r="X98" s="33">
        <v>5480</v>
      </c>
      <c r="Y98" s="33">
        <v>5480</v>
      </c>
      <c r="Z98" s="33">
        <v>5480</v>
      </c>
      <c r="AA98" s="33">
        <v>5480</v>
      </c>
      <c r="AB98" s="33">
        <v>5480</v>
      </c>
      <c r="AC98" s="33">
        <v>5480</v>
      </c>
      <c r="AD98" s="33">
        <v>5480</v>
      </c>
      <c r="AE98" s="33">
        <v>5480</v>
      </c>
    </row>
    <row r="99" spans="1:31">
      <c r="A99" s="29" t="s">
        <v>130</v>
      </c>
      <c r="B99" s="29" t="s">
        <v>76</v>
      </c>
      <c r="C99" s="33">
        <v>33.809000492095876</v>
      </c>
      <c r="D99" s="33">
        <v>82.708997726440401</v>
      </c>
      <c r="E99" s="33">
        <v>156.7610015869133</v>
      </c>
      <c r="F99" s="33">
        <v>263.89000701904251</v>
      </c>
      <c r="G99" s="33">
        <v>405.04799652099609</v>
      </c>
      <c r="H99" s="33">
        <v>567.05899810790902</v>
      </c>
      <c r="I99" s="33">
        <v>769.63403320312409</v>
      </c>
      <c r="J99" s="33">
        <v>1010.102981567382</v>
      </c>
      <c r="K99" s="33">
        <v>1287.846038818356</v>
      </c>
      <c r="L99" s="33">
        <v>1513.001998901364</v>
      </c>
      <c r="M99" s="33">
        <v>1757.9950256347629</v>
      </c>
      <c r="N99" s="33">
        <v>2022.752929687492</v>
      </c>
      <c r="O99" s="33">
        <v>2303.8510437011641</v>
      </c>
      <c r="P99" s="33">
        <v>2570.3709106445258</v>
      </c>
      <c r="Q99" s="33">
        <v>2845.8051147460928</v>
      </c>
      <c r="R99" s="33">
        <v>2993.400024414062</v>
      </c>
      <c r="S99" s="33">
        <v>3149.60205078125</v>
      </c>
      <c r="T99" s="33">
        <v>3306.082000732416</v>
      </c>
      <c r="U99" s="33">
        <v>3472.6760864257813</v>
      </c>
      <c r="V99" s="33">
        <v>3642.4990844726508</v>
      </c>
      <c r="W99" s="33">
        <v>3815.6539916992128</v>
      </c>
      <c r="X99" s="33">
        <v>3993.2119750976508</v>
      </c>
      <c r="Y99" s="33">
        <v>4175.7440795898383</v>
      </c>
      <c r="Z99" s="33">
        <v>4364.7819213867133</v>
      </c>
      <c r="AA99" s="33">
        <v>4557.4061279296875</v>
      </c>
      <c r="AB99" s="33">
        <v>4750.507080078125</v>
      </c>
      <c r="AC99" s="33">
        <v>4944.2018432617178</v>
      </c>
      <c r="AD99" s="33">
        <v>5141.238037109375</v>
      </c>
      <c r="AE99" s="33">
        <v>5338.71484375</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20</v>
      </c>
      <c r="E102" s="33">
        <v>20</v>
      </c>
      <c r="F102" s="33">
        <v>20</v>
      </c>
      <c r="G102" s="33">
        <v>20</v>
      </c>
      <c r="H102" s="33">
        <v>20</v>
      </c>
      <c r="I102" s="33">
        <v>20</v>
      </c>
      <c r="J102" s="33">
        <v>20</v>
      </c>
      <c r="K102" s="33">
        <v>20</v>
      </c>
      <c r="L102" s="33">
        <v>20</v>
      </c>
      <c r="M102" s="33">
        <v>20</v>
      </c>
      <c r="N102" s="33">
        <v>260.55119999999999</v>
      </c>
      <c r="O102" s="33">
        <v>565.43020000000001</v>
      </c>
      <c r="P102" s="33">
        <v>565.43020000000001</v>
      </c>
      <c r="Q102" s="33">
        <v>565.43020000000001</v>
      </c>
      <c r="R102" s="33">
        <v>565.43020000000001</v>
      </c>
      <c r="S102" s="33">
        <v>1017.9070400000001</v>
      </c>
      <c r="T102" s="33">
        <v>1017.9070400000001</v>
      </c>
      <c r="U102" s="33">
        <v>1017.9070400000001</v>
      </c>
      <c r="V102" s="33">
        <v>997.90704000000005</v>
      </c>
      <c r="W102" s="33">
        <v>997.90704000000005</v>
      </c>
      <c r="X102" s="33">
        <v>1196.4612</v>
      </c>
      <c r="Y102" s="33">
        <v>1196.4612</v>
      </c>
      <c r="Z102" s="33">
        <v>1196.4612</v>
      </c>
      <c r="AA102" s="33">
        <v>1196.4612</v>
      </c>
      <c r="AB102" s="33">
        <v>2557.0846999999999</v>
      </c>
      <c r="AC102" s="33">
        <v>2557.0846999999999</v>
      </c>
      <c r="AD102" s="33">
        <v>3465.8289</v>
      </c>
      <c r="AE102" s="33">
        <v>3465.8289</v>
      </c>
    </row>
    <row r="103" spans="1:31">
      <c r="A103" s="29" t="s">
        <v>131</v>
      </c>
      <c r="B103" s="29" t="s">
        <v>72</v>
      </c>
      <c r="C103" s="33">
        <v>490</v>
      </c>
      <c r="D103" s="33">
        <v>490</v>
      </c>
      <c r="E103" s="33">
        <v>490</v>
      </c>
      <c r="F103" s="33">
        <v>490</v>
      </c>
      <c r="G103" s="33">
        <v>490</v>
      </c>
      <c r="H103" s="33">
        <v>490</v>
      </c>
      <c r="I103" s="33">
        <v>490</v>
      </c>
      <c r="J103" s="33">
        <v>490</v>
      </c>
      <c r="K103" s="33">
        <v>490</v>
      </c>
      <c r="L103" s="33">
        <v>490</v>
      </c>
      <c r="M103" s="33">
        <v>490</v>
      </c>
      <c r="N103" s="33">
        <v>850.00998000000004</v>
      </c>
      <c r="O103" s="33">
        <v>1115.0839999999998</v>
      </c>
      <c r="P103" s="33">
        <v>1115.0839999999998</v>
      </c>
      <c r="Q103" s="33">
        <v>1115.0839999999998</v>
      </c>
      <c r="R103" s="33">
        <v>1115.0839999999998</v>
      </c>
      <c r="S103" s="33">
        <v>1873.6425999999999</v>
      </c>
      <c r="T103" s="33">
        <v>1873.6425999999999</v>
      </c>
      <c r="U103" s="33">
        <v>1873.6425999999999</v>
      </c>
      <c r="V103" s="33">
        <v>1873.6425999999999</v>
      </c>
      <c r="W103" s="33">
        <v>1873.6425999999999</v>
      </c>
      <c r="X103" s="33">
        <v>3333.0639999999999</v>
      </c>
      <c r="Y103" s="33">
        <v>3333.0639999999999</v>
      </c>
      <c r="Z103" s="33">
        <v>3333.0639999999999</v>
      </c>
      <c r="AA103" s="33">
        <v>3333.0639999999999</v>
      </c>
      <c r="AB103" s="33">
        <v>3333.0639999999999</v>
      </c>
      <c r="AC103" s="33">
        <v>3333.0639999999999</v>
      </c>
      <c r="AD103" s="33">
        <v>3590</v>
      </c>
      <c r="AE103" s="33">
        <v>3590</v>
      </c>
    </row>
    <row r="104" spans="1:31">
      <c r="A104" s="29" t="s">
        <v>131</v>
      </c>
      <c r="B104" s="29" t="s">
        <v>76</v>
      </c>
      <c r="C104" s="33">
        <v>18.792000293731611</v>
      </c>
      <c r="D104" s="33">
        <v>56.930000305175746</v>
      </c>
      <c r="E104" s="33">
        <v>116.31200408935541</v>
      </c>
      <c r="F104" s="33">
        <v>203.74100685119538</v>
      </c>
      <c r="G104" s="33">
        <v>316.67499160766528</v>
      </c>
      <c r="H104" s="33">
        <v>441.51198577880842</v>
      </c>
      <c r="I104" s="33">
        <v>598.09701538085881</v>
      </c>
      <c r="J104" s="33">
        <v>788.33800506591706</v>
      </c>
      <c r="K104" s="33">
        <v>1007.1959838867181</v>
      </c>
      <c r="L104" s="33">
        <v>1181.6699371337841</v>
      </c>
      <c r="M104" s="33">
        <v>1375.488037109372</v>
      </c>
      <c r="N104" s="33">
        <v>1581.046997070305</v>
      </c>
      <c r="O104" s="33">
        <v>1799.5640411376919</v>
      </c>
      <c r="P104" s="33">
        <v>2003.201034545895</v>
      </c>
      <c r="Q104" s="33">
        <v>2215.9790039062468</v>
      </c>
      <c r="R104" s="33">
        <v>2320.6339721679628</v>
      </c>
      <c r="S104" s="33">
        <v>2431.5501098632758</v>
      </c>
      <c r="T104" s="33">
        <v>2543.8589782714839</v>
      </c>
      <c r="U104" s="33">
        <v>2662.8169250488231</v>
      </c>
      <c r="V104" s="33">
        <v>2785.4378967285102</v>
      </c>
      <c r="W104" s="33">
        <v>2910.140014648432</v>
      </c>
      <c r="X104" s="33">
        <v>3039.4479064941352</v>
      </c>
      <c r="Y104" s="33">
        <v>3174.2980346679628</v>
      </c>
      <c r="Z104" s="33">
        <v>3316.8311157226563</v>
      </c>
      <c r="AA104" s="33">
        <v>3463.237915039057</v>
      </c>
      <c r="AB104" s="33">
        <v>3617.5489807128902</v>
      </c>
      <c r="AC104" s="33">
        <v>3775.544921874995</v>
      </c>
      <c r="AD104" s="33">
        <v>3934.3799438476508</v>
      </c>
      <c r="AE104" s="33">
        <v>4096.4850463867178</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55.329999923705998</v>
      </c>
      <c r="D107" s="33">
        <v>375.329999923706</v>
      </c>
      <c r="E107" s="33">
        <v>375.329999923706</v>
      </c>
      <c r="F107" s="33">
        <v>375.329999923706</v>
      </c>
      <c r="G107" s="33">
        <v>375.329999923706</v>
      </c>
      <c r="H107" s="33">
        <v>375.329999923706</v>
      </c>
      <c r="I107" s="33">
        <v>375.329999923706</v>
      </c>
      <c r="J107" s="33">
        <v>375.329999923706</v>
      </c>
      <c r="K107" s="33">
        <v>375.329999923706</v>
      </c>
      <c r="L107" s="33">
        <v>375.329999923706</v>
      </c>
      <c r="M107" s="33">
        <v>375.329999923706</v>
      </c>
      <c r="N107" s="33">
        <v>375.33046918953602</v>
      </c>
      <c r="O107" s="33">
        <v>320.00046931815001</v>
      </c>
      <c r="P107" s="33">
        <v>320.00046932755998</v>
      </c>
      <c r="Q107" s="33">
        <v>320.00046946756999</v>
      </c>
      <c r="R107" s="33">
        <v>320.00046950663</v>
      </c>
      <c r="S107" s="33">
        <v>320.00046992147998</v>
      </c>
      <c r="T107" s="33">
        <v>320.00046997074998</v>
      </c>
      <c r="U107" s="33">
        <v>320.00047009912998</v>
      </c>
      <c r="V107" s="33">
        <v>320.00047015991998</v>
      </c>
      <c r="W107" s="33">
        <v>300.00046725200002</v>
      </c>
      <c r="X107" s="33">
        <v>4.6571995999999998E-4</v>
      </c>
      <c r="Y107" s="33">
        <v>4.6573765999999902E-4</v>
      </c>
      <c r="Z107" s="33">
        <v>4.6448839999999899E-4</v>
      </c>
      <c r="AA107" s="33">
        <v>4.6085705999999999E-4</v>
      </c>
      <c r="AB107" s="33">
        <v>5.3350312999999997E-4</v>
      </c>
      <c r="AC107" s="33">
        <v>5.3137243999999998E-4</v>
      </c>
      <c r="AD107" s="33">
        <v>5.2857209999999997E-4</v>
      </c>
      <c r="AE107" s="33">
        <v>6.0495730000000004E-4</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898.84630000000004</v>
      </c>
      <c r="O108" s="33">
        <v>898.84630000000004</v>
      </c>
      <c r="P108" s="33">
        <v>898.84630000000004</v>
      </c>
      <c r="Q108" s="33">
        <v>1208.8081999999999</v>
      </c>
      <c r="R108" s="33">
        <v>1208.8081999999999</v>
      </c>
      <c r="S108" s="33">
        <v>1465.7457999999999</v>
      </c>
      <c r="T108" s="33">
        <v>1465.7457999999999</v>
      </c>
      <c r="U108" s="33">
        <v>1465.7457999999999</v>
      </c>
      <c r="V108" s="33">
        <v>1465.7457999999999</v>
      </c>
      <c r="W108" s="33">
        <v>2106.1736000000001</v>
      </c>
      <c r="X108" s="33">
        <v>2106.1736000000001</v>
      </c>
      <c r="Y108" s="33">
        <v>2106.1736000000001</v>
      </c>
      <c r="Z108" s="33">
        <v>2320.4349999999999</v>
      </c>
      <c r="AA108" s="33">
        <v>2320.4349999999999</v>
      </c>
      <c r="AB108" s="33">
        <v>2320.4349999999999</v>
      </c>
      <c r="AC108" s="33">
        <v>2320.4349999999999</v>
      </c>
      <c r="AD108" s="33">
        <v>2320.4349999999999</v>
      </c>
      <c r="AE108" s="33">
        <v>2320.4349999999999</v>
      </c>
    </row>
    <row r="109" spans="1:31">
      <c r="A109" s="29" t="s">
        <v>132</v>
      </c>
      <c r="B109" s="29" t="s">
        <v>76</v>
      </c>
      <c r="C109" s="33">
        <v>21.324999809265112</v>
      </c>
      <c r="D109" s="33">
        <v>39.332999229431003</v>
      </c>
      <c r="E109" s="33">
        <v>124.65300178527829</v>
      </c>
      <c r="F109" s="33">
        <v>240.5120048522939</v>
      </c>
      <c r="G109" s="33">
        <v>387.46300506591774</v>
      </c>
      <c r="H109" s="33">
        <v>568.47399139404206</v>
      </c>
      <c r="I109" s="33">
        <v>786.96098327636605</v>
      </c>
      <c r="J109" s="33">
        <v>1024.835983276367</v>
      </c>
      <c r="K109" s="33">
        <v>1297.2010192871039</v>
      </c>
      <c r="L109" s="33">
        <v>1508.376068115231</v>
      </c>
      <c r="M109" s="33">
        <v>1741.757995605466</v>
      </c>
      <c r="N109" s="33">
        <v>1990.8499450683539</v>
      </c>
      <c r="O109" s="33">
        <v>2255.0250549316352</v>
      </c>
      <c r="P109" s="33">
        <v>2511.4719543456981</v>
      </c>
      <c r="Q109" s="33">
        <v>2773.6560668945313</v>
      </c>
      <c r="R109" s="33">
        <v>2913.0490112304678</v>
      </c>
      <c r="S109" s="33">
        <v>3058.5720520019481</v>
      </c>
      <c r="T109" s="33">
        <v>3207.325073242187</v>
      </c>
      <c r="U109" s="33">
        <v>3364.1940307617178</v>
      </c>
      <c r="V109" s="33">
        <v>3523.5459594726508</v>
      </c>
      <c r="W109" s="33">
        <v>3687.8629760742178</v>
      </c>
      <c r="X109" s="33">
        <v>3855.463012695307</v>
      </c>
      <c r="Y109" s="33">
        <v>4029.3500366210928</v>
      </c>
      <c r="Z109" s="33">
        <v>4209.115112304682</v>
      </c>
      <c r="AA109" s="33">
        <v>4396.3960571289063</v>
      </c>
      <c r="AB109" s="33">
        <v>4589.93505859375</v>
      </c>
      <c r="AC109" s="33">
        <v>4789.6218872070313</v>
      </c>
      <c r="AD109" s="33">
        <v>4990.3800048828125</v>
      </c>
      <c r="AE109" s="33">
        <v>5195.4019775390625</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205</v>
      </c>
      <c r="D112" s="33">
        <v>205</v>
      </c>
      <c r="E112" s="33">
        <v>205</v>
      </c>
      <c r="F112" s="33">
        <v>205</v>
      </c>
      <c r="G112" s="33">
        <v>205</v>
      </c>
      <c r="H112" s="33">
        <v>205</v>
      </c>
      <c r="I112" s="33">
        <v>205</v>
      </c>
      <c r="J112" s="33">
        <v>205</v>
      </c>
      <c r="K112" s="33">
        <v>205</v>
      </c>
      <c r="L112" s="33">
        <v>175</v>
      </c>
      <c r="M112" s="33">
        <v>175</v>
      </c>
      <c r="N112" s="33">
        <v>253.0204</v>
      </c>
      <c r="O112" s="33">
        <v>253.0204</v>
      </c>
      <c r="P112" s="33">
        <v>228.0204</v>
      </c>
      <c r="Q112" s="33">
        <v>483.09660000000002</v>
      </c>
      <c r="R112" s="33">
        <v>483.09660000000002</v>
      </c>
      <c r="S112" s="33">
        <v>514.45617999999899</v>
      </c>
      <c r="T112" s="33">
        <v>514.45617999999899</v>
      </c>
      <c r="U112" s="33">
        <v>514.45617999999899</v>
      </c>
      <c r="V112" s="33">
        <v>514.45617999999899</v>
      </c>
      <c r="W112" s="33">
        <v>779.12980000000005</v>
      </c>
      <c r="X112" s="33">
        <v>779.12980000000005</v>
      </c>
      <c r="Y112" s="33">
        <v>779.12980000000005</v>
      </c>
      <c r="Z112" s="33">
        <v>779.12980000000005</v>
      </c>
      <c r="AA112" s="33">
        <v>779.12980000000005</v>
      </c>
      <c r="AB112" s="33">
        <v>779.12980000000005</v>
      </c>
      <c r="AC112" s="33">
        <v>779.12975999999901</v>
      </c>
      <c r="AD112" s="33">
        <v>779.12975999999901</v>
      </c>
      <c r="AE112" s="33">
        <v>779.12975999999901</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19.108000516891451</v>
      </c>
      <c r="D114" s="33">
        <v>37.433001041412268</v>
      </c>
      <c r="E114" s="33">
        <v>64.041998863220101</v>
      </c>
      <c r="F114" s="33">
        <v>100.9389972686767</v>
      </c>
      <c r="G114" s="33">
        <v>139.00600242614701</v>
      </c>
      <c r="H114" s="33">
        <v>181.2900047302239</v>
      </c>
      <c r="I114" s="33">
        <v>233.20699691772381</v>
      </c>
      <c r="J114" s="33">
        <v>295.74800109863247</v>
      </c>
      <c r="K114" s="33">
        <v>367.72499084472639</v>
      </c>
      <c r="L114" s="33">
        <v>418.77000427246037</v>
      </c>
      <c r="M114" s="33">
        <v>476.5399932861323</v>
      </c>
      <c r="N114" s="33">
        <v>537.83000946044876</v>
      </c>
      <c r="O114" s="33">
        <v>602.48300170898392</v>
      </c>
      <c r="P114" s="33">
        <v>656.358985900878</v>
      </c>
      <c r="Q114" s="33">
        <v>712.61397552490098</v>
      </c>
      <c r="R114" s="33">
        <v>743.76597595214798</v>
      </c>
      <c r="S114" s="33">
        <v>776.57901000976506</v>
      </c>
      <c r="T114" s="33">
        <v>809.53199768066293</v>
      </c>
      <c r="U114" s="33">
        <v>844.20101928710903</v>
      </c>
      <c r="V114" s="33">
        <v>879.81898498535099</v>
      </c>
      <c r="W114" s="33">
        <v>916.08302307128906</v>
      </c>
      <c r="X114" s="33">
        <v>953.68797302246003</v>
      </c>
      <c r="Y114" s="33">
        <v>992.26100158691304</v>
      </c>
      <c r="Z114" s="33">
        <v>1032.718978881835</v>
      </c>
      <c r="AA114" s="33">
        <v>1074.201995849608</v>
      </c>
      <c r="AB114" s="33">
        <v>1117.7970275878902</v>
      </c>
      <c r="AC114" s="33">
        <v>1162.580978393554</v>
      </c>
      <c r="AD114" s="33">
        <v>1208.344024658202</v>
      </c>
      <c r="AE114" s="33">
        <v>1254.282028198234</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2.531000047922126</v>
      </c>
      <c r="D119" s="33">
        <v>5.8989998698234514</v>
      </c>
      <c r="E119" s="33">
        <v>10.95600008964537</v>
      </c>
      <c r="F119" s="33">
        <v>18.307000398635768</v>
      </c>
      <c r="G119" s="33">
        <v>27.271999120712248</v>
      </c>
      <c r="H119" s="33">
        <v>37.668000698089529</v>
      </c>
      <c r="I119" s="33">
        <v>50.497000694274853</v>
      </c>
      <c r="J119" s="33">
        <v>65.411998748779297</v>
      </c>
      <c r="K119" s="33">
        <v>82.598003387451101</v>
      </c>
      <c r="L119" s="33">
        <v>96.729002952575598</v>
      </c>
      <c r="M119" s="33">
        <v>112.11099720001209</v>
      </c>
      <c r="N119" s="33">
        <v>128.7480001449583</v>
      </c>
      <c r="O119" s="33">
        <v>146.674007415771</v>
      </c>
      <c r="P119" s="33">
        <v>164.1120033264157</v>
      </c>
      <c r="Q119" s="33">
        <v>182.07299804687452</v>
      </c>
      <c r="R119" s="33">
        <v>191.79999732971089</v>
      </c>
      <c r="S119" s="33">
        <v>202.03400230407689</v>
      </c>
      <c r="T119" s="33">
        <v>212.35599899291938</v>
      </c>
      <c r="U119" s="33">
        <v>223.17800712585358</v>
      </c>
      <c r="V119" s="33">
        <v>234.19300270080521</v>
      </c>
      <c r="W119" s="33">
        <v>245.49399948120112</v>
      </c>
      <c r="X119" s="33">
        <v>256.95800399780211</v>
      </c>
      <c r="Y119" s="33">
        <v>268.73600196838322</v>
      </c>
      <c r="Z119" s="33">
        <v>280.62199401855423</v>
      </c>
      <c r="AA119" s="33">
        <v>292.61600875854447</v>
      </c>
      <c r="AB119" s="33">
        <v>304.57599258422778</v>
      </c>
      <c r="AC119" s="33">
        <v>316.62600326538069</v>
      </c>
      <c r="AD119" s="33">
        <v>328.75601196289063</v>
      </c>
      <c r="AE119" s="33">
        <v>340.86399841308514</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14317.73557949064</v>
      </c>
      <c r="D124" s="33">
        <v>16038.031738281245</v>
      </c>
      <c r="E124" s="33">
        <v>18141.66250038147</v>
      </c>
      <c r="F124" s="33">
        <v>20467.162845611565</v>
      </c>
      <c r="G124" s="33">
        <v>22742.462699890129</v>
      </c>
      <c r="H124" s="33">
        <v>24794.136241912842</v>
      </c>
      <c r="I124" s="33">
        <v>27203.264793395989</v>
      </c>
      <c r="J124" s="33">
        <v>29404.585037231431</v>
      </c>
      <c r="K124" s="33">
        <v>31633.684417724588</v>
      </c>
      <c r="L124" s="33">
        <v>33722.422073364258</v>
      </c>
      <c r="M124" s="33">
        <v>35881.735794067376</v>
      </c>
      <c r="N124" s="33">
        <v>38229.617347717271</v>
      </c>
      <c r="O124" s="33">
        <v>40526.807868957505</v>
      </c>
      <c r="P124" s="33">
        <v>42201.454330444321</v>
      </c>
      <c r="Q124" s="33">
        <v>43959.248107910142</v>
      </c>
      <c r="R124" s="33">
        <v>45343.557586669915</v>
      </c>
      <c r="S124" s="33">
        <v>47243.382507324204</v>
      </c>
      <c r="T124" s="33">
        <v>48591.002059936516</v>
      </c>
      <c r="U124" s="33">
        <v>50017.107940673828</v>
      </c>
      <c r="V124" s="33">
        <v>51711.974105834954</v>
      </c>
      <c r="W124" s="33">
        <v>53139.024307250962</v>
      </c>
      <c r="X124" s="33">
        <v>54708.855667114243</v>
      </c>
      <c r="Y124" s="33">
        <v>56320.096862792961</v>
      </c>
      <c r="Z124" s="33">
        <v>57968.833374023438</v>
      </c>
      <c r="AA124" s="33">
        <v>59644.967987060547</v>
      </c>
      <c r="AB124" s="33">
        <v>61342.158584594727</v>
      </c>
      <c r="AC124" s="33">
        <v>63040.189727783189</v>
      </c>
      <c r="AD124" s="33">
        <v>64716.189086914055</v>
      </c>
      <c r="AE124" s="33">
        <v>66373.636596679688</v>
      </c>
    </row>
    <row r="125" spans="1:31" collapsed="1">
      <c r="A125" s="29" t="s">
        <v>40</v>
      </c>
      <c r="B125" s="29" t="s">
        <v>77</v>
      </c>
      <c r="C125" s="33">
        <v>579.5</v>
      </c>
      <c r="D125" s="33">
        <v>1031.2</v>
      </c>
      <c r="E125" s="33">
        <v>1768.4</v>
      </c>
      <c r="F125" s="33">
        <v>2546.2999999999997</v>
      </c>
      <c r="G125" s="33">
        <v>3286.9</v>
      </c>
      <c r="H125" s="33">
        <v>3921.6</v>
      </c>
      <c r="I125" s="33">
        <v>4557.8000000000011</v>
      </c>
      <c r="J125" s="33">
        <v>5129.8</v>
      </c>
      <c r="K125" s="33">
        <v>5641.2</v>
      </c>
      <c r="L125" s="33">
        <v>6325.9</v>
      </c>
      <c r="M125" s="33">
        <v>7040.2999999999993</v>
      </c>
      <c r="N125" s="33">
        <v>7755.7999999999993</v>
      </c>
      <c r="O125" s="33">
        <v>8465.7000000000007</v>
      </c>
      <c r="P125" s="33">
        <v>9049.4000000000015</v>
      </c>
      <c r="Q125" s="33">
        <v>9600.4</v>
      </c>
      <c r="R125" s="33">
        <v>9649.8000000000011</v>
      </c>
      <c r="S125" s="33">
        <v>9702.8000000000011</v>
      </c>
      <c r="T125" s="33">
        <v>9740.4</v>
      </c>
      <c r="U125" s="33">
        <v>9784.1</v>
      </c>
      <c r="V125" s="33">
        <v>9817.1</v>
      </c>
      <c r="W125" s="33">
        <v>9839.6</v>
      </c>
      <c r="X125" s="33">
        <v>9854</v>
      </c>
      <c r="Y125" s="33">
        <v>9863.4000000000015</v>
      </c>
      <c r="Z125" s="33">
        <v>9870</v>
      </c>
      <c r="AA125" s="33">
        <v>9868.2999999999993</v>
      </c>
      <c r="AB125" s="33">
        <v>9858.5</v>
      </c>
      <c r="AC125" s="33">
        <v>9836.4</v>
      </c>
      <c r="AD125" s="33">
        <v>9798.5999999999985</v>
      </c>
      <c r="AE125" s="33">
        <v>9747.0000000000036</v>
      </c>
    </row>
    <row r="126" spans="1:31" collapsed="1">
      <c r="A126" s="29" t="s">
        <v>40</v>
      </c>
      <c r="B126" s="29" t="s">
        <v>78</v>
      </c>
      <c r="C126" s="33">
        <v>579.5</v>
      </c>
      <c r="D126" s="33">
        <v>1031.2</v>
      </c>
      <c r="E126" s="33">
        <v>1768.4</v>
      </c>
      <c r="F126" s="33">
        <v>2546.2999999999997</v>
      </c>
      <c r="G126" s="33">
        <v>3286.9</v>
      </c>
      <c r="H126" s="33">
        <v>3921.6</v>
      </c>
      <c r="I126" s="33">
        <v>4557.8000000000011</v>
      </c>
      <c r="J126" s="33">
        <v>5129.8</v>
      </c>
      <c r="K126" s="33">
        <v>5641.2</v>
      </c>
      <c r="L126" s="33">
        <v>6325.9</v>
      </c>
      <c r="M126" s="33">
        <v>7040.2999999999993</v>
      </c>
      <c r="N126" s="33">
        <v>7755.7999999999993</v>
      </c>
      <c r="O126" s="33">
        <v>8465.7000000000007</v>
      </c>
      <c r="P126" s="33">
        <v>9049.4000000000015</v>
      </c>
      <c r="Q126" s="33">
        <v>9600.4</v>
      </c>
      <c r="R126" s="33">
        <v>9649.8000000000011</v>
      </c>
      <c r="S126" s="33">
        <v>9702.8000000000011</v>
      </c>
      <c r="T126" s="33">
        <v>9740.4</v>
      </c>
      <c r="U126" s="33">
        <v>9784.1</v>
      </c>
      <c r="V126" s="33">
        <v>9817.1</v>
      </c>
      <c r="W126" s="33">
        <v>9839.6</v>
      </c>
      <c r="X126" s="33">
        <v>9854</v>
      </c>
      <c r="Y126" s="33">
        <v>9863.4000000000015</v>
      </c>
      <c r="Z126" s="33">
        <v>9870</v>
      </c>
      <c r="AA126" s="33">
        <v>9868.2999999999993</v>
      </c>
      <c r="AB126" s="33">
        <v>9858.5</v>
      </c>
      <c r="AC126" s="33">
        <v>9836.4</v>
      </c>
      <c r="AD126" s="33">
        <v>9798.5999999999985</v>
      </c>
      <c r="AE126" s="33">
        <v>9747.0000000000036</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4241.3829040527289</v>
      </c>
      <c r="D129" s="25">
        <v>4711.3319396972647</v>
      </c>
      <c r="E129" s="25">
        <v>5343.9404907226563</v>
      </c>
      <c r="F129" s="25">
        <v>6062.9208984375</v>
      </c>
      <c r="G129" s="25">
        <v>6807.4859619140625</v>
      </c>
      <c r="H129" s="25">
        <v>7463.93701171875</v>
      </c>
      <c r="I129" s="25">
        <v>8257.1661376953107</v>
      </c>
      <c r="J129" s="25">
        <v>9003.6689453125</v>
      </c>
      <c r="K129" s="25">
        <v>9768.92822265625</v>
      </c>
      <c r="L129" s="25">
        <v>10504.7978515625</v>
      </c>
      <c r="M129" s="25">
        <v>11253.5546875</v>
      </c>
      <c r="N129" s="25">
        <v>12077.626098632811</v>
      </c>
      <c r="O129" s="25">
        <v>12885.68591308593</v>
      </c>
      <c r="P129" s="25">
        <v>13472.84814453125</v>
      </c>
      <c r="Q129" s="25">
        <v>14095.52270507812</v>
      </c>
      <c r="R129" s="25">
        <v>14591.8154296875</v>
      </c>
      <c r="S129" s="25">
        <v>15270.205078125</v>
      </c>
      <c r="T129" s="25">
        <v>15752.2724609375</v>
      </c>
      <c r="U129" s="25">
        <v>16264.2509765625</v>
      </c>
      <c r="V129" s="25">
        <v>16864</v>
      </c>
      <c r="W129" s="25">
        <v>17367.352294921871</v>
      </c>
      <c r="X129" s="25">
        <v>17918.0751953125</v>
      </c>
      <c r="Y129" s="25">
        <v>18480.28564453125</v>
      </c>
      <c r="Z129" s="25">
        <v>19049.06884765625</v>
      </c>
      <c r="AA129" s="25">
        <v>19615.707275390621</v>
      </c>
      <c r="AB129" s="25">
        <v>20164.0634765625</v>
      </c>
      <c r="AC129" s="25">
        <v>20698.415283203121</v>
      </c>
      <c r="AD129" s="25">
        <v>21227.725830078121</v>
      </c>
      <c r="AE129" s="25">
        <v>21742.505615234371</v>
      </c>
    </row>
    <row r="130" spans="1:31">
      <c r="A130" s="29" t="s">
        <v>130</v>
      </c>
      <c r="B130" s="29" t="s">
        <v>77</v>
      </c>
      <c r="C130" s="33">
        <v>203.5</v>
      </c>
      <c r="D130" s="33">
        <v>385.90000000000003</v>
      </c>
      <c r="E130" s="33">
        <v>585</v>
      </c>
      <c r="F130" s="33">
        <v>808.6</v>
      </c>
      <c r="G130" s="33">
        <v>1038.8</v>
      </c>
      <c r="H130" s="33">
        <v>1231.3000000000002</v>
      </c>
      <c r="I130" s="33">
        <v>1430.2000000000003</v>
      </c>
      <c r="J130" s="33">
        <v>1617.7000000000003</v>
      </c>
      <c r="K130" s="33">
        <v>1786.0000000000002</v>
      </c>
      <c r="L130" s="33">
        <v>2016.8000000000002</v>
      </c>
      <c r="M130" s="33">
        <v>2252.5</v>
      </c>
      <c r="N130" s="33">
        <v>2492.1999999999998</v>
      </c>
      <c r="O130" s="33">
        <v>2729.7000000000003</v>
      </c>
      <c r="P130" s="33">
        <v>2928.2000000000003</v>
      </c>
      <c r="Q130" s="33">
        <v>3115.2</v>
      </c>
      <c r="R130" s="33">
        <v>3140.2000000000003</v>
      </c>
      <c r="S130" s="33">
        <v>3166.7000000000003</v>
      </c>
      <c r="T130" s="33">
        <v>3186.2999999999997</v>
      </c>
      <c r="U130" s="33">
        <v>3208.5</v>
      </c>
      <c r="V130" s="33">
        <v>3226.3</v>
      </c>
      <c r="W130" s="33">
        <v>3239.8</v>
      </c>
      <c r="X130" s="33">
        <v>3250</v>
      </c>
      <c r="Y130" s="33">
        <v>3257.1000000000004</v>
      </c>
      <c r="Z130" s="33">
        <v>3262.3999999999996</v>
      </c>
      <c r="AA130" s="33">
        <v>3263.8</v>
      </c>
      <c r="AB130" s="33">
        <v>3259</v>
      </c>
      <c r="AC130" s="33">
        <v>3248.0999999999995</v>
      </c>
      <c r="AD130" s="33">
        <v>3233.5999999999995</v>
      </c>
      <c r="AE130" s="33">
        <v>3213.2</v>
      </c>
    </row>
    <row r="131" spans="1:31">
      <c r="A131" s="29" t="s">
        <v>130</v>
      </c>
      <c r="B131" s="29" t="s">
        <v>78</v>
      </c>
      <c r="C131" s="33">
        <v>203.5</v>
      </c>
      <c r="D131" s="33">
        <v>385.90000000000003</v>
      </c>
      <c r="E131" s="33">
        <v>585</v>
      </c>
      <c r="F131" s="33">
        <v>808.6</v>
      </c>
      <c r="G131" s="33">
        <v>1038.8</v>
      </c>
      <c r="H131" s="33">
        <v>1231.3000000000002</v>
      </c>
      <c r="I131" s="33">
        <v>1430.2000000000003</v>
      </c>
      <c r="J131" s="33">
        <v>1617.7000000000003</v>
      </c>
      <c r="K131" s="33">
        <v>1786.0000000000002</v>
      </c>
      <c r="L131" s="33">
        <v>2016.8000000000002</v>
      </c>
      <c r="M131" s="33">
        <v>2252.5</v>
      </c>
      <c r="N131" s="33">
        <v>2492.1999999999998</v>
      </c>
      <c r="O131" s="33">
        <v>2729.7000000000003</v>
      </c>
      <c r="P131" s="33">
        <v>2928.2000000000003</v>
      </c>
      <c r="Q131" s="33">
        <v>3115.2</v>
      </c>
      <c r="R131" s="33">
        <v>3140.2000000000003</v>
      </c>
      <c r="S131" s="33">
        <v>3166.7000000000003</v>
      </c>
      <c r="T131" s="33">
        <v>3186.2999999999997</v>
      </c>
      <c r="U131" s="33">
        <v>3208.5</v>
      </c>
      <c r="V131" s="33">
        <v>3226.3</v>
      </c>
      <c r="W131" s="33">
        <v>3239.8</v>
      </c>
      <c r="X131" s="33">
        <v>3250</v>
      </c>
      <c r="Y131" s="33">
        <v>3257.1000000000004</v>
      </c>
      <c r="Z131" s="33">
        <v>3262.3999999999996</v>
      </c>
      <c r="AA131" s="33">
        <v>3263.8</v>
      </c>
      <c r="AB131" s="33">
        <v>3259</v>
      </c>
      <c r="AC131" s="33">
        <v>3248.0999999999995</v>
      </c>
      <c r="AD131" s="33">
        <v>3233.5999999999995</v>
      </c>
      <c r="AE131" s="33">
        <v>3213.2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4265.7440490722647</v>
      </c>
      <c r="D134" s="25">
        <v>4680.951629638671</v>
      </c>
      <c r="E134" s="25">
        <v>5183.1304321289063</v>
      </c>
      <c r="F134" s="25">
        <v>5787.557373046875</v>
      </c>
      <c r="G134" s="25">
        <v>6389.47265625</v>
      </c>
      <c r="H134" s="25">
        <v>6895.2298583984375</v>
      </c>
      <c r="I134" s="25">
        <v>7516.7694091796875</v>
      </c>
      <c r="J134" s="25">
        <v>8113.26904296875</v>
      </c>
      <c r="K134" s="25">
        <v>8718.3391113281195</v>
      </c>
      <c r="L134" s="25">
        <v>9285.158203125</v>
      </c>
      <c r="M134" s="25">
        <v>9878.2021484375</v>
      </c>
      <c r="N134" s="25">
        <v>10523.746215820311</v>
      </c>
      <c r="O134" s="25">
        <v>11158.63232421875</v>
      </c>
      <c r="P134" s="25">
        <v>11620.78198242187</v>
      </c>
      <c r="Q134" s="25">
        <v>12106.79614257812</v>
      </c>
      <c r="R134" s="25">
        <v>12479.32067871093</v>
      </c>
      <c r="S134" s="25">
        <v>13012.87097167968</v>
      </c>
      <c r="T134" s="25">
        <v>13376.08813476562</v>
      </c>
      <c r="U134" s="25">
        <v>13757.3876953125</v>
      </c>
      <c r="V134" s="25">
        <v>14223.6259765625</v>
      </c>
      <c r="W134" s="25">
        <v>14602.67431640625</v>
      </c>
      <c r="X134" s="25">
        <v>15026.61889648437</v>
      </c>
      <c r="Y134" s="25">
        <v>15462.798828125</v>
      </c>
      <c r="Z134" s="25">
        <v>15914.64794921875</v>
      </c>
      <c r="AA134" s="25">
        <v>16374.3203125</v>
      </c>
      <c r="AB134" s="25">
        <v>16853.6875</v>
      </c>
      <c r="AC134" s="25">
        <v>17335.372314453121</v>
      </c>
      <c r="AD134" s="25">
        <v>17808.1953125</v>
      </c>
      <c r="AE134" s="25">
        <v>18279.0087890625</v>
      </c>
    </row>
    <row r="135" spans="1:31">
      <c r="A135" s="29" t="s">
        <v>131</v>
      </c>
      <c r="B135" s="29" t="s">
        <v>77</v>
      </c>
      <c r="C135" s="33">
        <v>113.00000000000001</v>
      </c>
      <c r="D135" s="33">
        <v>269.20000000000005</v>
      </c>
      <c r="E135" s="33">
        <v>441.49999999999994</v>
      </c>
      <c r="F135" s="33">
        <v>636.29999999999995</v>
      </c>
      <c r="G135" s="33">
        <v>828.89999999999986</v>
      </c>
      <c r="H135" s="33">
        <v>979.8</v>
      </c>
      <c r="I135" s="33">
        <v>1137.4000000000001</v>
      </c>
      <c r="J135" s="33">
        <v>1294.8</v>
      </c>
      <c r="K135" s="33">
        <v>1435.3999999999999</v>
      </c>
      <c r="L135" s="33">
        <v>1617.8999999999999</v>
      </c>
      <c r="M135" s="33">
        <v>1809.9</v>
      </c>
      <c r="N135" s="33">
        <v>1999.5</v>
      </c>
      <c r="O135" s="33">
        <v>2187.6</v>
      </c>
      <c r="P135" s="33">
        <v>2339.4000000000005</v>
      </c>
      <c r="Q135" s="33">
        <v>2485.6999999999998</v>
      </c>
      <c r="R135" s="33">
        <v>2493.2999999999997</v>
      </c>
      <c r="S135" s="33">
        <v>2502.5000000000005</v>
      </c>
      <c r="T135" s="33">
        <v>2508.4999999999995</v>
      </c>
      <c r="U135" s="33">
        <v>2516.1999999999998</v>
      </c>
      <c r="V135" s="33">
        <v>2522.2999999999997</v>
      </c>
      <c r="W135" s="33">
        <v>2525.2999999999997</v>
      </c>
      <c r="X135" s="33">
        <v>2527.4999999999995</v>
      </c>
      <c r="Y135" s="33">
        <v>2529.3000000000002</v>
      </c>
      <c r="Z135" s="33">
        <v>2532.0999999999995</v>
      </c>
      <c r="AA135" s="33">
        <v>2532.5</v>
      </c>
      <c r="AB135" s="33">
        <v>2533.3999999999996</v>
      </c>
      <c r="AC135" s="33">
        <v>2531.3000000000002</v>
      </c>
      <c r="AD135" s="33">
        <v>2524.1</v>
      </c>
      <c r="AE135" s="33">
        <v>2514.1000000000004</v>
      </c>
    </row>
    <row r="136" spans="1:31">
      <c r="A136" s="29" t="s">
        <v>131</v>
      </c>
      <c r="B136" s="29" t="s">
        <v>78</v>
      </c>
      <c r="C136" s="33">
        <v>113.00000000000001</v>
      </c>
      <c r="D136" s="33">
        <v>269.20000000000005</v>
      </c>
      <c r="E136" s="33">
        <v>441.49999999999994</v>
      </c>
      <c r="F136" s="33">
        <v>636.29999999999995</v>
      </c>
      <c r="G136" s="33">
        <v>828.89999999999986</v>
      </c>
      <c r="H136" s="33">
        <v>979.8</v>
      </c>
      <c r="I136" s="33">
        <v>1137.4000000000001</v>
      </c>
      <c r="J136" s="33">
        <v>1294.8</v>
      </c>
      <c r="K136" s="33">
        <v>1435.3999999999999</v>
      </c>
      <c r="L136" s="33">
        <v>1617.8999999999999</v>
      </c>
      <c r="M136" s="33">
        <v>1809.9</v>
      </c>
      <c r="N136" s="33">
        <v>1999.5</v>
      </c>
      <c r="O136" s="33">
        <v>2187.6</v>
      </c>
      <c r="P136" s="33">
        <v>2339.4000000000005</v>
      </c>
      <c r="Q136" s="33">
        <v>2485.6999999999998</v>
      </c>
      <c r="R136" s="33">
        <v>2493.2999999999997</v>
      </c>
      <c r="S136" s="33">
        <v>2502.5000000000005</v>
      </c>
      <c r="T136" s="33">
        <v>2508.4999999999995</v>
      </c>
      <c r="U136" s="33">
        <v>2516.1999999999998</v>
      </c>
      <c r="V136" s="33">
        <v>2522.2999999999997</v>
      </c>
      <c r="W136" s="33">
        <v>2525.2999999999997</v>
      </c>
      <c r="X136" s="33">
        <v>2527.4999999999995</v>
      </c>
      <c r="Y136" s="33">
        <v>2529.3000000000002</v>
      </c>
      <c r="Z136" s="33">
        <v>2532.0999999999995</v>
      </c>
      <c r="AA136" s="33">
        <v>2532.5</v>
      </c>
      <c r="AB136" s="33">
        <v>2533.3999999999996</v>
      </c>
      <c r="AC136" s="33">
        <v>2531.3000000000002</v>
      </c>
      <c r="AD136" s="33">
        <v>2524.1</v>
      </c>
      <c r="AE136" s="33">
        <v>2514.1000000000004</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3672.012664794916</v>
      </c>
      <c r="D139" s="25">
        <v>4323.9168395996094</v>
      </c>
      <c r="E139" s="25">
        <v>5053.76904296875</v>
      </c>
      <c r="F139" s="25">
        <v>5790.9588012695313</v>
      </c>
      <c r="G139" s="25">
        <v>6520.7273559570313</v>
      </c>
      <c r="H139" s="25">
        <v>7238.115234375</v>
      </c>
      <c r="I139" s="25">
        <v>8018.1380615234302</v>
      </c>
      <c r="J139" s="25">
        <v>8676.4749755859302</v>
      </c>
      <c r="K139" s="25">
        <v>9331.2351074218695</v>
      </c>
      <c r="L139" s="25">
        <v>9932.0548095703107</v>
      </c>
      <c r="M139" s="25">
        <v>10554.23461914062</v>
      </c>
      <c r="N139" s="25">
        <v>11213.85388183593</v>
      </c>
      <c r="O139" s="25">
        <v>11851.77001953125</v>
      </c>
      <c r="P139" s="25">
        <v>12333.98999023437</v>
      </c>
      <c r="Q139" s="25">
        <v>12826.341796875</v>
      </c>
      <c r="R139" s="25">
        <v>13223.294921875</v>
      </c>
      <c r="S139" s="25">
        <v>13731.87353515625</v>
      </c>
      <c r="T139" s="25">
        <v>14116.36279296875</v>
      </c>
      <c r="U139" s="25">
        <v>14523.55419921875</v>
      </c>
      <c r="V139" s="25">
        <v>14994.72485351562</v>
      </c>
      <c r="W139" s="25">
        <v>15411.98168945312</v>
      </c>
      <c r="X139" s="25">
        <v>15862.20581054687</v>
      </c>
      <c r="Y139" s="25">
        <v>16328.1181640625</v>
      </c>
      <c r="Z139" s="25">
        <v>16804.285888671871</v>
      </c>
      <c r="AA139" s="25">
        <v>17301.05908203125</v>
      </c>
      <c r="AB139" s="25">
        <v>17811.241455078121</v>
      </c>
      <c r="AC139" s="25">
        <v>18331.921142578121</v>
      </c>
      <c r="AD139" s="25">
        <v>18845.3173828125</v>
      </c>
      <c r="AE139" s="25">
        <v>19361.50830078125</v>
      </c>
    </row>
    <row r="140" spans="1:31">
      <c r="A140" s="29" t="s">
        <v>132</v>
      </c>
      <c r="B140" s="29" t="s">
        <v>77</v>
      </c>
      <c r="C140" s="33">
        <v>127.89999999999999</v>
      </c>
      <c r="D140" s="33">
        <v>169.89999999999998</v>
      </c>
      <c r="E140" s="33">
        <v>458.59999999999997</v>
      </c>
      <c r="F140" s="33">
        <v>733.5</v>
      </c>
      <c r="G140" s="33">
        <v>991.5</v>
      </c>
      <c r="H140" s="33">
        <v>1234.7</v>
      </c>
      <c r="I140" s="33">
        <v>1463.3000000000002</v>
      </c>
      <c r="J140" s="33">
        <v>1639.3</v>
      </c>
      <c r="K140" s="33">
        <v>1795.4999999999998</v>
      </c>
      <c r="L140" s="33">
        <v>2004.5</v>
      </c>
      <c r="M140" s="33">
        <v>2224</v>
      </c>
      <c r="N140" s="33">
        <v>2443.1</v>
      </c>
      <c r="O140" s="33">
        <v>2661.2</v>
      </c>
      <c r="P140" s="33">
        <v>2848.7</v>
      </c>
      <c r="Q140" s="33">
        <v>3022.4000000000005</v>
      </c>
      <c r="R140" s="33">
        <v>3038.1000000000004</v>
      </c>
      <c r="S140" s="33">
        <v>3053.6</v>
      </c>
      <c r="T140" s="33">
        <v>3065.3999999999996</v>
      </c>
      <c r="U140" s="33">
        <v>3078.7</v>
      </c>
      <c r="V140" s="33">
        <v>3087.8999999999996</v>
      </c>
      <c r="W140" s="33">
        <v>3094.9999999999995</v>
      </c>
      <c r="X140" s="33">
        <v>3098.7</v>
      </c>
      <c r="Y140" s="33">
        <v>3101.4</v>
      </c>
      <c r="Z140" s="33">
        <v>3102.2999999999993</v>
      </c>
      <c r="AA140" s="33">
        <v>3102.2000000000007</v>
      </c>
      <c r="AB140" s="33">
        <v>3100.1000000000004</v>
      </c>
      <c r="AC140" s="33">
        <v>3095.5999999999995</v>
      </c>
      <c r="AD140" s="33">
        <v>3085.2000000000007</v>
      </c>
      <c r="AE140" s="33">
        <v>3071.3000000000011</v>
      </c>
    </row>
    <row r="141" spans="1:31">
      <c r="A141" s="29" t="s">
        <v>132</v>
      </c>
      <c r="B141" s="29" t="s">
        <v>78</v>
      </c>
      <c r="C141" s="33">
        <v>127.89999999999999</v>
      </c>
      <c r="D141" s="33">
        <v>169.89999999999998</v>
      </c>
      <c r="E141" s="33">
        <v>458.59999999999997</v>
      </c>
      <c r="F141" s="33">
        <v>733.5</v>
      </c>
      <c r="G141" s="33">
        <v>991.5</v>
      </c>
      <c r="H141" s="33">
        <v>1234.7</v>
      </c>
      <c r="I141" s="33">
        <v>1463.3000000000002</v>
      </c>
      <c r="J141" s="33">
        <v>1639.3</v>
      </c>
      <c r="K141" s="33">
        <v>1795.4999999999998</v>
      </c>
      <c r="L141" s="33">
        <v>2004.5</v>
      </c>
      <c r="M141" s="33">
        <v>2224</v>
      </c>
      <c r="N141" s="33">
        <v>2443.1</v>
      </c>
      <c r="O141" s="33">
        <v>2661.2</v>
      </c>
      <c r="P141" s="33">
        <v>2848.7</v>
      </c>
      <c r="Q141" s="33">
        <v>3022.4000000000005</v>
      </c>
      <c r="R141" s="33">
        <v>3038.1000000000004</v>
      </c>
      <c r="S141" s="33">
        <v>3053.6</v>
      </c>
      <c r="T141" s="33">
        <v>3065.3999999999996</v>
      </c>
      <c r="U141" s="33">
        <v>3078.7</v>
      </c>
      <c r="V141" s="33">
        <v>3087.8999999999996</v>
      </c>
      <c r="W141" s="33">
        <v>3094.9999999999995</v>
      </c>
      <c r="X141" s="33">
        <v>3098.7</v>
      </c>
      <c r="Y141" s="33">
        <v>3101.4</v>
      </c>
      <c r="Z141" s="33">
        <v>3102.2999999999993</v>
      </c>
      <c r="AA141" s="33">
        <v>3102.2000000000007</v>
      </c>
      <c r="AB141" s="33">
        <v>3100.1000000000004</v>
      </c>
      <c r="AC141" s="33">
        <v>3095.5999999999995</v>
      </c>
      <c r="AD141" s="33">
        <v>3085.2000000000007</v>
      </c>
      <c r="AE141" s="33">
        <v>3071.3000000000011</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1913.520553588859</v>
      </c>
      <c r="D144" s="25">
        <v>2069.2839965820281</v>
      </c>
      <c r="E144" s="25">
        <v>2265.9701538085928</v>
      </c>
      <c r="F144" s="25">
        <v>2481.5299682617128</v>
      </c>
      <c r="G144" s="25">
        <v>2637.3888244628852</v>
      </c>
      <c r="H144" s="25">
        <v>2773.986053466796</v>
      </c>
      <c r="I144" s="25">
        <v>2939.550750732421</v>
      </c>
      <c r="J144" s="25">
        <v>3101.8463745117128</v>
      </c>
      <c r="K144" s="25">
        <v>3268.0303649902289</v>
      </c>
      <c r="L144" s="25">
        <v>3414.8693237304678</v>
      </c>
      <c r="M144" s="25">
        <v>3571.648559570312</v>
      </c>
      <c r="N144" s="25">
        <v>3741.8128051757813</v>
      </c>
      <c r="O144" s="25">
        <v>3908.65209960937</v>
      </c>
      <c r="P144" s="25">
        <v>4020.199584960937</v>
      </c>
      <c r="Q144" s="25">
        <v>4138.7557983398428</v>
      </c>
      <c r="R144" s="25">
        <v>4231.3834228515625</v>
      </c>
      <c r="S144" s="25">
        <v>4360.8052368164008</v>
      </c>
      <c r="T144" s="25">
        <v>4451.8955688476563</v>
      </c>
      <c r="U144" s="25">
        <v>4549.1459350585928</v>
      </c>
      <c r="V144" s="25">
        <v>4665.1983642578125</v>
      </c>
      <c r="W144" s="25">
        <v>4763.3251953124945</v>
      </c>
      <c r="X144" s="25">
        <v>4872.7831420898428</v>
      </c>
      <c r="Y144" s="25">
        <v>4984.3777465820258</v>
      </c>
      <c r="Z144" s="25">
        <v>5100.9013671875</v>
      </c>
      <c r="AA144" s="25">
        <v>5220.0137939453125</v>
      </c>
      <c r="AB144" s="25">
        <v>5346.0237426757813</v>
      </c>
      <c r="AC144" s="25">
        <v>5474.4638671875</v>
      </c>
      <c r="AD144" s="25">
        <v>5603.2781982421802</v>
      </c>
      <c r="AE144" s="25">
        <v>5728.2808837890598</v>
      </c>
    </row>
    <row r="145" spans="1:31">
      <c r="A145" s="29" t="s">
        <v>133</v>
      </c>
      <c r="B145" s="29" t="s">
        <v>77</v>
      </c>
      <c r="C145" s="33">
        <v>119.5</v>
      </c>
      <c r="D145" s="33">
        <v>178</v>
      </c>
      <c r="E145" s="33">
        <v>241.39999999999998</v>
      </c>
      <c r="F145" s="33">
        <v>310.29999999999995</v>
      </c>
      <c r="G145" s="33">
        <v>355.9</v>
      </c>
      <c r="H145" s="33">
        <v>391.7</v>
      </c>
      <c r="I145" s="33">
        <v>430.3</v>
      </c>
      <c r="J145" s="33">
        <v>470.00000000000006</v>
      </c>
      <c r="K145" s="33">
        <v>506.09999999999997</v>
      </c>
      <c r="L145" s="33">
        <v>553.70000000000005</v>
      </c>
      <c r="M145" s="33">
        <v>605.90000000000009</v>
      </c>
      <c r="N145" s="33">
        <v>657.7</v>
      </c>
      <c r="O145" s="33">
        <v>708.5</v>
      </c>
      <c r="P145" s="33">
        <v>741.00000000000011</v>
      </c>
      <c r="Q145" s="33">
        <v>772.4</v>
      </c>
      <c r="R145" s="33">
        <v>771.60000000000014</v>
      </c>
      <c r="S145" s="33">
        <v>771.4</v>
      </c>
      <c r="T145" s="33">
        <v>770.09999999999991</v>
      </c>
      <c r="U145" s="33">
        <v>769.09999999999991</v>
      </c>
      <c r="V145" s="33">
        <v>767.7</v>
      </c>
      <c r="W145" s="33">
        <v>765.6</v>
      </c>
      <c r="X145" s="33">
        <v>763.3</v>
      </c>
      <c r="Y145" s="33">
        <v>760.5</v>
      </c>
      <c r="Z145" s="33">
        <v>758</v>
      </c>
      <c r="AA145" s="33">
        <v>754.8</v>
      </c>
      <c r="AB145" s="33">
        <v>751.7</v>
      </c>
      <c r="AC145" s="33">
        <v>748.10000000000014</v>
      </c>
      <c r="AD145" s="33">
        <v>743.8</v>
      </c>
      <c r="AE145" s="33">
        <v>738.2</v>
      </c>
    </row>
    <row r="146" spans="1:31">
      <c r="A146" s="29" t="s">
        <v>133</v>
      </c>
      <c r="B146" s="29" t="s">
        <v>78</v>
      </c>
      <c r="C146" s="33">
        <v>119.5</v>
      </c>
      <c r="D146" s="33">
        <v>178</v>
      </c>
      <c r="E146" s="33">
        <v>241.39999999999998</v>
      </c>
      <c r="F146" s="33">
        <v>310.29999999999995</v>
      </c>
      <c r="G146" s="33">
        <v>355.9</v>
      </c>
      <c r="H146" s="33">
        <v>391.7</v>
      </c>
      <c r="I146" s="33">
        <v>430.3</v>
      </c>
      <c r="J146" s="33">
        <v>470.00000000000006</v>
      </c>
      <c r="K146" s="33">
        <v>506.09999999999997</v>
      </c>
      <c r="L146" s="33">
        <v>553.70000000000005</v>
      </c>
      <c r="M146" s="33">
        <v>605.90000000000009</v>
      </c>
      <c r="N146" s="33">
        <v>657.7</v>
      </c>
      <c r="O146" s="33">
        <v>708.5</v>
      </c>
      <c r="P146" s="33">
        <v>741.00000000000011</v>
      </c>
      <c r="Q146" s="33">
        <v>772.4</v>
      </c>
      <c r="R146" s="33">
        <v>771.60000000000014</v>
      </c>
      <c r="S146" s="33">
        <v>771.4</v>
      </c>
      <c r="T146" s="33">
        <v>770.09999999999991</v>
      </c>
      <c r="U146" s="33">
        <v>769.09999999999991</v>
      </c>
      <c r="V146" s="33">
        <v>767.7</v>
      </c>
      <c r="W146" s="33">
        <v>765.6</v>
      </c>
      <c r="X146" s="33">
        <v>763.3</v>
      </c>
      <c r="Y146" s="33">
        <v>760.5</v>
      </c>
      <c r="Z146" s="33">
        <v>758</v>
      </c>
      <c r="AA146" s="33">
        <v>754.8</v>
      </c>
      <c r="AB146" s="33">
        <v>751.7</v>
      </c>
      <c r="AC146" s="33">
        <v>748.10000000000014</v>
      </c>
      <c r="AD146" s="33">
        <v>743.8</v>
      </c>
      <c r="AE146" s="33">
        <v>738.2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225.07540798187213</v>
      </c>
      <c r="D149" s="25">
        <v>252.54733276367128</v>
      </c>
      <c r="E149" s="25">
        <v>294.85238075256325</v>
      </c>
      <c r="F149" s="25">
        <v>344.1958045959463</v>
      </c>
      <c r="G149" s="25">
        <v>387.38790130615143</v>
      </c>
      <c r="H149" s="25">
        <v>422.86808395385714</v>
      </c>
      <c r="I149" s="25">
        <v>471.64043426513581</v>
      </c>
      <c r="J149" s="25">
        <v>509.32569885253889</v>
      </c>
      <c r="K149" s="25">
        <v>547.15161132812432</v>
      </c>
      <c r="L149" s="25">
        <v>585.54188537597565</v>
      </c>
      <c r="M149" s="25">
        <v>624.0957794189444</v>
      </c>
      <c r="N149" s="25">
        <v>672.57834625244095</v>
      </c>
      <c r="O149" s="25">
        <v>722.06751251220601</v>
      </c>
      <c r="P149" s="25">
        <v>753.63462829589707</v>
      </c>
      <c r="Q149" s="25">
        <v>791.83166503906091</v>
      </c>
      <c r="R149" s="25">
        <v>817.74313354492108</v>
      </c>
      <c r="S149" s="25">
        <v>867.62768554687409</v>
      </c>
      <c r="T149" s="25">
        <v>894.38310241699196</v>
      </c>
      <c r="U149" s="25">
        <v>922.76913452148403</v>
      </c>
      <c r="V149" s="25">
        <v>964.42491149902298</v>
      </c>
      <c r="W149" s="25">
        <v>993.69081115722599</v>
      </c>
      <c r="X149" s="25">
        <v>1029.1726226806629</v>
      </c>
      <c r="Y149" s="25">
        <v>1064.5164794921859</v>
      </c>
      <c r="Z149" s="25">
        <v>1099.929321289062</v>
      </c>
      <c r="AA149" s="25">
        <v>1133.8675231933589</v>
      </c>
      <c r="AB149" s="25">
        <v>1167.1424102783201</v>
      </c>
      <c r="AC149" s="25">
        <v>1200.017120361327</v>
      </c>
      <c r="AD149" s="25">
        <v>1231.6723632812491</v>
      </c>
      <c r="AE149" s="25">
        <v>1262.3330078124991</v>
      </c>
    </row>
    <row r="150" spans="1:31">
      <c r="A150" s="29" t="s">
        <v>134</v>
      </c>
      <c r="B150" s="29" t="s">
        <v>77</v>
      </c>
      <c r="C150" s="33">
        <v>15.600000000000001</v>
      </c>
      <c r="D150" s="33">
        <v>28.200000000000003</v>
      </c>
      <c r="E150" s="33">
        <v>41.9</v>
      </c>
      <c r="F150" s="33">
        <v>57.600000000000009</v>
      </c>
      <c r="G150" s="33">
        <v>71.8</v>
      </c>
      <c r="H150" s="33">
        <v>84.1</v>
      </c>
      <c r="I150" s="33">
        <v>96.6</v>
      </c>
      <c r="J150" s="33">
        <v>108</v>
      </c>
      <c r="K150" s="33">
        <v>118.20000000000002</v>
      </c>
      <c r="L150" s="33">
        <v>133</v>
      </c>
      <c r="M150" s="33">
        <v>148.00000000000003</v>
      </c>
      <c r="N150" s="33">
        <v>163.30000000000001</v>
      </c>
      <c r="O150" s="33">
        <v>178.7</v>
      </c>
      <c r="P150" s="33">
        <v>192.1</v>
      </c>
      <c r="Q150" s="33">
        <v>204.70000000000002</v>
      </c>
      <c r="R150" s="33">
        <v>206.59999999999997</v>
      </c>
      <c r="S150" s="33">
        <v>208.60000000000002</v>
      </c>
      <c r="T150" s="33">
        <v>210.1</v>
      </c>
      <c r="U150" s="33">
        <v>211.60000000000002</v>
      </c>
      <c r="V150" s="33">
        <v>212.90000000000003</v>
      </c>
      <c r="W150" s="33">
        <v>213.89999999999998</v>
      </c>
      <c r="X150" s="33">
        <v>214.5</v>
      </c>
      <c r="Y150" s="33">
        <v>215.10000000000002</v>
      </c>
      <c r="Z150" s="33">
        <v>215.2</v>
      </c>
      <c r="AA150" s="33">
        <v>215</v>
      </c>
      <c r="AB150" s="33">
        <v>214.29999999999995</v>
      </c>
      <c r="AC150" s="33">
        <v>213.29999999999995</v>
      </c>
      <c r="AD150" s="33">
        <v>211.90000000000003</v>
      </c>
      <c r="AE150" s="33">
        <v>210.20000000000005</v>
      </c>
    </row>
    <row r="151" spans="1:31">
      <c r="A151" s="29" t="s">
        <v>134</v>
      </c>
      <c r="B151" s="29" t="s">
        <v>78</v>
      </c>
      <c r="C151" s="33">
        <v>15.600000000000001</v>
      </c>
      <c r="D151" s="33">
        <v>28.200000000000003</v>
      </c>
      <c r="E151" s="33">
        <v>41.9</v>
      </c>
      <c r="F151" s="33">
        <v>57.600000000000009</v>
      </c>
      <c r="G151" s="33">
        <v>71.8</v>
      </c>
      <c r="H151" s="33">
        <v>84.1</v>
      </c>
      <c r="I151" s="33">
        <v>96.6</v>
      </c>
      <c r="J151" s="33">
        <v>108</v>
      </c>
      <c r="K151" s="33">
        <v>118.20000000000002</v>
      </c>
      <c r="L151" s="33">
        <v>133</v>
      </c>
      <c r="M151" s="33">
        <v>148.00000000000003</v>
      </c>
      <c r="N151" s="33">
        <v>163.30000000000001</v>
      </c>
      <c r="O151" s="33">
        <v>178.7</v>
      </c>
      <c r="P151" s="33">
        <v>192.1</v>
      </c>
      <c r="Q151" s="33">
        <v>204.70000000000002</v>
      </c>
      <c r="R151" s="33">
        <v>206.59999999999997</v>
      </c>
      <c r="S151" s="33">
        <v>208.60000000000002</v>
      </c>
      <c r="T151" s="33">
        <v>210.1</v>
      </c>
      <c r="U151" s="33">
        <v>211.60000000000002</v>
      </c>
      <c r="V151" s="33">
        <v>212.90000000000003</v>
      </c>
      <c r="W151" s="33">
        <v>213.89999999999998</v>
      </c>
      <c r="X151" s="33">
        <v>214.5</v>
      </c>
      <c r="Y151" s="33">
        <v>215.10000000000002</v>
      </c>
      <c r="Z151" s="33">
        <v>215.2</v>
      </c>
      <c r="AA151" s="33">
        <v>215</v>
      </c>
      <c r="AB151" s="33">
        <v>214.29999999999995</v>
      </c>
      <c r="AC151" s="33">
        <v>213.29999999999995</v>
      </c>
      <c r="AD151" s="33">
        <v>211.90000000000003</v>
      </c>
      <c r="AE151" s="33">
        <v>210.20000000000005</v>
      </c>
    </row>
  </sheetData>
  <sheetProtection algorithmName="SHA-512" hashValue="8HNkIaRh3pSkuF9OCUz0mLdfA/mZMRHfSMr2HL3iP+vqH/70+gBZRLBrIbeb3B1/4d1pp43CB9pFR3HZeDIBOg==" saltValue="Ew1Vrno6w9UzQc32osdYO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7" tint="0.39997558519241921"/>
  </sheetPr>
  <dimension ref="A1:AE12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54</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307704.39150000003</v>
      </c>
      <c r="D6" s="33">
        <v>264659.47129999998</v>
      </c>
      <c r="E6" s="33">
        <v>243422.80530000001</v>
      </c>
      <c r="F6" s="33">
        <v>215577.38632775148</v>
      </c>
      <c r="G6" s="33">
        <v>179253.989271219</v>
      </c>
      <c r="H6" s="33">
        <v>160085.04870122802</v>
      </c>
      <c r="I6" s="33">
        <v>143174.96001908171</v>
      </c>
      <c r="J6" s="33">
        <v>145593.30352232259</v>
      </c>
      <c r="K6" s="33">
        <v>118524.65250519934</v>
      </c>
      <c r="L6" s="33">
        <v>110716.11535508977</v>
      </c>
      <c r="M6" s="33">
        <v>98402.75978303123</v>
      </c>
      <c r="N6" s="33">
        <v>70128.789061983392</v>
      </c>
      <c r="O6" s="33">
        <v>70417.493902852555</v>
      </c>
      <c r="P6" s="33">
        <v>58050.411017526087</v>
      </c>
      <c r="Q6" s="33">
        <v>46859.947317815648</v>
      </c>
      <c r="R6" s="33">
        <v>44748.197557044317</v>
      </c>
      <c r="S6" s="33">
        <v>43769.782191320803</v>
      </c>
      <c r="T6" s="33">
        <v>41089.361184591136</v>
      </c>
      <c r="U6" s="33">
        <v>36196.432811792998</v>
      </c>
      <c r="V6" s="33">
        <v>34484.402752257971</v>
      </c>
      <c r="W6" s="33">
        <v>26544.569960057124</v>
      </c>
      <c r="X6" s="33">
        <v>16647.999304145669</v>
      </c>
      <c r="Y6" s="33">
        <v>11539.38350058835</v>
      </c>
      <c r="Z6" s="33">
        <v>9292.6848815702324</v>
      </c>
      <c r="AA6" s="33">
        <v>8390.9692725744608</v>
      </c>
      <c r="AB6" s="33">
        <v>8179.4677000000001</v>
      </c>
      <c r="AC6" s="33">
        <v>6444.7671971334003</v>
      </c>
      <c r="AD6" s="33">
        <v>5569.504778516799</v>
      </c>
      <c r="AE6" s="33">
        <v>5439.0736449568403</v>
      </c>
    </row>
    <row r="7" spans="1:31">
      <c r="A7" s="29" t="s">
        <v>40</v>
      </c>
      <c r="B7" s="29" t="s">
        <v>71</v>
      </c>
      <c r="C7" s="33">
        <v>107371.88</v>
      </c>
      <c r="D7" s="33">
        <v>87307.700500000006</v>
      </c>
      <c r="E7" s="33">
        <v>88836.176999999996</v>
      </c>
      <c r="F7" s="33">
        <v>45218.593962554682</v>
      </c>
      <c r="G7" s="33">
        <v>43428.698003648082</v>
      </c>
      <c r="H7" s="33">
        <v>34401.596414864121</v>
      </c>
      <c r="I7" s="33">
        <v>2.2267961399999991E-3</v>
      </c>
      <c r="J7" s="33">
        <v>1.7196977400000001E-3</v>
      </c>
      <c r="K7" s="33">
        <v>1.4996664020000001E-3</v>
      </c>
      <c r="L7" s="33">
        <v>1.3847870740000001E-3</v>
      </c>
      <c r="M7" s="33">
        <v>1.17346533E-3</v>
      </c>
      <c r="N7" s="33">
        <v>1.0852446039999999E-3</v>
      </c>
      <c r="O7" s="33">
        <v>1.06915838E-3</v>
      </c>
      <c r="P7" s="33">
        <v>9.2333535499999995E-4</v>
      </c>
      <c r="Q7" s="33">
        <v>8.7370635899999989E-4</v>
      </c>
      <c r="R7" s="33">
        <v>8.0745410000000002E-4</v>
      </c>
      <c r="S7" s="33">
        <v>6.8227895999999999E-4</v>
      </c>
      <c r="T7" s="33">
        <v>6.9823875100000004E-4</v>
      </c>
      <c r="U7" s="33">
        <v>5.7399752899999997E-4</v>
      </c>
      <c r="V7" s="33">
        <v>5.2382170000000007E-4</v>
      </c>
      <c r="W7" s="33">
        <v>5.8544392499999993E-4</v>
      </c>
      <c r="X7" s="33">
        <v>6.0504941700000004E-4</v>
      </c>
      <c r="Y7" s="33">
        <v>5.9260657199999985E-4</v>
      </c>
      <c r="Z7" s="33">
        <v>5.2782366400000002E-4</v>
      </c>
      <c r="AA7" s="33">
        <v>4.8558119299999989E-4</v>
      </c>
      <c r="AB7" s="33">
        <v>5.1967601900000009E-4</v>
      </c>
      <c r="AC7" s="33">
        <v>1.6306551799999999E-4</v>
      </c>
      <c r="AD7" s="33">
        <v>0</v>
      </c>
      <c r="AE7" s="33">
        <v>0</v>
      </c>
    </row>
    <row r="8" spans="1:31">
      <c r="A8" s="29" t="s">
        <v>40</v>
      </c>
      <c r="B8" s="29" t="s">
        <v>20</v>
      </c>
      <c r="C8" s="33">
        <v>15646.956915674347</v>
      </c>
      <c r="D8" s="33">
        <v>14897.74127492023</v>
      </c>
      <c r="E8" s="33">
        <v>11580.541388247429</v>
      </c>
      <c r="F8" s="33">
        <v>19691.157058711629</v>
      </c>
      <c r="G8" s="33">
        <v>23381.958233111174</v>
      </c>
      <c r="H8" s="33">
        <v>18728.194273263289</v>
      </c>
      <c r="I8" s="33">
        <v>17299.126012667595</v>
      </c>
      <c r="J8" s="33">
        <v>17426.556782060936</v>
      </c>
      <c r="K8" s="33">
        <v>15626.465475114686</v>
      </c>
      <c r="L8" s="33">
        <v>17052.181967442641</v>
      </c>
      <c r="M8" s="33">
        <v>20007.121084589988</v>
      </c>
      <c r="N8" s="33">
        <v>24321.522680789694</v>
      </c>
      <c r="O8" s="33">
        <v>26672.426415207847</v>
      </c>
      <c r="P8" s="33">
        <v>24074.857815115032</v>
      </c>
      <c r="Q8" s="33">
        <v>19624.585856055441</v>
      </c>
      <c r="R8" s="33">
        <v>16815.041783161112</v>
      </c>
      <c r="S8" s="33">
        <v>14597.938122310414</v>
      </c>
      <c r="T8" s="33">
        <v>14005.121773703126</v>
      </c>
      <c r="U8" s="33">
        <v>11545.826994916444</v>
      </c>
      <c r="V8" s="33">
        <v>11018.783402216319</v>
      </c>
      <c r="W8" s="33">
        <v>11476.816177719806</v>
      </c>
      <c r="X8" s="33">
        <v>12088.610527532326</v>
      </c>
      <c r="Y8" s="33">
        <v>7433.3734470101581</v>
      </c>
      <c r="Z8" s="33">
        <v>6687.1133802742788</v>
      </c>
      <c r="AA8" s="33">
        <v>3090.6294723416049</v>
      </c>
      <c r="AB8" s="33">
        <v>2059.0132711233</v>
      </c>
      <c r="AC8" s="33">
        <v>1969.0604550983501</v>
      </c>
      <c r="AD8" s="33">
        <v>1873.2020476631228</v>
      </c>
      <c r="AE8" s="33">
        <v>1785.1073483365162</v>
      </c>
    </row>
    <row r="9" spans="1:31">
      <c r="A9" s="29" t="s">
        <v>40</v>
      </c>
      <c r="B9" s="29" t="s">
        <v>32</v>
      </c>
      <c r="C9" s="33">
        <v>1735.4394829999999</v>
      </c>
      <c r="D9" s="33">
        <v>1678.023068</v>
      </c>
      <c r="E9" s="33">
        <v>1772.630975</v>
      </c>
      <c r="F9" s="33">
        <v>793.01606000000004</v>
      </c>
      <c r="G9" s="33">
        <v>797.08866999999998</v>
      </c>
      <c r="H9" s="33">
        <v>774.93639000000007</v>
      </c>
      <c r="I9" s="33">
        <v>932.22883999999999</v>
      </c>
      <c r="J9" s="33">
        <v>1030.1182200000001</v>
      </c>
      <c r="K9" s="33">
        <v>804.04901000000007</v>
      </c>
      <c r="L9" s="33">
        <v>695.00284499999998</v>
      </c>
      <c r="M9" s="33">
        <v>750.65495999999996</v>
      </c>
      <c r="N9" s="33">
        <v>1560.0027899999998</v>
      </c>
      <c r="O9" s="33">
        <v>1762.4139</v>
      </c>
      <c r="P9" s="33">
        <v>2219.6371399999998</v>
      </c>
      <c r="Q9" s="33">
        <v>908.62750000000005</v>
      </c>
      <c r="R9" s="33">
        <v>953.72609000000011</v>
      </c>
      <c r="S9" s="33">
        <v>1254.90705</v>
      </c>
      <c r="T9" s="33">
        <v>1329.37374</v>
      </c>
      <c r="U9" s="33">
        <v>492.60553000000004</v>
      </c>
      <c r="V9" s="33">
        <v>522.57893999999999</v>
      </c>
      <c r="W9" s="33">
        <v>639.88706000000002</v>
      </c>
      <c r="X9" s="33">
        <v>646.06475</v>
      </c>
      <c r="Y9" s="33">
        <v>554.15309999999999</v>
      </c>
      <c r="Z9" s="33">
        <v>518.10728000000006</v>
      </c>
      <c r="AA9" s="33">
        <v>433.65287999999998</v>
      </c>
      <c r="AB9" s="33">
        <v>0</v>
      </c>
      <c r="AC9" s="33">
        <v>0</v>
      </c>
      <c r="AD9" s="33">
        <v>0</v>
      </c>
      <c r="AE9" s="33">
        <v>0</v>
      </c>
    </row>
    <row r="10" spans="1:31">
      <c r="A10" s="29" t="s">
        <v>40</v>
      </c>
      <c r="B10" s="29" t="s">
        <v>66</v>
      </c>
      <c r="C10" s="33">
        <v>635.72814455325397</v>
      </c>
      <c r="D10" s="33">
        <v>250.0969337621961</v>
      </c>
      <c r="E10" s="33">
        <v>1017.4608295552086</v>
      </c>
      <c r="F10" s="33">
        <v>2801.4503108596909</v>
      </c>
      <c r="G10" s="33">
        <v>2383.9141270781388</v>
      </c>
      <c r="H10" s="33">
        <v>2299.5534009597791</v>
      </c>
      <c r="I10" s="33">
        <v>1767.686907169305</v>
      </c>
      <c r="J10" s="33">
        <v>2682.1926688743479</v>
      </c>
      <c r="K10" s="33">
        <v>815.92809639414668</v>
      </c>
      <c r="L10" s="33">
        <v>1915.419577922441</v>
      </c>
      <c r="M10" s="33">
        <v>3418.5883975463521</v>
      </c>
      <c r="N10" s="33">
        <v>8993.3216517451419</v>
      </c>
      <c r="O10" s="33">
        <v>6971.7041190750415</v>
      </c>
      <c r="P10" s="33">
        <v>9254.5130155317729</v>
      </c>
      <c r="Q10" s="33">
        <v>7287.6477594949711</v>
      </c>
      <c r="R10" s="33">
        <v>9698.1493541329219</v>
      </c>
      <c r="S10" s="33">
        <v>15036.052244169578</v>
      </c>
      <c r="T10" s="33">
        <v>13642.32671022363</v>
      </c>
      <c r="U10" s="33">
        <v>18898.081162370494</v>
      </c>
      <c r="V10" s="33">
        <v>22086.474551902971</v>
      </c>
      <c r="W10" s="33">
        <v>19418.199101381837</v>
      </c>
      <c r="X10" s="33">
        <v>22077.409993673253</v>
      </c>
      <c r="Y10" s="33">
        <v>24804.313173176586</v>
      </c>
      <c r="Z10" s="33">
        <v>13837.840545591853</v>
      </c>
      <c r="AA10" s="33">
        <v>14801.078514659981</v>
      </c>
      <c r="AB10" s="33">
        <v>16832.112681281818</v>
      </c>
      <c r="AC10" s="33">
        <v>13305.203036198967</v>
      </c>
      <c r="AD10" s="33">
        <v>14721.430945583028</v>
      </c>
      <c r="AE10" s="33">
        <v>13858.609353226455</v>
      </c>
    </row>
    <row r="11" spans="1:31">
      <c r="A11" s="29" t="s">
        <v>40</v>
      </c>
      <c r="B11" s="29" t="s">
        <v>65</v>
      </c>
      <c r="C11" s="33">
        <v>91832.037859999997</v>
      </c>
      <c r="D11" s="33">
        <v>92370.475409999985</v>
      </c>
      <c r="E11" s="33">
        <v>81763.204010000001</v>
      </c>
      <c r="F11" s="33">
        <v>91419.092789999995</v>
      </c>
      <c r="G11" s="33">
        <v>87700.860419999997</v>
      </c>
      <c r="H11" s="33">
        <v>79208.380919999996</v>
      </c>
      <c r="I11" s="33">
        <v>87579.157979999989</v>
      </c>
      <c r="J11" s="33">
        <v>91243.807100000005</v>
      </c>
      <c r="K11" s="33">
        <v>75634.340339999995</v>
      </c>
      <c r="L11" s="33">
        <v>69409.080350000004</v>
      </c>
      <c r="M11" s="33">
        <v>65751.387130000003</v>
      </c>
      <c r="N11" s="33">
        <v>60413.443200000002</v>
      </c>
      <c r="O11" s="33">
        <v>62737.251070000006</v>
      </c>
      <c r="P11" s="33">
        <v>64135.689149999998</v>
      </c>
      <c r="Q11" s="33">
        <v>57478.052499999998</v>
      </c>
      <c r="R11" s="33">
        <v>53666.313280000002</v>
      </c>
      <c r="S11" s="33">
        <v>54411.078129999994</v>
      </c>
      <c r="T11" s="33">
        <v>46285.071275999995</v>
      </c>
      <c r="U11" s="33">
        <v>42207.102419999996</v>
      </c>
      <c r="V11" s="33">
        <v>36607.353879999995</v>
      </c>
      <c r="W11" s="33">
        <v>35904.447123999998</v>
      </c>
      <c r="X11" s="33">
        <v>37053.530899999998</v>
      </c>
      <c r="Y11" s="33">
        <v>34534.292544999997</v>
      </c>
      <c r="Z11" s="33">
        <v>31184.35211</v>
      </c>
      <c r="AA11" s="33">
        <v>30265.637739999998</v>
      </c>
      <c r="AB11" s="33">
        <v>34952.495920000001</v>
      </c>
      <c r="AC11" s="33">
        <v>28762.462530000001</v>
      </c>
      <c r="AD11" s="33">
        <v>25717.49699</v>
      </c>
      <c r="AE11" s="33">
        <v>23926.794855</v>
      </c>
    </row>
    <row r="12" spans="1:31">
      <c r="A12" s="29" t="s">
        <v>40</v>
      </c>
      <c r="B12" s="29" t="s">
        <v>69</v>
      </c>
      <c r="C12" s="33">
        <v>66583.642554545935</v>
      </c>
      <c r="D12" s="33">
        <v>78047.45265308753</v>
      </c>
      <c r="E12" s="33">
        <v>65608.767204429314</v>
      </c>
      <c r="F12" s="33">
        <v>63444.189916013442</v>
      </c>
      <c r="G12" s="33">
        <v>63102.96739685403</v>
      </c>
      <c r="H12" s="33">
        <v>62310.608278390413</v>
      </c>
      <c r="I12" s="33">
        <v>58906.459511850386</v>
      </c>
      <c r="J12" s="33">
        <v>49404.847303855262</v>
      </c>
      <c r="K12" s="33">
        <v>46352.4765844414</v>
      </c>
      <c r="L12" s="33">
        <v>43191.60346245292</v>
      </c>
      <c r="M12" s="33">
        <v>45074.077602753794</v>
      </c>
      <c r="N12" s="33">
        <v>36942.953272244798</v>
      </c>
      <c r="O12" s="33">
        <v>34920.441353578412</v>
      </c>
      <c r="P12" s="33">
        <v>31911.729033670719</v>
      </c>
      <c r="Q12" s="33">
        <v>31862.663420229364</v>
      </c>
      <c r="R12" s="33">
        <v>31052.969143160997</v>
      </c>
      <c r="S12" s="33">
        <v>23003.240242004569</v>
      </c>
      <c r="T12" s="33">
        <v>21506.354999444076</v>
      </c>
      <c r="U12" s="33">
        <v>18034.111801604555</v>
      </c>
      <c r="V12" s="33">
        <v>15439.302218498397</v>
      </c>
      <c r="W12" s="33">
        <v>14782.871920189333</v>
      </c>
      <c r="X12" s="33">
        <v>13948.830845681503</v>
      </c>
      <c r="Y12" s="33">
        <v>10226.690725536124</v>
      </c>
      <c r="Z12" s="33">
        <v>8524.4954855501728</v>
      </c>
      <c r="AA12" s="33">
        <v>6361.1877947092316</v>
      </c>
      <c r="AB12" s="33">
        <v>4861.8026393954542</v>
      </c>
      <c r="AC12" s="33">
        <v>4396.2326464828748</v>
      </c>
      <c r="AD12" s="33">
        <v>3805.2349110530245</v>
      </c>
      <c r="AE12" s="33">
        <v>2641.2589663163239</v>
      </c>
    </row>
    <row r="13" spans="1:31">
      <c r="A13" s="29" t="s">
        <v>40</v>
      </c>
      <c r="B13" s="29" t="s">
        <v>68</v>
      </c>
      <c r="C13" s="33">
        <v>13.512076639111847</v>
      </c>
      <c r="D13" s="33">
        <v>15.82055094804398</v>
      </c>
      <c r="E13" s="33">
        <v>15.324279134457717</v>
      </c>
      <c r="F13" s="33">
        <v>14.048117004218684</v>
      </c>
      <c r="G13" s="33">
        <v>22.086983746606005</v>
      </c>
      <c r="H13" s="33">
        <v>22.475932063584985</v>
      </c>
      <c r="I13" s="33">
        <v>25.441243082332875</v>
      </c>
      <c r="J13" s="33">
        <v>25.377541608899804</v>
      </c>
      <c r="K13" s="33">
        <v>72.810744253366494</v>
      </c>
      <c r="L13" s="33">
        <v>78.066453526689969</v>
      </c>
      <c r="M13" s="33">
        <v>80.476737084977373</v>
      </c>
      <c r="N13" s="33">
        <v>112.65935615884129</v>
      </c>
      <c r="O13" s="33">
        <v>109.99232697260972</v>
      </c>
      <c r="P13" s="33">
        <v>102.70099914652914</v>
      </c>
      <c r="Q13" s="33">
        <v>103.50237091698681</v>
      </c>
      <c r="R13" s="33">
        <v>99.687343015171635</v>
      </c>
      <c r="S13" s="33">
        <v>130.52745431975762</v>
      </c>
      <c r="T13" s="33">
        <v>131.33759710920108</v>
      </c>
      <c r="U13" s="33">
        <v>141.79412119289162</v>
      </c>
      <c r="V13" s="33">
        <v>158.5798001784209</v>
      </c>
      <c r="W13" s="33">
        <v>173.29998631429893</v>
      </c>
      <c r="X13" s="33">
        <v>205.64921314291851</v>
      </c>
      <c r="Y13" s="33">
        <v>201.15610641648519</v>
      </c>
      <c r="Z13" s="33">
        <v>201.04288541339443</v>
      </c>
      <c r="AA13" s="33">
        <v>191.00241027159066</v>
      </c>
      <c r="AB13" s="33">
        <v>197.49679727674877</v>
      </c>
      <c r="AC13" s="33">
        <v>190.94739234986031</v>
      </c>
      <c r="AD13" s="33">
        <v>185.80712454291657</v>
      </c>
      <c r="AE13" s="33">
        <v>186.13742754332085</v>
      </c>
    </row>
    <row r="14" spans="1:31">
      <c r="A14" s="29" t="s">
        <v>40</v>
      </c>
      <c r="B14" s="29" t="s">
        <v>36</v>
      </c>
      <c r="C14" s="33">
        <v>0.12849777825036898</v>
      </c>
      <c r="D14" s="33">
        <v>0.19413562955642588</v>
      </c>
      <c r="E14" s="33">
        <v>0.21113469301803989</v>
      </c>
      <c r="F14" s="33">
        <v>0.23484700783959503</v>
      </c>
      <c r="G14" s="33">
        <v>0.21302902232820994</v>
      </c>
      <c r="H14" s="33">
        <v>0.21026270890651097</v>
      </c>
      <c r="I14" s="33">
        <v>0.20003081203761894</v>
      </c>
      <c r="J14" s="33">
        <v>0.18077644943690191</v>
      </c>
      <c r="K14" s="33">
        <v>0.16215798938981599</v>
      </c>
      <c r="L14" s="33">
        <v>0.15969184211350781</v>
      </c>
      <c r="M14" s="33">
        <v>0.14404168677699597</v>
      </c>
      <c r="N14" s="33">
        <v>0.67579623072348993</v>
      </c>
      <c r="O14" s="33">
        <v>1.0865801087629199</v>
      </c>
      <c r="P14" s="33">
        <v>1.0438601912316439</v>
      </c>
      <c r="Q14" s="33">
        <v>1.3474197065518798</v>
      </c>
      <c r="R14" s="33">
        <v>1.294585518661179</v>
      </c>
      <c r="S14" s="33">
        <v>1.7464081085958241</v>
      </c>
      <c r="T14" s="33">
        <v>1.67071161963092</v>
      </c>
      <c r="U14" s="33">
        <v>2.3642544192781898</v>
      </c>
      <c r="V14" s="33">
        <v>2.2506549482269804</v>
      </c>
      <c r="W14" s="33">
        <v>2.9780860258835498</v>
      </c>
      <c r="X14" s="33">
        <v>2.9680254681406004</v>
      </c>
      <c r="Y14" s="33">
        <v>2.7665173767714402</v>
      </c>
      <c r="Z14" s="33">
        <v>3.7946714558167094</v>
      </c>
      <c r="AA14" s="33">
        <v>3.5709275115696495</v>
      </c>
      <c r="AB14" s="33">
        <v>4.2078469588563152</v>
      </c>
      <c r="AC14" s="33">
        <v>4.0447282508135105</v>
      </c>
      <c r="AD14" s="33">
        <v>4.3897525499661203</v>
      </c>
      <c r="AE14" s="33">
        <v>4.0529644629287587</v>
      </c>
    </row>
    <row r="15" spans="1:31">
      <c r="A15" s="29" t="s">
        <v>40</v>
      </c>
      <c r="B15" s="29" t="s">
        <v>73</v>
      </c>
      <c r="C15" s="33">
        <v>2005.60313</v>
      </c>
      <c r="D15" s="33">
        <v>2863.2081200000002</v>
      </c>
      <c r="E15" s="33">
        <v>3450.9455502561882</v>
      </c>
      <c r="F15" s="33">
        <v>3427.3348368104862</v>
      </c>
      <c r="G15" s="33">
        <v>2909.6305205976564</v>
      </c>
      <c r="H15" s="33">
        <v>3572.5647536359779</v>
      </c>
      <c r="I15" s="33">
        <v>3954.5879187570781</v>
      </c>
      <c r="J15" s="33">
        <v>3461.9546012325409</v>
      </c>
      <c r="K15" s="33">
        <v>3115.0773744864496</v>
      </c>
      <c r="L15" s="33">
        <v>3425.0116842277398</v>
      </c>
      <c r="M15" s="33">
        <v>3142.0025780444776</v>
      </c>
      <c r="N15" s="33">
        <v>3241.582874301911</v>
      </c>
      <c r="O15" s="33">
        <v>2498.2871384885557</v>
      </c>
      <c r="P15" s="33">
        <v>2059.1571539050992</v>
      </c>
      <c r="Q15" s="33">
        <v>2155.9416799510022</v>
      </c>
      <c r="R15" s="33">
        <v>2117.667348830641</v>
      </c>
      <c r="S15" s="33">
        <v>1601.355988339533</v>
      </c>
      <c r="T15" s="33">
        <v>1580.0565141243419</v>
      </c>
      <c r="U15" s="33">
        <v>1628.8075432352107</v>
      </c>
      <c r="V15" s="33">
        <v>1614.9020412236061</v>
      </c>
      <c r="W15" s="33">
        <v>1656.9053962498626</v>
      </c>
      <c r="X15" s="33">
        <v>1464.130949423097</v>
      </c>
      <c r="Y15" s="33">
        <v>1095.4324985030476</v>
      </c>
      <c r="Z15" s="33">
        <v>1089.9449294411579</v>
      </c>
      <c r="AA15" s="33">
        <v>1064.4520731147957</v>
      </c>
      <c r="AB15" s="33">
        <v>871.19376379725816</v>
      </c>
      <c r="AC15" s="33">
        <v>689.87124949109329</v>
      </c>
      <c r="AD15" s="33">
        <v>574.54294590689869</v>
      </c>
      <c r="AE15" s="33">
        <v>534.82054049642397</v>
      </c>
    </row>
    <row r="16" spans="1:31">
      <c r="A16" s="29" t="s">
        <v>40</v>
      </c>
      <c r="B16" s="29" t="s">
        <v>56</v>
      </c>
      <c r="C16" s="33">
        <v>0.37585906089999982</v>
      </c>
      <c r="D16" s="33">
        <v>1.1827924889999992</v>
      </c>
      <c r="E16" s="33">
        <v>2.5800171373</v>
      </c>
      <c r="F16" s="33">
        <v>4.983707441</v>
      </c>
      <c r="G16" s="33">
        <v>7.2181325579999989</v>
      </c>
      <c r="H16" s="33">
        <v>9.6738504869999993</v>
      </c>
      <c r="I16" s="33">
        <v>11.911543573999998</v>
      </c>
      <c r="J16" s="33">
        <v>13.789543165</v>
      </c>
      <c r="K16" s="33">
        <v>15.659914024000001</v>
      </c>
      <c r="L16" s="33">
        <v>17.372184422</v>
      </c>
      <c r="M16" s="33">
        <v>18.581049864000004</v>
      </c>
      <c r="N16" s="33">
        <v>20.111960015999991</v>
      </c>
      <c r="O16" s="33">
        <v>21.205254579999988</v>
      </c>
      <c r="P16" s="33">
        <v>22.21830044</v>
      </c>
      <c r="Q16" s="33">
        <v>24.297739273999991</v>
      </c>
      <c r="R16" s="33">
        <v>23.931558107000001</v>
      </c>
      <c r="S16" s="33">
        <v>22.186419175999998</v>
      </c>
      <c r="T16" s="33">
        <v>21.982256427000003</v>
      </c>
      <c r="U16" s="33">
        <v>22.256067210000001</v>
      </c>
      <c r="V16" s="33">
        <v>21.89947467399999</v>
      </c>
      <c r="W16" s="33">
        <v>21.927506783999988</v>
      </c>
      <c r="X16" s="33">
        <v>20.916743087</v>
      </c>
      <c r="Y16" s="33">
        <v>18.495224871999998</v>
      </c>
      <c r="Z16" s="33">
        <v>19.29333037699999</v>
      </c>
      <c r="AA16" s="33">
        <v>17.942209426999987</v>
      </c>
      <c r="AB16" s="33">
        <v>16.048246719999991</v>
      </c>
      <c r="AC16" s="33">
        <v>14.903633313000002</v>
      </c>
      <c r="AD16" s="33">
        <v>13.68064618799999</v>
      </c>
      <c r="AE16" s="33">
        <v>12.714245227999998</v>
      </c>
    </row>
    <row r="17" spans="1:31">
      <c r="A17" s="34" t="s">
        <v>138</v>
      </c>
      <c r="B17" s="34"/>
      <c r="C17" s="35">
        <v>591523.58853441267</v>
      </c>
      <c r="D17" s="35">
        <v>539226.78169071802</v>
      </c>
      <c r="E17" s="35">
        <v>494016.91098636645</v>
      </c>
      <c r="F17" s="35">
        <v>438958.93454289512</v>
      </c>
      <c r="G17" s="35">
        <v>400071.56310565706</v>
      </c>
      <c r="H17" s="35">
        <v>357830.79431076924</v>
      </c>
      <c r="I17" s="35">
        <v>309685.06274064747</v>
      </c>
      <c r="J17" s="35">
        <v>307406.20485841972</v>
      </c>
      <c r="K17" s="35">
        <v>257830.7242550693</v>
      </c>
      <c r="L17" s="35">
        <v>243057.47139622155</v>
      </c>
      <c r="M17" s="35">
        <v>233485.06686847165</v>
      </c>
      <c r="N17" s="35">
        <v>202472.69309816646</v>
      </c>
      <c r="O17" s="35">
        <v>203591.72415684484</v>
      </c>
      <c r="P17" s="35">
        <v>189749.5390943255</v>
      </c>
      <c r="Q17" s="35">
        <v>164125.02759821876</v>
      </c>
      <c r="R17" s="35">
        <v>157034.08535796861</v>
      </c>
      <c r="S17" s="35">
        <v>152203.52611640407</v>
      </c>
      <c r="T17" s="35">
        <v>137988.94797930992</v>
      </c>
      <c r="U17" s="35">
        <v>127515.95541587489</v>
      </c>
      <c r="V17" s="35">
        <v>120317.47606887578</v>
      </c>
      <c r="W17" s="35">
        <v>108940.09191510633</v>
      </c>
      <c r="X17" s="35">
        <v>102668.09613922508</v>
      </c>
      <c r="Y17" s="35">
        <v>89293.363190334276</v>
      </c>
      <c r="Z17" s="35">
        <v>70245.637096223596</v>
      </c>
      <c r="AA17" s="35">
        <v>63534.158570138061</v>
      </c>
      <c r="AB17" s="35">
        <v>67082.389528753338</v>
      </c>
      <c r="AC17" s="35">
        <v>55068.673420328974</v>
      </c>
      <c r="AD17" s="35">
        <v>51872.676797358894</v>
      </c>
      <c r="AE17" s="35">
        <v>47836.981595379453</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171528.90650000001</v>
      </c>
      <c r="D20" s="33">
        <v>144178.649</v>
      </c>
      <c r="E20" s="33">
        <v>122902.8005</v>
      </c>
      <c r="F20" s="33">
        <v>125809.73730233101</v>
      </c>
      <c r="G20" s="33">
        <v>97645.639725145506</v>
      </c>
      <c r="H20" s="33">
        <v>82771.186469697903</v>
      </c>
      <c r="I20" s="33">
        <v>75766.642297450206</v>
      </c>
      <c r="J20" s="33">
        <v>78164.38307350481</v>
      </c>
      <c r="K20" s="33">
        <v>56526.617863878753</v>
      </c>
      <c r="L20" s="33">
        <v>53772.1796004235</v>
      </c>
      <c r="M20" s="33">
        <v>46667.882671578802</v>
      </c>
      <c r="N20" s="33">
        <v>19079.806204417459</v>
      </c>
      <c r="O20" s="33">
        <v>23606.630165448401</v>
      </c>
      <c r="P20" s="33">
        <v>18706.331134158969</v>
      </c>
      <c r="Q20" s="33">
        <v>10379.3475</v>
      </c>
      <c r="R20" s="33">
        <v>12757.8135</v>
      </c>
      <c r="S20" s="33">
        <v>13455.5425</v>
      </c>
      <c r="T20" s="33">
        <v>12468.915999999999</v>
      </c>
      <c r="U20" s="33">
        <v>11031.529</v>
      </c>
      <c r="V20" s="33">
        <v>9236.5720000000001</v>
      </c>
      <c r="W20" s="33">
        <v>5037.2805435862247</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230.54260488837599</v>
      </c>
      <c r="D22" s="33">
        <v>220.37187460383498</v>
      </c>
      <c r="E22" s="33">
        <v>641.36648641482986</v>
      </c>
      <c r="F22" s="33">
        <v>1592.071516530603</v>
      </c>
      <c r="G22" s="33">
        <v>2125.799855116773</v>
      </c>
      <c r="H22" s="33">
        <v>1165.6620416059761</v>
      </c>
      <c r="I22" s="33">
        <v>1211.4638836991319</v>
      </c>
      <c r="J22" s="33">
        <v>2053.8911524158179</v>
      </c>
      <c r="K22" s="33">
        <v>1818.6704490322329</v>
      </c>
      <c r="L22" s="33">
        <v>2215.908340086617</v>
      </c>
      <c r="M22" s="33">
        <v>2697.7252500797113</v>
      </c>
      <c r="N22" s="33">
        <v>5004.5829591005167</v>
      </c>
      <c r="O22" s="33">
        <v>5022.24104907328</v>
      </c>
      <c r="P22" s="33">
        <v>5495.8199599669324</v>
      </c>
      <c r="Q22" s="33">
        <v>4323.9407601553339</v>
      </c>
      <c r="R22" s="33">
        <v>3716.9273425425672</v>
      </c>
      <c r="S22" s="33">
        <v>4628.5925466583458</v>
      </c>
      <c r="T22" s="33">
        <v>4890.7316048735893</v>
      </c>
      <c r="U22" s="33">
        <v>4305.8931196786798</v>
      </c>
      <c r="V22" s="33">
        <v>3593.6310355406854</v>
      </c>
      <c r="W22" s="33">
        <v>3645.1350763477162</v>
      </c>
      <c r="X22" s="33">
        <v>3973.54162512626</v>
      </c>
      <c r="Y22" s="33">
        <v>153.10372265235003</v>
      </c>
      <c r="Z22" s="33">
        <v>7.4396970000000011E-5</v>
      </c>
      <c r="AA22" s="33">
        <v>7.2499519999999994E-5</v>
      </c>
      <c r="AB22" s="33">
        <v>7.2936069999999999E-5</v>
      </c>
      <c r="AC22" s="33">
        <v>6.834873E-5</v>
      </c>
      <c r="AD22" s="33">
        <v>6.4080619999999999E-5</v>
      </c>
      <c r="AE22" s="33">
        <v>5.9853613000000001E-5</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5.0245380599999986E-5</v>
      </c>
      <c r="D24" s="33">
        <v>5.0194856199999992E-5</v>
      </c>
      <c r="E24" s="33">
        <v>117.28667316608599</v>
      </c>
      <c r="F24" s="33">
        <v>538.2587848395566</v>
      </c>
      <c r="G24" s="33">
        <v>90.300686685142011</v>
      </c>
      <c r="H24" s="33">
        <v>196.06725395226221</v>
      </c>
      <c r="I24" s="33">
        <v>114.20904538277071</v>
      </c>
      <c r="J24" s="33">
        <v>277.46065837046109</v>
      </c>
      <c r="K24" s="33">
        <v>2.6751901034720005</v>
      </c>
      <c r="L24" s="33">
        <v>55.845261389583904</v>
      </c>
      <c r="M24" s="33">
        <v>38.803242513794004</v>
      </c>
      <c r="N24" s="33">
        <v>1947.916905347191</v>
      </c>
      <c r="O24" s="33">
        <v>823.69471364504193</v>
      </c>
      <c r="P24" s="33">
        <v>2438.6730721005233</v>
      </c>
      <c r="Q24" s="33">
        <v>1828.174088434851</v>
      </c>
      <c r="R24" s="33">
        <v>2768.444092991363</v>
      </c>
      <c r="S24" s="33">
        <v>3954.2361179599302</v>
      </c>
      <c r="T24" s="33">
        <v>4992.1538749541796</v>
      </c>
      <c r="U24" s="33">
        <v>6119.0052500534657</v>
      </c>
      <c r="V24" s="33">
        <v>8548.5890515706596</v>
      </c>
      <c r="W24" s="33">
        <v>4703.0731494448846</v>
      </c>
      <c r="X24" s="33">
        <v>6936.2843588554933</v>
      </c>
      <c r="Y24" s="33">
        <v>9280.5196943115898</v>
      </c>
      <c r="Z24" s="33">
        <v>3028.7806679222299</v>
      </c>
      <c r="AA24" s="33">
        <v>2997.8995651030837</v>
      </c>
      <c r="AB24" s="33">
        <v>3997.9416798461962</v>
      </c>
      <c r="AC24" s="33">
        <v>5250.7020852642809</v>
      </c>
      <c r="AD24" s="33">
        <v>5194.9237197191842</v>
      </c>
      <c r="AE24" s="33">
        <v>4675.09360173201</v>
      </c>
    </row>
    <row r="25" spans="1:31">
      <c r="A25" s="29" t="s">
        <v>130</v>
      </c>
      <c r="B25" s="29" t="s">
        <v>65</v>
      </c>
      <c r="C25" s="33">
        <v>14911.72991</v>
      </c>
      <c r="D25" s="33">
        <v>15145.432140000001</v>
      </c>
      <c r="E25" s="33">
        <v>13506.354650000001</v>
      </c>
      <c r="F25" s="33">
        <v>17433.881399999998</v>
      </c>
      <c r="G25" s="33">
        <v>15905.92524</v>
      </c>
      <c r="H25" s="33">
        <v>15011.9247</v>
      </c>
      <c r="I25" s="33">
        <v>15096.00841</v>
      </c>
      <c r="J25" s="33">
        <v>18711.392079999998</v>
      </c>
      <c r="K25" s="33">
        <v>13945.325419999999</v>
      </c>
      <c r="L25" s="33">
        <v>12374.277920000002</v>
      </c>
      <c r="M25" s="33">
        <v>12475.274300000001</v>
      </c>
      <c r="N25" s="33">
        <v>11925.34928</v>
      </c>
      <c r="O25" s="33">
        <v>13404.114019999999</v>
      </c>
      <c r="P25" s="33">
        <v>14071.976960000002</v>
      </c>
      <c r="Q25" s="33">
        <v>13294.117289999998</v>
      </c>
      <c r="R25" s="33">
        <v>12017.48691</v>
      </c>
      <c r="S25" s="33">
        <v>14546.20126</v>
      </c>
      <c r="T25" s="33">
        <v>11480.58646</v>
      </c>
      <c r="U25" s="33">
        <v>10719.323699999999</v>
      </c>
      <c r="V25" s="33">
        <v>9467.1119099999996</v>
      </c>
      <c r="W25" s="33">
        <v>8298.8545299999987</v>
      </c>
      <c r="X25" s="33">
        <v>9444.9108000000015</v>
      </c>
      <c r="Y25" s="33">
        <v>8883.252414999999</v>
      </c>
      <c r="Z25" s="33">
        <v>8764.9675700000007</v>
      </c>
      <c r="AA25" s="33">
        <v>8305.3914700000005</v>
      </c>
      <c r="AB25" s="33">
        <v>9673.7419499999996</v>
      </c>
      <c r="AC25" s="33">
        <v>7322.8769699999993</v>
      </c>
      <c r="AD25" s="33">
        <v>6261.9811900000004</v>
      </c>
      <c r="AE25" s="33">
        <v>5536.5664050000005</v>
      </c>
    </row>
    <row r="26" spans="1:31">
      <c r="A26" s="29" t="s">
        <v>130</v>
      </c>
      <c r="B26" s="29" t="s">
        <v>69</v>
      </c>
      <c r="C26" s="33">
        <v>15625.806978535587</v>
      </c>
      <c r="D26" s="33">
        <v>17314.733104807026</v>
      </c>
      <c r="E26" s="33">
        <v>15271.75077208607</v>
      </c>
      <c r="F26" s="33">
        <v>14357.669396489528</v>
      </c>
      <c r="G26" s="33">
        <v>14455.847172657284</v>
      </c>
      <c r="H26" s="33">
        <v>14381.916569116187</v>
      </c>
      <c r="I26" s="33">
        <v>13262.768317494339</v>
      </c>
      <c r="J26" s="33">
        <v>10508.413254481335</v>
      </c>
      <c r="K26" s="33">
        <v>8827.4702907819064</v>
      </c>
      <c r="L26" s="33">
        <v>9065.8760209654156</v>
      </c>
      <c r="M26" s="33">
        <v>10097.475673173503</v>
      </c>
      <c r="N26" s="33">
        <v>8698.9508973192187</v>
      </c>
      <c r="O26" s="33">
        <v>8393.7117475426348</v>
      </c>
      <c r="P26" s="33">
        <v>7828.1611910357678</v>
      </c>
      <c r="Q26" s="33">
        <v>7891.6585786145024</v>
      </c>
      <c r="R26" s="33">
        <v>7437.8823340888603</v>
      </c>
      <c r="S26" s="33">
        <v>4835.9588494952977</v>
      </c>
      <c r="T26" s="33">
        <v>3753.560875558519</v>
      </c>
      <c r="U26" s="33">
        <v>3558.4621397840606</v>
      </c>
      <c r="V26" s="33">
        <v>3026.4747796175948</v>
      </c>
      <c r="W26" s="33">
        <v>2965.5958918737238</v>
      </c>
      <c r="X26" s="33">
        <v>2819.5105824327047</v>
      </c>
      <c r="Y26" s="33">
        <v>1808.0100325928659</v>
      </c>
      <c r="Z26" s="33">
        <v>1740.9583926375881</v>
      </c>
      <c r="AA26" s="33">
        <v>1709.5041943680028</v>
      </c>
      <c r="AB26" s="33">
        <v>971.08571582052843</v>
      </c>
      <c r="AC26" s="33">
        <v>857.17013728306131</v>
      </c>
      <c r="AD26" s="33">
        <v>802.38010018649618</v>
      </c>
      <c r="AE26" s="33">
        <v>758.71866257686793</v>
      </c>
    </row>
    <row r="27" spans="1:31">
      <c r="A27" s="29" t="s">
        <v>130</v>
      </c>
      <c r="B27" s="29" t="s">
        <v>68</v>
      </c>
      <c r="C27" s="33">
        <v>4.979111452659243</v>
      </c>
      <c r="D27" s="33">
        <v>5.7841321718221854</v>
      </c>
      <c r="E27" s="33">
        <v>5.5558557284627748</v>
      </c>
      <c r="F27" s="33">
        <v>5.1041662822623168</v>
      </c>
      <c r="G27" s="33">
        <v>13.600227398439998</v>
      </c>
      <c r="H27" s="33">
        <v>13.998316732600321</v>
      </c>
      <c r="I27" s="33">
        <v>13.416693752358297</v>
      </c>
      <c r="J27" s="33">
        <v>15.254783571469765</v>
      </c>
      <c r="K27" s="33">
        <v>62.753111398163263</v>
      </c>
      <c r="L27" s="33">
        <v>63.468749884421641</v>
      </c>
      <c r="M27" s="33">
        <v>61.996826900494383</v>
      </c>
      <c r="N27" s="33">
        <v>69.818584158133035</v>
      </c>
      <c r="O27" s="33">
        <v>65.286051346440431</v>
      </c>
      <c r="P27" s="33">
        <v>59.681657790464335</v>
      </c>
      <c r="Q27" s="33">
        <v>61.068454443921595</v>
      </c>
      <c r="R27" s="33">
        <v>58.447082899179193</v>
      </c>
      <c r="S27" s="33">
        <v>76.023070424920562</v>
      </c>
      <c r="T27" s="33">
        <v>78.022275237537855</v>
      </c>
      <c r="U27" s="33">
        <v>85.412470595777094</v>
      </c>
      <c r="V27" s="33">
        <v>95.774947737418643</v>
      </c>
      <c r="W27" s="33">
        <v>103.80129014030717</v>
      </c>
      <c r="X27" s="33">
        <v>117.41267694182477</v>
      </c>
      <c r="Y27" s="33">
        <v>113.50740843695502</v>
      </c>
      <c r="Z27" s="33">
        <v>116.74667002811458</v>
      </c>
      <c r="AA27" s="33">
        <v>110.44947230996469</v>
      </c>
      <c r="AB27" s="33">
        <v>105.77848310555612</v>
      </c>
      <c r="AC27" s="33">
        <v>100.45679644079114</v>
      </c>
      <c r="AD27" s="33">
        <v>99.155850342937143</v>
      </c>
      <c r="AE27" s="33">
        <v>94.668536403428391</v>
      </c>
    </row>
    <row r="28" spans="1:31">
      <c r="A28" s="29" t="s">
        <v>130</v>
      </c>
      <c r="B28" s="29" t="s">
        <v>36</v>
      </c>
      <c r="C28" s="33">
        <v>2.9982346000000001E-8</v>
      </c>
      <c r="D28" s="33">
        <v>4.1466993000000004E-8</v>
      </c>
      <c r="E28" s="33">
        <v>3.9830163999999999E-8</v>
      </c>
      <c r="F28" s="33">
        <v>5.4600939999999994E-8</v>
      </c>
      <c r="G28" s="33">
        <v>5.6993651000000005E-8</v>
      </c>
      <c r="H28" s="33">
        <v>5.90813979999999E-8</v>
      </c>
      <c r="I28" s="33">
        <v>7.7142086999999803E-8</v>
      </c>
      <c r="J28" s="33">
        <v>8.1144653000000002E-8</v>
      </c>
      <c r="K28" s="33">
        <v>3.254461219999999E-7</v>
      </c>
      <c r="L28" s="33">
        <v>3.3312631000000003E-7</v>
      </c>
      <c r="M28" s="33">
        <v>3.2229551600000001E-7</v>
      </c>
      <c r="N28" s="33">
        <v>5.4719953999999995E-7</v>
      </c>
      <c r="O28" s="33">
        <v>5.0928929999999903E-7</v>
      </c>
      <c r="P28" s="33">
        <v>5.2052817999999903E-7</v>
      </c>
      <c r="Q28" s="33">
        <v>6.1492519999999997E-7</v>
      </c>
      <c r="R28" s="33">
        <v>5.5925824000000001E-7</v>
      </c>
      <c r="S28" s="33">
        <v>5.5194241000000006E-7</v>
      </c>
      <c r="T28" s="33">
        <v>5.2798186999999995E-7</v>
      </c>
      <c r="U28" s="33">
        <v>0.76037453733161997</v>
      </c>
      <c r="V28" s="33">
        <v>0.71995632388404995</v>
      </c>
      <c r="W28" s="33">
        <v>1.2689241899999999</v>
      </c>
      <c r="X28" s="33">
        <v>1.1970024700000002</v>
      </c>
      <c r="Y28" s="33">
        <v>1.11598935</v>
      </c>
      <c r="Z28" s="33">
        <v>2.1902593599999993</v>
      </c>
      <c r="AA28" s="33">
        <v>2.0743298299999995</v>
      </c>
      <c r="AB28" s="33">
        <v>1.9292890000000003</v>
      </c>
      <c r="AC28" s="33">
        <v>1.8135557</v>
      </c>
      <c r="AD28" s="33">
        <v>1.7755299</v>
      </c>
      <c r="AE28" s="33">
        <v>1.652054659999999</v>
      </c>
    </row>
    <row r="29" spans="1:31">
      <c r="A29" s="29" t="s">
        <v>130</v>
      </c>
      <c r="B29" s="29" t="s">
        <v>73</v>
      </c>
      <c r="C29" s="33">
        <v>517.27823000000001</v>
      </c>
      <c r="D29" s="33">
        <v>866.02592000000004</v>
      </c>
      <c r="E29" s="33">
        <v>1083.8435500658313</v>
      </c>
      <c r="F29" s="33">
        <v>1152.6983365786243</v>
      </c>
      <c r="G29" s="33">
        <v>614.16572037164531</v>
      </c>
      <c r="H29" s="33">
        <v>894.40125337162829</v>
      </c>
      <c r="I29" s="33">
        <v>1116.7341184844784</v>
      </c>
      <c r="J29" s="33">
        <v>914.22010088118338</v>
      </c>
      <c r="K29" s="33">
        <v>847.9505741381887</v>
      </c>
      <c r="L29" s="33">
        <v>960.48548384302092</v>
      </c>
      <c r="M29" s="33">
        <v>955.89057764208678</v>
      </c>
      <c r="N29" s="33">
        <v>1113.8717929098275</v>
      </c>
      <c r="O29" s="33">
        <v>988.37075510111049</v>
      </c>
      <c r="P29" s="33">
        <v>672.5126515020695</v>
      </c>
      <c r="Q29" s="33">
        <v>732.99359232761276</v>
      </c>
      <c r="R29" s="33">
        <v>728.42514831665687</v>
      </c>
      <c r="S29" s="33">
        <v>663.59704311518976</v>
      </c>
      <c r="T29" s="33">
        <v>619.06734070901996</v>
      </c>
      <c r="U29" s="33">
        <v>616.49770900522276</v>
      </c>
      <c r="V29" s="33">
        <v>618.77907920177529</v>
      </c>
      <c r="W29" s="33">
        <v>527.24084258946982</v>
      </c>
      <c r="X29" s="33">
        <v>567.22786427585436</v>
      </c>
      <c r="Y29" s="33">
        <v>418.9925445710565</v>
      </c>
      <c r="Z29" s="33">
        <v>410.05671097997418</v>
      </c>
      <c r="AA29" s="33">
        <v>460.07557986547164</v>
      </c>
      <c r="AB29" s="33">
        <v>443.85433984780622</v>
      </c>
      <c r="AC29" s="33">
        <v>330.38378624580372</v>
      </c>
      <c r="AD29" s="33">
        <v>316.76200104817912</v>
      </c>
      <c r="AE29" s="33">
        <v>283.10249124264936</v>
      </c>
    </row>
    <row r="30" spans="1:31">
      <c r="A30" s="29" t="s">
        <v>130</v>
      </c>
      <c r="B30" s="29" t="s">
        <v>56</v>
      </c>
      <c r="C30" s="33">
        <v>7.1697378999999894E-2</v>
      </c>
      <c r="D30" s="33">
        <v>0.41064082000000002</v>
      </c>
      <c r="E30" s="33">
        <v>0.78912805000000008</v>
      </c>
      <c r="F30" s="33">
        <v>1.4465002599999999</v>
      </c>
      <c r="G30" s="33">
        <v>2.1735945000000001</v>
      </c>
      <c r="H30" s="33">
        <v>2.96330955</v>
      </c>
      <c r="I30" s="33">
        <v>3.62967</v>
      </c>
      <c r="J30" s="33">
        <v>4.2901631</v>
      </c>
      <c r="K30" s="33">
        <v>4.9256593300000002</v>
      </c>
      <c r="L30" s="33">
        <v>5.5067454499999995</v>
      </c>
      <c r="M30" s="33">
        <v>5.8815619999999997</v>
      </c>
      <c r="N30" s="33">
        <v>6.6440959999999896</v>
      </c>
      <c r="O30" s="33">
        <v>7.1722137999999998</v>
      </c>
      <c r="P30" s="33">
        <v>7.4972277000000007</v>
      </c>
      <c r="Q30" s="33">
        <v>8.162420599999999</v>
      </c>
      <c r="R30" s="33">
        <v>8.0704539000000004</v>
      </c>
      <c r="S30" s="33">
        <v>7.6942909000000004</v>
      </c>
      <c r="T30" s="33">
        <v>7.5401489000000002</v>
      </c>
      <c r="U30" s="33">
        <v>7.5489026999999993</v>
      </c>
      <c r="V30" s="33">
        <v>7.3791439999999904</v>
      </c>
      <c r="W30" s="33">
        <v>7.4379159999999898</v>
      </c>
      <c r="X30" s="33">
        <v>7.4214992000000004</v>
      </c>
      <c r="Y30" s="33">
        <v>6.7033123999999997</v>
      </c>
      <c r="Z30" s="33">
        <v>7.0167649999999906</v>
      </c>
      <c r="AA30" s="33">
        <v>6.483684199999991</v>
      </c>
      <c r="AB30" s="33">
        <v>6.1615652000000001</v>
      </c>
      <c r="AC30" s="33">
        <v>5.4941121500000012</v>
      </c>
      <c r="AD30" s="33">
        <v>5.30502056</v>
      </c>
      <c r="AE30" s="33">
        <v>4.7999993000000005</v>
      </c>
    </row>
    <row r="31" spans="1:31">
      <c r="A31" s="34" t="s">
        <v>138</v>
      </c>
      <c r="B31" s="34"/>
      <c r="C31" s="35">
        <v>202301.96515512199</v>
      </c>
      <c r="D31" s="35">
        <v>176864.97030177753</v>
      </c>
      <c r="E31" s="35">
        <v>152445.11493739544</v>
      </c>
      <c r="F31" s="35">
        <v>159736.72256647295</v>
      </c>
      <c r="G31" s="35">
        <v>130237.11290700313</v>
      </c>
      <c r="H31" s="35">
        <v>113540.75535110493</v>
      </c>
      <c r="I31" s="35">
        <v>105464.5086477788</v>
      </c>
      <c r="J31" s="35">
        <v>109730.79500234389</v>
      </c>
      <c r="K31" s="35">
        <v>81183.512325194519</v>
      </c>
      <c r="L31" s="35">
        <v>77547.555892749544</v>
      </c>
      <c r="M31" s="35">
        <v>72039.157964246289</v>
      </c>
      <c r="N31" s="35">
        <v>46726.424830342527</v>
      </c>
      <c r="O31" s="35">
        <v>51315.677747055801</v>
      </c>
      <c r="P31" s="35">
        <v>48600.643975052655</v>
      </c>
      <c r="Q31" s="35">
        <v>37778.306671648606</v>
      </c>
      <c r="R31" s="35">
        <v>38757.001262521968</v>
      </c>
      <c r="S31" s="35">
        <v>41496.554344538497</v>
      </c>
      <c r="T31" s="35">
        <v>37663.971090623832</v>
      </c>
      <c r="U31" s="35">
        <v>35819.625680111989</v>
      </c>
      <c r="V31" s="35">
        <v>33968.153724466356</v>
      </c>
      <c r="W31" s="35">
        <v>24753.740481392852</v>
      </c>
      <c r="X31" s="35">
        <v>23291.660043356282</v>
      </c>
      <c r="Y31" s="35">
        <v>20238.393272993759</v>
      </c>
      <c r="Z31" s="35">
        <v>13651.453374984903</v>
      </c>
      <c r="AA31" s="35">
        <v>13123.244774280571</v>
      </c>
      <c r="AB31" s="35">
        <v>14748.547901708351</v>
      </c>
      <c r="AC31" s="35">
        <v>13531.206057336862</v>
      </c>
      <c r="AD31" s="35">
        <v>12358.440924329238</v>
      </c>
      <c r="AE31" s="35">
        <v>11065.047265565921</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136175.48499999999</v>
      </c>
      <c r="D34" s="33">
        <v>120480.8223</v>
      </c>
      <c r="E34" s="33">
        <v>120520.0048</v>
      </c>
      <c r="F34" s="33">
        <v>89767.649025420469</v>
      </c>
      <c r="G34" s="33">
        <v>81608.349546073514</v>
      </c>
      <c r="H34" s="33">
        <v>77313.862231530118</v>
      </c>
      <c r="I34" s="33">
        <v>67408.317721631509</v>
      </c>
      <c r="J34" s="33">
        <v>67428.920448817778</v>
      </c>
      <c r="K34" s="33">
        <v>61998.034641320577</v>
      </c>
      <c r="L34" s="33">
        <v>56943.935754666265</v>
      </c>
      <c r="M34" s="33">
        <v>51734.877111452428</v>
      </c>
      <c r="N34" s="33">
        <v>51048.982857565934</v>
      </c>
      <c r="O34" s="33">
        <v>46810.863737404157</v>
      </c>
      <c r="P34" s="33">
        <v>39344.079883367114</v>
      </c>
      <c r="Q34" s="33">
        <v>36480.599817815644</v>
      </c>
      <c r="R34" s="33">
        <v>31990.384057044317</v>
      </c>
      <c r="S34" s="33">
        <v>30314.239691320799</v>
      </c>
      <c r="T34" s="33">
        <v>28620.445184591135</v>
      </c>
      <c r="U34" s="33">
        <v>25164.903811792999</v>
      </c>
      <c r="V34" s="33">
        <v>25247.830752257971</v>
      </c>
      <c r="W34" s="33">
        <v>21507.2894164709</v>
      </c>
      <c r="X34" s="33">
        <v>16647.999304145669</v>
      </c>
      <c r="Y34" s="33">
        <v>11539.38350058835</v>
      </c>
      <c r="Z34" s="33">
        <v>9292.6848815702324</v>
      </c>
      <c r="AA34" s="33">
        <v>8390.9692725744608</v>
      </c>
      <c r="AB34" s="33">
        <v>8179.4677000000001</v>
      </c>
      <c r="AC34" s="33">
        <v>6444.7671971334003</v>
      </c>
      <c r="AD34" s="33">
        <v>5569.504778516799</v>
      </c>
      <c r="AE34" s="33">
        <v>5439.0736449568403</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7671.5707322620001</v>
      </c>
      <c r="D36" s="33">
        <v>7313.0396265790059</v>
      </c>
      <c r="E36" s="33">
        <v>7773.1656222595866</v>
      </c>
      <c r="F36" s="33">
        <v>13561.369443223273</v>
      </c>
      <c r="G36" s="33">
        <v>15712.408281850254</v>
      </c>
      <c r="H36" s="33">
        <v>13410.121339901574</v>
      </c>
      <c r="I36" s="33">
        <v>13738.935539834407</v>
      </c>
      <c r="J36" s="33">
        <v>13117.729540726576</v>
      </c>
      <c r="K36" s="33">
        <v>11665.80393965972</v>
      </c>
      <c r="L36" s="33">
        <v>12480.216340857423</v>
      </c>
      <c r="M36" s="33">
        <v>14117.378946755165</v>
      </c>
      <c r="N36" s="33">
        <v>14994.257109565169</v>
      </c>
      <c r="O36" s="33">
        <v>16940.121258291663</v>
      </c>
      <c r="P36" s="33">
        <v>13759.271753803972</v>
      </c>
      <c r="Q36" s="33">
        <v>12105.562200572918</v>
      </c>
      <c r="R36" s="33">
        <v>9527.8603487224118</v>
      </c>
      <c r="S36" s="33">
        <v>9969.3454532780415</v>
      </c>
      <c r="T36" s="33">
        <v>9114.3900507562121</v>
      </c>
      <c r="U36" s="33">
        <v>7239.9337592306929</v>
      </c>
      <c r="V36" s="33">
        <v>7425.1522570735406</v>
      </c>
      <c r="W36" s="33">
        <v>7831.6809550797007</v>
      </c>
      <c r="X36" s="33">
        <v>8115.0687588286601</v>
      </c>
      <c r="Y36" s="33">
        <v>7280.2695553914</v>
      </c>
      <c r="Z36" s="33">
        <v>6687.1131521511134</v>
      </c>
      <c r="AA36" s="33">
        <v>3090.6292497351251</v>
      </c>
      <c r="AB36" s="33">
        <v>2059.0130479658801</v>
      </c>
      <c r="AC36" s="33">
        <v>1969.060246008818</v>
      </c>
      <c r="AD36" s="33">
        <v>1873.20184236108</v>
      </c>
      <c r="AE36" s="33">
        <v>1785.1071404204581</v>
      </c>
    </row>
    <row r="37" spans="1:31">
      <c r="A37" s="29" t="s">
        <v>131</v>
      </c>
      <c r="B37" s="29" t="s">
        <v>32</v>
      </c>
      <c r="C37" s="33">
        <v>255.41262</v>
      </c>
      <c r="D37" s="33">
        <v>244.76824999999999</v>
      </c>
      <c r="E37" s="33">
        <v>462.58846999999997</v>
      </c>
      <c r="F37" s="33">
        <v>440.47705999999999</v>
      </c>
      <c r="G37" s="33">
        <v>417.86846999999995</v>
      </c>
      <c r="H37" s="33">
        <v>400.36040000000003</v>
      </c>
      <c r="I37" s="33">
        <v>666.69543999999996</v>
      </c>
      <c r="J37" s="33">
        <v>700.64940000000001</v>
      </c>
      <c r="K37" s="33">
        <v>661.76440000000002</v>
      </c>
      <c r="L37" s="33">
        <v>492.62900000000002</v>
      </c>
      <c r="M37" s="33">
        <v>435.53874999999999</v>
      </c>
      <c r="N37" s="33">
        <v>528.9479399999999</v>
      </c>
      <c r="O37" s="33">
        <v>790.12780000000009</v>
      </c>
      <c r="P37" s="33">
        <v>634.10343999999998</v>
      </c>
      <c r="Q37" s="33">
        <v>531.97424999999998</v>
      </c>
      <c r="R37" s="33">
        <v>602.83675000000005</v>
      </c>
      <c r="S37" s="33">
        <v>672.24630000000002</v>
      </c>
      <c r="T37" s="33">
        <v>579.78930000000003</v>
      </c>
      <c r="U37" s="33">
        <v>492.60553000000004</v>
      </c>
      <c r="V37" s="33">
        <v>522.57893999999999</v>
      </c>
      <c r="W37" s="33">
        <v>639.88706000000002</v>
      </c>
      <c r="X37" s="33">
        <v>646.06475</v>
      </c>
      <c r="Y37" s="33">
        <v>554.15309999999999</v>
      </c>
      <c r="Z37" s="33">
        <v>518.10728000000006</v>
      </c>
      <c r="AA37" s="33">
        <v>433.65287999999998</v>
      </c>
      <c r="AB37" s="33">
        <v>0</v>
      </c>
      <c r="AC37" s="33">
        <v>0</v>
      </c>
      <c r="AD37" s="33">
        <v>0</v>
      </c>
      <c r="AE37" s="33">
        <v>0</v>
      </c>
    </row>
    <row r="38" spans="1:31">
      <c r="A38" s="29" t="s">
        <v>131</v>
      </c>
      <c r="B38" s="29" t="s">
        <v>66</v>
      </c>
      <c r="C38" s="33">
        <v>9.5213993699999874E-5</v>
      </c>
      <c r="D38" s="33">
        <v>9.4615786699999972E-5</v>
      </c>
      <c r="E38" s="33">
        <v>9.6672302499999969E-5</v>
      </c>
      <c r="F38" s="33">
        <v>921.89303272664256</v>
      </c>
      <c r="G38" s="33">
        <v>446.84764298211837</v>
      </c>
      <c r="H38" s="33">
        <v>523.28973485417907</v>
      </c>
      <c r="I38" s="33">
        <v>910.14583669168303</v>
      </c>
      <c r="J38" s="33">
        <v>1398.1744328965947</v>
      </c>
      <c r="K38" s="33">
        <v>701.47012154974129</v>
      </c>
      <c r="L38" s="33">
        <v>1234.7980954354423</v>
      </c>
      <c r="M38" s="33">
        <v>2204.9035199223649</v>
      </c>
      <c r="N38" s="33">
        <v>3596.3134489424951</v>
      </c>
      <c r="O38" s="33">
        <v>3483.1866010636195</v>
      </c>
      <c r="P38" s="33">
        <v>2459.257416298366</v>
      </c>
      <c r="Q38" s="33">
        <v>2268.1566339581764</v>
      </c>
      <c r="R38" s="33">
        <v>3616.4570858737006</v>
      </c>
      <c r="S38" s="33">
        <v>5283.0802713678995</v>
      </c>
      <c r="T38" s="33">
        <v>3167.0819354990786</v>
      </c>
      <c r="U38" s="33">
        <v>3399.3183735247198</v>
      </c>
      <c r="V38" s="33">
        <v>3656.3089649894564</v>
      </c>
      <c r="W38" s="33">
        <v>4274.2818436943289</v>
      </c>
      <c r="X38" s="33">
        <v>4238.5519619565866</v>
      </c>
      <c r="Y38" s="33">
        <v>3609.8131856105247</v>
      </c>
      <c r="Z38" s="33">
        <v>4061.5503657649401</v>
      </c>
      <c r="AA38" s="33">
        <v>4641.6304461176969</v>
      </c>
      <c r="AB38" s="33">
        <v>4535.7725879824602</v>
      </c>
      <c r="AC38" s="33">
        <v>3496.7630609170801</v>
      </c>
      <c r="AD38" s="33">
        <v>3381.6544123114427</v>
      </c>
      <c r="AE38" s="33">
        <v>2689.7442492312703</v>
      </c>
    </row>
    <row r="39" spans="1:31">
      <c r="A39" s="29" t="s">
        <v>131</v>
      </c>
      <c r="B39" s="29" t="s">
        <v>65</v>
      </c>
      <c r="C39" s="33">
        <v>4747.2954</v>
      </c>
      <c r="D39" s="33">
        <v>4520.0347000000002</v>
      </c>
      <c r="E39" s="33">
        <v>4327.2775000000001</v>
      </c>
      <c r="F39" s="33">
        <v>4109.6000999999997</v>
      </c>
      <c r="G39" s="33">
        <v>3912.3877000000002</v>
      </c>
      <c r="H39" s="33">
        <v>3732.2272000000003</v>
      </c>
      <c r="I39" s="33">
        <v>3567.9267</v>
      </c>
      <c r="J39" s="33">
        <v>3384.5331000000001</v>
      </c>
      <c r="K39" s="33">
        <v>3227.8119999999999</v>
      </c>
      <c r="L39" s="33">
        <v>2984.1460000000002</v>
      </c>
      <c r="M39" s="33">
        <v>2944.0832</v>
      </c>
      <c r="N39" s="33">
        <v>2781.8116600000003</v>
      </c>
      <c r="O39" s="33">
        <v>2656.3650999999995</v>
      </c>
      <c r="P39" s="33">
        <v>2500.5553399999999</v>
      </c>
      <c r="Q39" s="33">
        <v>2319.4764</v>
      </c>
      <c r="R39" s="33">
        <v>2215.5114000000003</v>
      </c>
      <c r="S39" s="33">
        <v>740.0855600000001</v>
      </c>
      <c r="T39" s="33">
        <v>709.82090000000005</v>
      </c>
      <c r="U39" s="33">
        <v>629.08624999999995</v>
      </c>
      <c r="V39" s="33">
        <v>591.79143999999997</v>
      </c>
      <c r="W39" s="33">
        <v>584.94030000000009</v>
      </c>
      <c r="X39" s="33">
        <v>0</v>
      </c>
      <c r="Y39" s="33">
        <v>0</v>
      </c>
      <c r="Z39" s="33">
        <v>0</v>
      </c>
      <c r="AA39" s="33">
        <v>0</v>
      </c>
      <c r="AB39" s="33">
        <v>0</v>
      </c>
      <c r="AC39" s="33">
        <v>0</v>
      </c>
      <c r="AD39" s="33">
        <v>0</v>
      </c>
      <c r="AE39" s="33">
        <v>0</v>
      </c>
    </row>
    <row r="40" spans="1:31">
      <c r="A40" s="29" t="s">
        <v>131</v>
      </c>
      <c r="B40" s="29" t="s">
        <v>69</v>
      </c>
      <c r="C40" s="33">
        <v>5102.7442097734829</v>
      </c>
      <c r="D40" s="33">
        <v>7685.5485985941868</v>
      </c>
      <c r="E40" s="33">
        <v>7174.0769322007664</v>
      </c>
      <c r="F40" s="33">
        <v>6544.8148409078294</v>
      </c>
      <c r="G40" s="33">
        <v>7353.4299660884199</v>
      </c>
      <c r="H40" s="33">
        <v>6721.5919123247068</v>
      </c>
      <c r="I40" s="33">
        <v>6810.2692113061912</v>
      </c>
      <c r="J40" s="33">
        <v>6147.1570931473516</v>
      </c>
      <c r="K40" s="33">
        <v>5805.1707255455813</v>
      </c>
      <c r="L40" s="33">
        <v>5627.9936901082165</v>
      </c>
      <c r="M40" s="33">
        <v>4752.3656681668635</v>
      </c>
      <c r="N40" s="33">
        <v>4569.1308826304112</v>
      </c>
      <c r="O40" s="33">
        <v>4001.8386590663854</v>
      </c>
      <c r="P40" s="33">
        <v>4312.1227428407128</v>
      </c>
      <c r="Q40" s="33">
        <v>3739.4294505518096</v>
      </c>
      <c r="R40" s="33">
        <v>3907.3692126556139</v>
      </c>
      <c r="S40" s="33">
        <v>3447.2820064033954</v>
      </c>
      <c r="T40" s="33">
        <v>3390.4587993836458</v>
      </c>
      <c r="U40" s="33">
        <v>3162.2499230727835</v>
      </c>
      <c r="V40" s="33">
        <v>2457.7765657784589</v>
      </c>
      <c r="W40" s="33">
        <v>2470.748544920365</v>
      </c>
      <c r="X40" s="33">
        <v>1926.9910994001389</v>
      </c>
      <c r="Y40" s="33">
        <v>1683.1451934309182</v>
      </c>
      <c r="Z40" s="33">
        <v>812.2264122313461</v>
      </c>
      <c r="AA40" s="33">
        <v>849.6672736742845</v>
      </c>
      <c r="AB40" s="33">
        <v>784.50518320743527</v>
      </c>
      <c r="AC40" s="33">
        <v>721.75025928414118</v>
      </c>
      <c r="AD40" s="33">
        <v>606.83009281106877</v>
      </c>
      <c r="AE40" s="33">
        <v>456.44730173945698</v>
      </c>
    </row>
    <row r="41" spans="1:31">
      <c r="A41" s="29" t="s">
        <v>131</v>
      </c>
      <c r="B41" s="29" t="s">
        <v>68</v>
      </c>
      <c r="C41" s="33">
        <v>5.1758224298994575</v>
      </c>
      <c r="D41" s="33">
        <v>6.7105286303366842</v>
      </c>
      <c r="E41" s="33">
        <v>6.5189247571505176</v>
      </c>
      <c r="F41" s="33">
        <v>5.9520921007696606</v>
      </c>
      <c r="G41" s="33">
        <v>5.7564018175943419</v>
      </c>
      <c r="H41" s="33">
        <v>5.7532028466074099</v>
      </c>
      <c r="I41" s="33">
        <v>5.5568067727963859</v>
      </c>
      <c r="J41" s="33">
        <v>4.4255477569955444</v>
      </c>
      <c r="K41" s="33">
        <v>4.5781384951710944</v>
      </c>
      <c r="L41" s="33">
        <v>4.5418915325615181</v>
      </c>
      <c r="M41" s="33">
        <v>5.7648868293233368</v>
      </c>
      <c r="N41" s="33">
        <v>10.482792265707893</v>
      </c>
      <c r="O41" s="33">
        <v>15.434068790307153</v>
      </c>
      <c r="P41" s="33">
        <v>14.573024554871125</v>
      </c>
      <c r="Q41" s="33">
        <v>14.169853336241266</v>
      </c>
      <c r="R41" s="33">
        <v>13.469084240792711</v>
      </c>
      <c r="S41" s="33">
        <v>26.800420074631006</v>
      </c>
      <c r="T41" s="33">
        <v>27.038217340471331</v>
      </c>
      <c r="U41" s="33">
        <v>29.327656941050655</v>
      </c>
      <c r="V41" s="33">
        <v>35.906802949890277</v>
      </c>
      <c r="W41" s="33">
        <v>39.278412765106403</v>
      </c>
      <c r="X41" s="33">
        <v>60.641662056224661</v>
      </c>
      <c r="Y41" s="33">
        <v>56.198118649100181</v>
      </c>
      <c r="Z41" s="33">
        <v>52.980649457962016</v>
      </c>
      <c r="AA41" s="33">
        <v>48.57394656517689</v>
      </c>
      <c r="AB41" s="33">
        <v>53.194394404971675</v>
      </c>
      <c r="AC41" s="33">
        <v>53.293527626124707</v>
      </c>
      <c r="AD41" s="33">
        <v>51.428607847130458</v>
      </c>
      <c r="AE41" s="33">
        <v>50.833722142591846</v>
      </c>
    </row>
    <row r="42" spans="1:31">
      <c r="A42" s="29" t="s">
        <v>131</v>
      </c>
      <c r="B42" s="29" t="s">
        <v>36</v>
      </c>
      <c r="C42" s="33">
        <v>2.1130342999999899E-8</v>
      </c>
      <c r="D42" s="33">
        <v>2.0256412331267001E-2</v>
      </c>
      <c r="E42" s="33">
        <v>2.1874161300687898E-2</v>
      </c>
      <c r="F42" s="33">
        <v>2.3815668907242998E-2</v>
      </c>
      <c r="G42" s="33">
        <v>2.2507869745039998E-2</v>
      </c>
      <c r="H42" s="33">
        <v>2.1845356633069999E-2</v>
      </c>
      <c r="I42" s="33">
        <v>2.0894973427305001E-2</v>
      </c>
      <c r="J42" s="33">
        <v>1.88704609818999E-2</v>
      </c>
      <c r="K42" s="33">
        <v>1.7510946868949998E-2</v>
      </c>
      <c r="L42" s="33">
        <v>1.7062380670679899E-2</v>
      </c>
      <c r="M42" s="33">
        <v>1.5969277104780001E-2</v>
      </c>
      <c r="N42" s="33">
        <v>0.42513656999999999</v>
      </c>
      <c r="O42" s="33">
        <v>0.87215509899999988</v>
      </c>
      <c r="P42" s="33">
        <v>0.85218428399999979</v>
      </c>
      <c r="Q42" s="33">
        <v>0.80450789099999998</v>
      </c>
      <c r="R42" s="33">
        <v>0.78514945899999999</v>
      </c>
      <c r="S42" s="33">
        <v>1.2350623359999999</v>
      </c>
      <c r="T42" s="33">
        <v>1.1898991940000001</v>
      </c>
      <c r="U42" s="33">
        <v>1.1293483435</v>
      </c>
      <c r="V42" s="33">
        <v>1.0823529000000001</v>
      </c>
      <c r="W42" s="33">
        <v>1.0506177000000001</v>
      </c>
      <c r="X42" s="33">
        <v>1.1710142000000001</v>
      </c>
      <c r="Y42" s="33">
        <v>1.1109377</v>
      </c>
      <c r="Z42" s="33">
        <v>1.0594646999999999</v>
      </c>
      <c r="AA42" s="33">
        <v>0.97897730000000005</v>
      </c>
      <c r="AB42" s="33">
        <v>1.8181776000000001</v>
      </c>
      <c r="AC42" s="33">
        <v>1.8070422000000002</v>
      </c>
      <c r="AD42" s="33">
        <v>2.1980264000000003</v>
      </c>
      <c r="AE42" s="33">
        <v>2.0225819</v>
      </c>
    </row>
    <row r="43" spans="1:31">
      <c r="A43" s="29" t="s">
        <v>131</v>
      </c>
      <c r="B43" s="29" t="s">
        <v>73</v>
      </c>
      <c r="C43" s="33">
        <v>1488.3248999999998</v>
      </c>
      <c r="D43" s="33">
        <v>1997.1822</v>
      </c>
      <c r="E43" s="33">
        <v>2367.1020000361491</v>
      </c>
      <c r="F43" s="33">
        <v>2274.6365000452006</v>
      </c>
      <c r="G43" s="33">
        <v>2295.4648000447382</v>
      </c>
      <c r="H43" s="33">
        <v>2678.1635000523802</v>
      </c>
      <c r="I43" s="33">
        <v>2837.8538000580775</v>
      </c>
      <c r="J43" s="33">
        <v>2547.7345001384865</v>
      </c>
      <c r="K43" s="33">
        <v>2267.1268001259309</v>
      </c>
      <c r="L43" s="33">
        <v>2464.5262001259166</v>
      </c>
      <c r="M43" s="33">
        <v>2186.1120001215709</v>
      </c>
      <c r="N43" s="33">
        <v>2124.9695375000001</v>
      </c>
      <c r="O43" s="33">
        <v>1507.4271696000001</v>
      </c>
      <c r="P43" s="33">
        <v>1384.3654162</v>
      </c>
      <c r="Q43" s="33">
        <v>1419.9566447999998</v>
      </c>
      <c r="R43" s="33">
        <v>1386.3649673</v>
      </c>
      <c r="S43" s="33">
        <v>934.56013180000014</v>
      </c>
      <c r="T43" s="33">
        <v>957.93024300000002</v>
      </c>
      <c r="U43" s="33">
        <v>1009.1430230000001</v>
      </c>
      <c r="V43" s="33">
        <v>993.16061219999995</v>
      </c>
      <c r="W43" s="33">
        <v>1125.7759208000002</v>
      </c>
      <c r="X43" s="33">
        <v>893.38421140000003</v>
      </c>
      <c r="Y43" s="33">
        <v>673.27748169999995</v>
      </c>
      <c r="Z43" s="33">
        <v>676.28837739999994</v>
      </c>
      <c r="AA43" s="33">
        <v>600.97349100000008</v>
      </c>
      <c r="AB43" s="33">
        <v>424.11158140000003</v>
      </c>
      <c r="AC43" s="33">
        <v>356.42371960000003</v>
      </c>
      <c r="AD43" s="33">
        <v>254.712896</v>
      </c>
      <c r="AE43" s="33">
        <v>248.84254299999998</v>
      </c>
    </row>
    <row r="44" spans="1:31">
      <c r="A44" s="29" t="s">
        <v>131</v>
      </c>
      <c r="B44" s="29" t="s">
        <v>56</v>
      </c>
      <c r="C44" s="33">
        <v>9.8071698999999998E-2</v>
      </c>
      <c r="D44" s="33">
        <v>0.33684835500000004</v>
      </c>
      <c r="E44" s="33">
        <v>0.69344778400000007</v>
      </c>
      <c r="F44" s="33">
        <v>1.3351848900000001</v>
      </c>
      <c r="G44" s="33">
        <v>1.93056166</v>
      </c>
      <c r="H44" s="33">
        <v>2.5242926200000002</v>
      </c>
      <c r="I44" s="33">
        <v>3.0975362300000002</v>
      </c>
      <c r="J44" s="33">
        <v>3.5396513199999999</v>
      </c>
      <c r="K44" s="33">
        <v>4.0552344999999992</v>
      </c>
      <c r="L44" s="33">
        <v>4.5301814700000005</v>
      </c>
      <c r="M44" s="33">
        <v>4.9420528000000008</v>
      </c>
      <c r="N44" s="33">
        <v>5.1723491999999993</v>
      </c>
      <c r="O44" s="33">
        <v>5.3453112000000003</v>
      </c>
      <c r="P44" s="33">
        <v>5.7420443500000005</v>
      </c>
      <c r="Q44" s="33">
        <v>6.1398649999999995</v>
      </c>
      <c r="R44" s="33">
        <v>6.0531350599999998</v>
      </c>
      <c r="S44" s="33">
        <v>5.3118113299999994</v>
      </c>
      <c r="T44" s="33">
        <v>5.5467463600000002</v>
      </c>
      <c r="U44" s="33">
        <v>5.4140411000000004</v>
      </c>
      <c r="V44" s="33">
        <v>5.6196427</v>
      </c>
      <c r="W44" s="33">
        <v>5.7254576400000001</v>
      </c>
      <c r="X44" s="33">
        <v>5.1781522999999998</v>
      </c>
      <c r="Y44" s="33">
        <v>4.5530178599999998</v>
      </c>
      <c r="Z44" s="33">
        <v>4.4082226000000002</v>
      </c>
      <c r="AA44" s="33">
        <v>3.868623959999999</v>
      </c>
      <c r="AB44" s="33">
        <v>3.0700393300000002</v>
      </c>
      <c r="AC44" s="33">
        <v>3.14416647</v>
      </c>
      <c r="AD44" s="33">
        <v>2.1227258299999998</v>
      </c>
      <c r="AE44" s="33">
        <v>2.1628975799999997</v>
      </c>
    </row>
    <row r="45" spans="1:31">
      <c r="A45" s="34" t="s">
        <v>138</v>
      </c>
      <c r="B45" s="34"/>
      <c r="C45" s="35">
        <v>153957.68387967936</v>
      </c>
      <c r="D45" s="35">
        <v>140250.92409841929</v>
      </c>
      <c r="E45" s="35">
        <v>140263.63234588978</v>
      </c>
      <c r="F45" s="35">
        <v>115351.75559437898</v>
      </c>
      <c r="G45" s="35">
        <v>109457.04800881189</v>
      </c>
      <c r="H45" s="35">
        <v>102107.20602145717</v>
      </c>
      <c r="I45" s="35">
        <v>93107.847256236579</v>
      </c>
      <c r="J45" s="35">
        <v>92181.589563345304</v>
      </c>
      <c r="K45" s="35">
        <v>84064.633966570807</v>
      </c>
      <c r="L45" s="35">
        <v>79768.260772599897</v>
      </c>
      <c r="M45" s="35">
        <v>76194.912083126139</v>
      </c>
      <c r="N45" s="35">
        <v>77529.926690969733</v>
      </c>
      <c r="O45" s="35">
        <v>74697.937224616122</v>
      </c>
      <c r="P45" s="35">
        <v>63023.963600865034</v>
      </c>
      <c r="Q45" s="35">
        <v>57459.368606234792</v>
      </c>
      <c r="R45" s="35">
        <v>51873.887938536842</v>
      </c>
      <c r="S45" s="35">
        <v>50453.07970244476</v>
      </c>
      <c r="T45" s="35">
        <v>45609.024387570542</v>
      </c>
      <c r="U45" s="35">
        <v>40117.425304562254</v>
      </c>
      <c r="V45" s="35">
        <v>39937.345723049315</v>
      </c>
      <c r="W45" s="35">
        <v>37348.106532930404</v>
      </c>
      <c r="X45" s="35">
        <v>31635.31753638728</v>
      </c>
      <c r="Y45" s="35">
        <v>24722.962653670293</v>
      </c>
      <c r="Z45" s="35">
        <v>21424.662741175591</v>
      </c>
      <c r="AA45" s="35">
        <v>17455.123068666744</v>
      </c>
      <c r="AB45" s="35">
        <v>15611.952913560748</v>
      </c>
      <c r="AC45" s="35">
        <v>12685.634290969565</v>
      </c>
      <c r="AD45" s="35">
        <v>11482.619733847521</v>
      </c>
      <c r="AE45" s="35">
        <v>10421.206058490618</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107371.88</v>
      </c>
      <c r="D49" s="33">
        <v>87307.700500000006</v>
      </c>
      <c r="E49" s="33">
        <v>88836.176999999996</v>
      </c>
      <c r="F49" s="33">
        <v>45218.593962554682</v>
      </c>
      <c r="G49" s="33">
        <v>43428.698003648082</v>
      </c>
      <c r="H49" s="33">
        <v>34401.596414864121</v>
      </c>
      <c r="I49" s="33">
        <v>2.2267961399999991E-3</v>
      </c>
      <c r="J49" s="33">
        <v>1.7196977400000001E-3</v>
      </c>
      <c r="K49" s="33">
        <v>1.4996664020000001E-3</v>
      </c>
      <c r="L49" s="33">
        <v>1.3847870740000001E-3</v>
      </c>
      <c r="M49" s="33">
        <v>1.17346533E-3</v>
      </c>
      <c r="N49" s="33">
        <v>1.0852446039999999E-3</v>
      </c>
      <c r="O49" s="33">
        <v>1.06915838E-3</v>
      </c>
      <c r="P49" s="33">
        <v>9.2333535499999995E-4</v>
      </c>
      <c r="Q49" s="33">
        <v>8.7370635899999989E-4</v>
      </c>
      <c r="R49" s="33">
        <v>8.0745410000000002E-4</v>
      </c>
      <c r="S49" s="33">
        <v>6.8227895999999999E-4</v>
      </c>
      <c r="T49" s="33">
        <v>6.9823875100000004E-4</v>
      </c>
      <c r="U49" s="33">
        <v>5.7399752899999997E-4</v>
      </c>
      <c r="V49" s="33">
        <v>5.2382170000000007E-4</v>
      </c>
      <c r="W49" s="33">
        <v>5.8544392499999993E-4</v>
      </c>
      <c r="X49" s="33">
        <v>6.0504941700000004E-4</v>
      </c>
      <c r="Y49" s="33">
        <v>5.9260657199999985E-4</v>
      </c>
      <c r="Z49" s="33">
        <v>5.2782366400000002E-4</v>
      </c>
      <c r="AA49" s="33">
        <v>4.8558119299999989E-4</v>
      </c>
      <c r="AB49" s="33">
        <v>5.1967601900000009E-4</v>
      </c>
      <c r="AC49" s="33">
        <v>1.6306551799999999E-4</v>
      </c>
      <c r="AD49" s="33">
        <v>0</v>
      </c>
      <c r="AE49" s="33">
        <v>0</v>
      </c>
    </row>
    <row r="50" spans="1:31">
      <c r="A50" s="29" t="s">
        <v>132</v>
      </c>
      <c r="B50" s="29" t="s">
        <v>20</v>
      </c>
      <c r="C50" s="33">
        <v>2.7718409999999999E-5</v>
      </c>
      <c r="D50" s="33">
        <v>2.6020074000000001E-5</v>
      </c>
      <c r="E50" s="33">
        <v>2.6083417000000002E-5</v>
      </c>
      <c r="F50" s="33">
        <v>4.2411980000000005E-5</v>
      </c>
      <c r="G50" s="33">
        <v>4.1384980000000003E-5</v>
      </c>
      <c r="H50" s="33">
        <v>3.9362690000000001E-5</v>
      </c>
      <c r="I50" s="33">
        <v>3.7151216999999997E-5</v>
      </c>
      <c r="J50" s="33">
        <v>3.8065527000000004E-5</v>
      </c>
      <c r="K50" s="33">
        <v>3.6957009999999999E-5</v>
      </c>
      <c r="L50" s="33">
        <v>3.7296414000000003E-5</v>
      </c>
      <c r="M50" s="33">
        <v>4.0003363000000003E-5</v>
      </c>
      <c r="N50" s="33">
        <v>5.2410655E-5</v>
      </c>
      <c r="O50" s="33">
        <v>5.0438142999999998E-5</v>
      </c>
      <c r="P50" s="33">
        <v>4.7218102999999996E-5</v>
      </c>
      <c r="Q50" s="33">
        <v>4.3486572999999997E-5</v>
      </c>
      <c r="R50" s="33">
        <v>4.1966191999999996E-5</v>
      </c>
      <c r="S50" s="33">
        <v>5.4893490000000005E-5</v>
      </c>
      <c r="T50" s="33">
        <v>5.3197779999999999E-5</v>
      </c>
      <c r="U50" s="33">
        <v>5.3636707E-5</v>
      </c>
      <c r="V50" s="33">
        <v>5.0770982999999999E-5</v>
      </c>
      <c r="W50" s="33">
        <v>7.8160090000000003E-5</v>
      </c>
      <c r="X50" s="33">
        <v>7.7235549999999999E-5</v>
      </c>
      <c r="Y50" s="33">
        <v>1.0366794000000001E-4</v>
      </c>
      <c r="Z50" s="33">
        <v>9.3849994000000001E-5</v>
      </c>
      <c r="AA50" s="33">
        <v>9.1753749999999999E-5</v>
      </c>
      <c r="AB50" s="33">
        <v>9.2167460000000005E-5</v>
      </c>
      <c r="AC50" s="33">
        <v>8.6208699999999993E-5</v>
      </c>
      <c r="AD50" s="33">
        <v>8.800182500000001E-5</v>
      </c>
      <c r="AE50" s="33">
        <v>9.8052143999999996E-5</v>
      </c>
    </row>
    <row r="51" spans="1:31">
      <c r="A51" s="29" t="s">
        <v>132</v>
      </c>
      <c r="B51" s="29" t="s">
        <v>32</v>
      </c>
      <c r="C51" s="33">
        <v>23.930962999999998</v>
      </c>
      <c r="D51" s="33">
        <v>11.074918</v>
      </c>
      <c r="E51" s="33">
        <v>19.420105</v>
      </c>
      <c r="F51" s="33">
        <v>116.27186</v>
      </c>
      <c r="G51" s="33">
        <v>105.48286</v>
      </c>
      <c r="H51" s="33">
        <v>98.762929999999997</v>
      </c>
      <c r="I51" s="33">
        <v>107.69988000000001</v>
      </c>
      <c r="J51" s="33">
        <v>153.43498000000002</v>
      </c>
      <c r="K51" s="33">
        <v>19.23987</v>
      </c>
      <c r="L51" s="33">
        <v>85.933399999999992</v>
      </c>
      <c r="M51" s="33">
        <v>139.98769000000001</v>
      </c>
      <c r="N51" s="33">
        <v>540.31124999999997</v>
      </c>
      <c r="O51" s="33">
        <v>417.57140000000004</v>
      </c>
      <c r="P51" s="33">
        <v>612.82630000000006</v>
      </c>
      <c r="Q51" s="33">
        <v>376.65325000000001</v>
      </c>
      <c r="R51" s="33">
        <v>350.88934</v>
      </c>
      <c r="S51" s="33">
        <v>582.66075000000001</v>
      </c>
      <c r="T51" s="33">
        <v>749.58443999999997</v>
      </c>
      <c r="U51" s="33">
        <v>0</v>
      </c>
      <c r="V51" s="33">
        <v>0</v>
      </c>
      <c r="W51" s="33">
        <v>0</v>
      </c>
      <c r="X51" s="33">
        <v>0</v>
      </c>
      <c r="Y51" s="33">
        <v>0</v>
      </c>
      <c r="Z51" s="33">
        <v>0</v>
      </c>
      <c r="AA51" s="33">
        <v>0</v>
      </c>
      <c r="AB51" s="33">
        <v>0</v>
      </c>
      <c r="AC51" s="33">
        <v>0</v>
      </c>
      <c r="AD51" s="33">
        <v>0</v>
      </c>
      <c r="AE51" s="33">
        <v>0</v>
      </c>
    </row>
    <row r="52" spans="1:31">
      <c r="A52" s="29" t="s">
        <v>132</v>
      </c>
      <c r="B52" s="29" t="s">
        <v>66</v>
      </c>
      <c r="C52" s="33">
        <v>110.92943281075001</v>
      </c>
      <c r="D52" s="33">
        <v>2.9303510085853999</v>
      </c>
      <c r="E52" s="33">
        <v>86.150131128212792</v>
      </c>
      <c r="F52" s="33">
        <v>332.10665783025257</v>
      </c>
      <c r="G52" s="33">
        <v>211.89827468027053</v>
      </c>
      <c r="H52" s="33">
        <v>484.25153419797806</v>
      </c>
      <c r="I52" s="33">
        <v>249.10907051359786</v>
      </c>
      <c r="J52" s="33">
        <v>435.91188230786554</v>
      </c>
      <c r="K52" s="33">
        <v>71.099321870736304</v>
      </c>
      <c r="L52" s="33">
        <v>175.32686208930267</v>
      </c>
      <c r="M52" s="33">
        <v>264.88417344995105</v>
      </c>
      <c r="N52" s="33">
        <v>1579.6912943588861</v>
      </c>
      <c r="O52" s="33">
        <v>771.60736678670514</v>
      </c>
      <c r="P52" s="33">
        <v>1882.1210444683697</v>
      </c>
      <c r="Q52" s="33">
        <v>1664.430445845139</v>
      </c>
      <c r="R52" s="33">
        <v>1697.5235257708998</v>
      </c>
      <c r="S52" s="33">
        <v>2642.2760162237564</v>
      </c>
      <c r="T52" s="33">
        <v>2255.0285276076711</v>
      </c>
      <c r="U52" s="33">
        <v>5842.2216801986715</v>
      </c>
      <c r="V52" s="33">
        <v>6328.7953949280181</v>
      </c>
      <c r="W52" s="33">
        <v>7115.82825301515</v>
      </c>
      <c r="X52" s="33">
        <v>7278.1777272311638</v>
      </c>
      <c r="Y52" s="33">
        <v>8050.5366268717198</v>
      </c>
      <c r="Z52" s="33">
        <v>5881.5311045561903</v>
      </c>
      <c r="AA52" s="33">
        <v>6325.8292056594801</v>
      </c>
      <c r="AB52" s="33">
        <v>7500.0504169572205</v>
      </c>
      <c r="AC52" s="33">
        <v>3874.9636789709793</v>
      </c>
      <c r="AD52" s="33">
        <v>5229.8897752051298</v>
      </c>
      <c r="AE52" s="33">
        <v>5729.4427283306004</v>
      </c>
    </row>
    <row r="53" spans="1:31">
      <c r="A53" s="29" t="s">
        <v>132</v>
      </c>
      <c r="B53" s="29" t="s">
        <v>65</v>
      </c>
      <c r="C53" s="33">
        <v>18892.617260000003</v>
      </c>
      <c r="D53" s="33">
        <v>18183.738269999998</v>
      </c>
      <c r="E53" s="33">
        <v>15830.975060000001</v>
      </c>
      <c r="F53" s="33">
        <v>18605.182339999999</v>
      </c>
      <c r="G53" s="33">
        <v>18115.351880000002</v>
      </c>
      <c r="H53" s="33">
        <v>16374.200220000001</v>
      </c>
      <c r="I53" s="33">
        <v>15777.95637</v>
      </c>
      <c r="J53" s="33">
        <v>19069.18852</v>
      </c>
      <c r="K53" s="33">
        <v>15092.30107</v>
      </c>
      <c r="L53" s="33">
        <v>12305.667770000002</v>
      </c>
      <c r="M53" s="33">
        <v>11789.282429999999</v>
      </c>
      <c r="N53" s="33">
        <v>10156.07432</v>
      </c>
      <c r="O53" s="33">
        <v>12039.399000000001</v>
      </c>
      <c r="P53" s="33">
        <v>11766.597239999999</v>
      </c>
      <c r="Q53" s="33">
        <v>10679.403269999999</v>
      </c>
      <c r="R53" s="33">
        <v>10215.004020000002</v>
      </c>
      <c r="S53" s="33">
        <v>12393.994569999999</v>
      </c>
      <c r="T53" s="33">
        <v>9815.4607359999991</v>
      </c>
      <c r="U53" s="33">
        <v>8036.6080400000001</v>
      </c>
      <c r="V53" s="33">
        <v>7661.3231799999994</v>
      </c>
      <c r="W53" s="33">
        <v>6660.3915640000005</v>
      </c>
      <c r="X53" s="33">
        <v>7846.6457799999989</v>
      </c>
      <c r="Y53" s="33">
        <v>7714.6032600000008</v>
      </c>
      <c r="Z53" s="33">
        <v>6963.6477199999999</v>
      </c>
      <c r="AA53" s="33">
        <v>6687.5190499999999</v>
      </c>
      <c r="AB53" s="33">
        <v>8073.3499399999992</v>
      </c>
      <c r="AC53" s="33">
        <v>6407.0916299999999</v>
      </c>
      <c r="AD53" s="33">
        <v>5198.7968500000006</v>
      </c>
      <c r="AE53" s="33">
        <v>4982.6229699999994</v>
      </c>
    </row>
    <row r="54" spans="1:31">
      <c r="A54" s="29" t="s">
        <v>132</v>
      </c>
      <c r="B54" s="29" t="s">
        <v>69</v>
      </c>
      <c r="C54" s="33">
        <v>26991.137021419567</v>
      </c>
      <c r="D54" s="33">
        <v>32730.475841306168</v>
      </c>
      <c r="E54" s="33">
        <v>26306.969916201775</v>
      </c>
      <c r="F54" s="33">
        <v>25652.705645318609</v>
      </c>
      <c r="G54" s="33">
        <v>25248.298041716203</v>
      </c>
      <c r="H54" s="33">
        <v>24724.338395954142</v>
      </c>
      <c r="I54" s="33">
        <v>23514.310630298434</v>
      </c>
      <c r="J54" s="33">
        <v>19731.638996475747</v>
      </c>
      <c r="K54" s="33">
        <v>19461.35159815495</v>
      </c>
      <c r="L54" s="33">
        <v>17650.588348541161</v>
      </c>
      <c r="M54" s="33">
        <v>19100.019763485423</v>
      </c>
      <c r="N54" s="33">
        <v>14997.78168641043</v>
      </c>
      <c r="O54" s="33">
        <v>14401.434851183431</v>
      </c>
      <c r="P54" s="33">
        <v>12801.445695977975</v>
      </c>
      <c r="Q54" s="33">
        <v>13298.508552753865</v>
      </c>
      <c r="R54" s="33">
        <v>13301.867387929762</v>
      </c>
      <c r="S54" s="33">
        <v>9628.3261421585248</v>
      </c>
      <c r="T54" s="33">
        <v>9481.9795506524024</v>
      </c>
      <c r="U54" s="33">
        <v>7817.6442044408968</v>
      </c>
      <c r="V54" s="33">
        <v>7021.0313517240666</v>
      </c>
      <c r="W54" s="33">
        <v>6518.7988450214107</v>
      </c>
      <c r="X54" s="33">
        <v>6370.3312404281123</v>
      </c>
      <c r="Y54" s="33">
        <v>4853.1447457265176</v>
      </c>
      <c r="Z54" s="33">
        <v>4202.6897766249022</v>
      </c>
      <c r="AA54" s="33">
        <v>2389.7536417286674</v>
      </c>
      <c r="AB54" s="33">
        <v>1997.6736513375904</v>
      </c>
      <c r="AC54" s="33">
        <v>1769.9418480393856</v>
      </c>
      <c r="AD54" s="33">
        <v>1464.9190090367408</v>
      </c>
      <c r="AE54" s="33">
        <v>557.45227164349524</v>
      </c>
    </row>
    <row r="55" spans="1:31">
      <c r="A55" s="29" t="s">
        <v>132</v>
      </c>
      <c r="B55" s="29" t="s">
        <v>68</v>
      </c>
      <c r="C55" s="33">
        <v>2.4749839193169128</v>
      </c>
      <c r="D55" s="33">
        <v>2.3460176560870152</v>
      </c>
      <c r="E55" s="33">
        <v>2.3172490957080081</v>
      </c>
      <c r="F55" s="33">
        <v>2.1268094557794326</v>
      </c>
      <c r="G55" s="33">
        <v>1.925663092078993</v>
      </c>
      <c r="H55" s="33">
        <v>1.9382613598723077</v>
      </c>
      <c r="I55" s="33">
        <v>5.6943170887717303</v>
      </c>
      <c r="J55" s="33">
        <v>4.9955654676386594</v>
      </c>
      <c r="K55" s="33">
        <v>4.7816042177350297</v>
      </c>
      <c r="L55" s="33">
        <v>9.3840629443620696</v>
      </c>
      <c r="M55" s="33">
        <v>10.773182324194829</v>
      </c>
      <c r="N55" s="33">
        <v>30.59137510985952</v>
      </c>
      <c r="O55" s="33">
        <v>27.65502882297136</v>
      </c>
      <c r="P55" s="33">
        <v>26.839180757086929</v>
      </c>
      <c r="Q55" s="33">
        <v>26.71469958414124</v>
      </c>
      <c r="R55" s="33">
        <v>26.224124225951659</v>
      </c>
      <c r="S55" s="33">
        <v>22.059601541670801</v>
      </c>
      <c r="T55" s="33">
        <v>21.13951602261492</v>
      </c>
      <c r="U55" s="33">
        <v>20.49661853114597</v>
      </c>
      <c r="V55" s="33">
        <v>19.893687889535713</v>
      </c>
      <c r="W55" s="33">
        <v>23.614622735439301</v>
      </c>
      <c r="X55" s="33">
        <v>21.328294925500998</v>
      </c>
      <c r="Y55" s="33">
        <v>22.875480087999989</v>
      </c>
      <c r="Z55" s="33">
        <v>23.167058209000004</v>
      </c>
      <c r="AA55" s="33">
        <v>24.060463335000001</v>
      </c>
      <c r="AB55" s="33">
        <v>32.043563917999997</v>
      </c>
      <c r="AC55" s="33">
        <v>31.157124003999996</v>
      </c>
      <c r="AD55" s="33">
        <v>29.70571009899999</v>
      </c>
      <c r="AE55" s="33">
        <v>34.726044372999993</v>
      </c>
    </row>
    <row r="56" spans="1:31">
      <c r="A56" s="29" t="s">
        <v>132</v>
      </c>
      <c r="B56" s="29" t="s">
        <v>36</v>
      </c>
      <c r="C56" s="33">
        <v>4.6933539256188997E-2</v>
      </c>
      <c r="D56" s="33">
        <v>9.6991919477575989E-2</v>
      </c>
      <c r="E56" s="33">
        <v>0.103381963658622</v>
      </c>
      <c r="F56" s="33">
        <v>0.13081703664481803</v>
      </c>
      <c r="G56" s="33">
        <v>0.11825895373378592</v>
      </c>
      <c r="H56" s="33">
        <v>0.118681604539212</v>
      </c>
      <c r="I56" s="33">
        <v>0.11301525096446692</v>
      </c>
      <c r="J56" s="33">
        <v>0.101489802578896</v>
      </c>
      <c r="K56" s="33">
        <v>9.0768068039399977E-2</v>
      </c>
      <c r="L56" s="33">
        <v>9.0640287882189904E-2</v>
      </c>
      <c r="M56" s="33">
        <v>8.1887405434145979E-2</v>
      </c>
      <c r="N56" s="33">
        <v>8.1363587680849905E-2</v>
      </c>
      <c r="O56" s="33">
        <v>5.8801597910030007E-2</v>
      </c>
      <c r="P56" s="33">
        <v>5.2322079029400004E-2</v>
      </c>
      <c r="Q56" s="33">
        <v>5.6275131977399896E-2</v>
      </c>
      <c r="R56" s="33">
        <v>5.3083988078240003E-2</v>
      </c>
      <c r="S56" s="33">
        <v>4.7183231361000007E-2</v>
      </c>
      <c r="T56" s="33">
        <v>4.2813624439369986E-2</v>
      </c>
      <c r="U56" s="33">
        <v>4.6239200230300009E-2</v>
      </c>
      <c r="V56" s="33">
        <v>4.1518964613860003E-2</v>
      </c>
      <c r="W56" s="33">
        <v>1.4106172317859999E-2</v>
      </c>
      <c r="X56" s="33">
        <v>6.7114602999999992E-7</v>
      </c>
      <c r="Y56" s="33">
        <v>6.781875E-7</v>
      </c>
      <c r="Z56" s="33">
        <v>6.9787210000000004E-7</v>
      </c>
      <c r="AA56" s="33">
        <v>6.4049389999999995E-7</v>
      </c>
      <c r="AB56" s="33">
        <v>6.9102354000000009E-7</v>
      </c>
      <c r="AC56" s="33">
        <v>6.9124514E-7</v>
      </c>
      <c r="AD56" s="33">
        <v>6.933748999999999E-7</v>
      </c>
      <c r="AE56" s="33">
        <v>7.42252039999999E-7</v>
      </c>
    </row>
    <row r="57" spans="1:31">
      <c r="A57" s="29" t="s">
        <v>132</v>
      </c>
      <c r="B57" s="29" t="s">
        <v>73</v>
      </c>
      <c r="C57" s="33">
        <v>0</v>
      </c>
      <c r="D57" s="33">
        <v>0</v>
      </c>
      <c r="E57" s="33">
        <v>4.0788741999999999E-8</v>
      </c>
      <c r="F57" s="33">
        <v>7.6558449999999994E-8</v>
      </c>
      <c r="G57" s="33">
        <v>7.1357440000000003E-8</v>
      </c>
      <c r="H57" s="33">
        <v>9.32589099999999E-8</v>
      </c>
      <c r="I57" s="33">
        <v>8.7657724999999998E-8</v>
      </c>
      <c r="J57" s="33">
        <v>8.3034959999999897E-8</v>
      </c>
      <c r="K57" s="33">
        <v>8.4487765000000003E-8</v>
      </c>
      <c r="L57" s="33">
        <v>1.07886419999999E-7</v>
      </c>
      <c r="M57" s="33">
        <v>1.2920632E-7</v>
      </c>
      <c r="N57" s="33">
        <v>2.7415437000000002</v>
      </c>
      <c r="O57" s="33">
        <v>2.4892136000000002</v>
      </c>
      <c r="P57" s="33">
        <v>2.2790859999999999</v>
      </c>
      <c r="Q57" s="33">
        <v>2.9914426000000001</v>
      </c>
      <c r="R57" s="33">
        <v>2.8772329999999902</v>
      </c>
      <c r="S57" s="33">
        <v>3.1988132</v>
      </c>
      <c r="T57" s="33">
        <v>3.0589301999999998</v>
      </c>
      <c r="U57" s="33">
        <v>3.1668109999999903</v>
      </c>
      <c r="V57" s="33">
        <v>2.9623496</v>
      </c>
      <c r="W57" s="33">
        <v>3.8886325999999998</v>
      </c>
      <c r="X57" s="33">
        <v>3.5188735000000002</v>
      </c>
      <c r="Y57" s="33">
        <v>3.1624720000000002</v>
      </c>
      <c r="Z57" s="33">
        <v>3.5998408</v>
      </c>
      <c r="AA57" s="33">
        <v>3.4030019999999999</v>
      </c>
      <c r="AB57" s="33">
        <v>3.2278422999999998</v>
      </c>
      <c r="AC57" s="33">
        <v>3.0637433999999999</v>
      </c>
      <c r="AD57" s="33">
        <v>3.0680486</v>
      </c>
      <c r="AE57" s="33">
        <v>2.8755059999999997</v>
      </c>
    </row>
    <row r="58" spans="1:31">
      <c r="A58" s="29" t="s">
        <v>132</v>
      </c>
      <c r="B58" s="29" t="s">
        <v>56</v>
      </c>
      <c r="C58" s="33">
        <v>7.2616753000000006E-2</v>
      </c>
      <c r="D58" s="33">
        <v>0.17732748999999898</v>
      </c>
      <c r="E58" s="33">
        <v>0.60975022999999995</v>
      </c>
      <c r="F58" s="33">
        <v>1.5191365500000003</v>
      </c>
      <c r="G58" s="33">
        <v>2.2557590799999989</v>
      </c>
      <c r="H58" s="33">
        <v>3.1290170399999999</v>
      </c>
      <c r="I58" s="33">
        <v>3.9040056000000001</v>
      </c>
      <c r="J58" s="33">
        <v>4.4804196699999999</v>
      </c>
      <c r="K58" s="33">
        <v>5.0226122000000002</v>
      </c>
      <c r="L58" s="33">
        <v>5.4801157300000005</v>
      </c>
      <c r="M58" s="33">
        <v>5.8367968000000001</v>
      </c>
      <c r="N58" s="33">
        <v>6.2653030999999997</v>
      </c>
      <c r="O58" s="33">
        <v>6.5793713999999897</v>
      </c>
      <c r="P58" s="33">
        <v>6.7773781</v>
      </c>
      <c r="Q58" s="33">
        <v>7.7333189999999901</v>
      </c>
      <c r="R58" s="33">
        <v>7.6289992</v>
      </c>
      <c r="S58" s="33">
        <v>7.0054905999999999</v>
      </c>
      <c r="T58" s="33">
        <v>6.8240083</v>
      </c>
      <c r="U58" s="33">
        <v>7.1445021000000004</v>
      </c>
      <c r="V58" s="33">
        <v>6.7961371999999995</v>
      </c>
      <c r="W58" s="33">
        <v>6.7183401000000007</v>
      </c>
      <c r="X58" s="33">
        <v>6.3687592000000004</v>
      </c>
      <c r="Y58" s="33">
        <v>5.5470769699999982</v>
      </c>
      <c r="Z58" s="33">
        <v>6.0797002000000004</v>
      </c>
      <c r="AA58" s="33">
        <v>5.8606772999999999</v>
      </c>
      <c r="AB58" s="33">
        <v>5.3621662999999904</v>
      </c>
      <c r="AC58" s="33">
        <v>4.9306844000000005</v>
      </c>
      <c r="AD58" s="33">
        <v>4.9389568999999902</v>
      </c>
      <c r="AE58" s="33">
        <v>4.5604326300000002</v>
      </c>
    </row>
    <row r="59" spans="1:31">
      <c r="A59" s="34" t="s">
        <v>138</v>
      </c>
      <c r="B59" s="34"/>
      <c r="C59" s="35">
        <v>153392.96968886806</v>
      </c>
      <c r="D59" s="35">
        <v>138238.26592399093</v>
      </c>
      <c r="E59" s="35">
        <v>131082.00948750912</v>
      </c>
      <c r="F59" s="35">
        <v>89926.9873175713</v>
      </c>
      <c r="G59" s="35">
        <v>87111.654764521605</v>
      </c>
      <c r="H59" s="35">
        <v>76085.0877957388</v>
      </c>
      <c r="I59" s="35">
        <v>39654.772531848161</v>
      </c>
      <c r="J59" s="35">
        <v>39395.171702014522</v>
      </c>
      <c r="K59" s="35">
        <v>34648.77500086683</v>
      </c>
      <c r="L59" s="35">
        <v>30226.901865658318</v>
      </c>
      <c r="M59" s="35">
        <v>31304.948452728262</v>
      </c>
      <c r="N59" s="35">
        <v>27304.451063534434</v>
      </c>
      <c r="O59" s="35">
        <v>27657.66876638963</v>
      </c>
      <c r="P59" s="35">
        <v>27089.830431756891</v>
      </c>
      <c r="Q59" s="35">
        <v>26045.711135376074</v>
      </c>
      <c r="R59" s="35">
        <v>25591.509247346909</v>
      </c>
      <c r="S59" s="35">
        <v>25269.317817096398</v>
      </c>
      <c r="T59" s="35">
        <v>22323.193521719222</v>
      </c>
      <c r="U59" s="35">
        <v>21716.971170804951</v>
      </c>
      <c r="V59" s="35">
        <v>21031.044189134303</v>
      </c>
      <c r="W59" s="35">
        <v>20318.633948376017</v>
      </c>
      <c r="X59" s="35">
        <v>21516.483724869744</v>
      </c>
      <c r="Y59" s="35">
        <v>20641.160808960751</v>
      </c>
      <c r="Z59" s="35">
        <v>17071.036281063753</v>
      </c>
      <c r="AA59" s="35">
        <v>15427.162938058091</v>
      </c>
      <c r="AB59" s="35">
        <v>17603.118184056289</v>
      </c>
      <c r="AC59" s="35">
        <v>12083.154530288581</v>
      </c>
      <c r="AD59" s="35">
        <v>11923.311432342698</v>
      </c>
      <c r="AE59" s="35">
        <v>11304.244112399238</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7744.8435275350294</v>
      </c>
      <c r="D64" s="33">
        <v>7364.32972597146</v>
      </c>
      <c r="E64" s="33">
        <v>3166.00923174634</v>
      </c>
      <c r="F64" s="33">
        <v>4537.71603552119</v>
      </c>
      <c r="G64" s="33">
        <v>5543.7500346436873</v>
      </c>
      <c r="H64" s="33">
        <v>4152.4108326055175</v>
      </c>
      <c r="I64" s="33">
        <v>2348.7265311218698</v>
      </c>
      <c r="J64" s="33">
        <v>2254.9360296650902</v>
      </c>
      <c r="K64" s="33">
        <v>2141.9910280856002</v>
      </c>
      <c r="L64" s="33">
        <v>2356.0572285850103</v>
      </c>
      <c r="M64" s="33">
        <v>3192.0168281928127</v>
      </c>
      <c r="N64" s="33">
        <v>4322.6825407018696</v>
      </c>
      <c r="O64" s="33">
        <v>4710.0640394038201</v>
      </c>
      <c r="P64" s="33">
        <v>4819.7660374849847</v>
      </c>
      <c r="Q64" s="33">
        <v>3195.082836311366</v>
      </c>
      <c r="R64" s="33">
        <v>3570.2540350949698</v>
      </c>
      <c r="S64" s="33">
        <v>5.3199759999999996E-5</v>
      </c>
      <c r="T64" s="33">
        <v>5.1220503000000004E-5</v>
      </c>
      <c r="U64" s="33">
        <v>4.8739526000000001E-5</v>
      </c>
      <c r="V64" s="33">
        <v>4.5826774000000002E-5</v>
      </c>
      <c r="W64" s="33">
        <v>5.435475E-5</v>
      </c>
      <c r="X64" s="33">
        <v>5.3152599999999895E-5</v>
      </c>
      <c r="Y64" s="33">
        <v>5.1856140000000003E-5</v>
      </c>
      <c r="Z64" s="33">
        <v>4.6963150000000001E-5</v>
      </c>
      <c r="AA64" s="33">
        <v>4.5909754999999996E-5</v>
      </c>
      <c r="AB64" s="33">
        <v>4.4955189999999999E-5</v>
      </c>
      <c r="AC64" s="33">
        <v>4.2048476999999999E-5</v>
      </c>
      <c r="AD64" s="33">
        <v>3.9968499999999995E-5</v>
      </c>
      <c r="AE64" s="33">
        <v>3.7527826000000001E-5</v>
      </c>
    </row>
    <row r="65" spans="1:31">
      <c r="A65" s="29" t="s">
        <v>133</v>
      </c>
      <c r="B65" s="29" t="s">
        <v>32</v>
      </c>
      <c r="C65" s="33">
        <v>1456.0958999999998</v>
      </c>
      <c r="D65" s="33">
        <v>1422.1798999999999</v>
      </c>
      <c r="E65" s="33">
        <v>1290.6224</v>
      </c>
      <c r="F65" s="33">
        <v>236.26714000000001</v>
      </c>
      <c r="G65" s="33">
        <v>273.73734000000002</v>
      </c>
      <c r="H65" s="33">
        <v>275.81306000000001</v>
      </c>
      <c r="I65" s="33">
        <v>157.83351999999999</v>
      </c>
      <c r="J65" s="33">
        <v>176.03384</v>
      </c>
      <c r="K65" s="33">
        <v>123.04474</v>
      </c>
      <c r="L65" s="33">
        <v>116.44044500000001</v>
      </c>
      <c r="M65" s="33">
        <v>175.12851999999998</v>
      </c>
      <c r="N65" s="33">
        <v>490.74359999999996</v>
      </c>
      <c r="O65" s="33">
        <v>554.71469999999999</v>
      </c>
      <c r="P65" s="33">
        <v>972.70740000000001</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524.79853897031796</v>
      </c>
      <c r="D66" s="33">
        <v>247.1664133647941</v>
      </c>
      <c r="E66" s="33">
        <v>814.0239033617105</v>
      </c>
      <c r="F66" s="33">
        <v>1009.1918107334729</v>
      </c>
      <c r="G66" s="33">
        <v>1634.8674987108532</v>
      </c>
      <c r="H66" s="33">
        <v>1095.9448535650986</v>
      </c>
      <c r="I66" s="33">
        <v>494.22292947032577</v>
      </c>
      <c r="J66" s="33">
        <v>570.64566946311322</v>
      </c>
      <c r="K66" s="33">
        <v>40.683436636622197</v>
      </c>
      <c r="L66" s="33">
        <v>447.29782626514952</v>
      </c>
      <c r="M66" s="33">
        <v>909.99743724110999</v>
      </c>
      <c r="N66" s="33">
        <v>1856.7046569293889</v>
      </c>
      <c r="O66" s="33">
        <v>1893.215412671708</v>
      </c>
      <c r="P66" s="33">
        <v>2467.9115528998996</v>
      </c>
      <c r="Q66" s="33">
        <v>1519.7451577489956</v>
      </c>
      <c r="R66" s="33">
        <v>1612.1536407473893</v>
      </c>
      <c r="S66" s="33">
        <v>3146.02386038127</v>
      </c>
      <c r="T66" s="33">
        <v>3228.0623542271678</v>
      </c>
      <c r="U66" s="33">
        <v>3516.2261608632521</v>
      </c>
      <c r="V66" s="33">
        <v>3546.596861522029</v>
      </c>
      <c r="W66" s="33">
        <v>3316.1997587408964</v>
      </c>
      <c r="X66" s="33">
        <v>3624.3959328738506</v>
      </c>
      <c r="Y66" s="33">
        <v>3860.6652961294003</v>
      </c>
      <c r="Z66" s="33">
        <v>857.80950119177999</v>
      </c>
      <c r="AA66" s="33">
        <v>831.26992915645212</v>
      </c>
      <c r="AB66" s="33">
        <v>795.57550524741237</v>
      </c>
      <c r="AC66" s="33">
        <v>679.96562711022591</v>
      </c>
      <c r="AD66" s="33">
        <v>901.53505773004008</v>
      </c>
      <c r="AE66" s="33">
        <v>760.60921609698994</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15504.132368875271</v>
      </c>
      <c r="D68" s="33">
        <v>16441.929352622265</v>
      </c>
      <c r="E68" s="33">
        <v>13570.883505342015</v>
      </c>
      <c r="F68" s="33">
        <v>13725.166618570605</v>
      </c>
      <c r="G68" s="33">
        <v>12818.637775550686</v>
      </c>
      <c r="H68" s="33">
        <v>13351.776901767576</v>
      </c>
      <c r="I68" s="33">
        <v>12497.03525028782</v>
      </c>
      <c r="J68" s="33">
        <v>10789.223164112151</v>
      </c>
      <c r="K68" s="33">
        <v>10113.468314750762</v>
      </c>
      <c r="L68" s="33">
        <v>9065.9283719167088</v>
      </c>
      <c r="M68" s="33">
        <v>9054.8779835000332</v>
      </c>
      <c r="N68" s="33">
        <v>7015.3983803860319</v>
      </c>
      <c r="O68" s="33">
        <v>6498.7189553347725</v>
      </c>
      <c r="P68" s="33">
        <v>5477.9172911724909</v>
      </c>
      <c r="Q68" s="33">
        <v>5535.9672278865646</v>
      </c>
      <c r="R68" s="33">
        <v>4929.9611815614335</v>
      </c>
      <c r="S68" s="33">
        <v>4062.2848614892291</v>
      </c>
      <c r="T68" s="33">
        <v>3872.6690781902266</v>
      </c>
      <c r="U68" s="33">
        <v>2731.4091225658854</v>
      </c>
      <c r="V68" s="33">
        <v>2234.7509899099528</v>
      </c>
      <c r="W68" s="33">
        <v>2126.2882975543275</v>
      </c>
      <c r="X68" s="33">
        <v>2105.8342292166976</v>
      </c>
      <c r="Y68" s="33">
        <v>1246.5181208941376</v>
      </c>
      <c r="Z68" s="33">
        <v>1270.265672357742</v>
      </c>
      <c r="AA68" s="33">
        <v>831.8597181616226</v>
      </c>
      <c r="AB68" s="33">
        <v>653.63143139948193</v>
      </c>
      <c r="AC68" s="33">
        <v>593.09046317205127</v>
      </c>
      <c r="AD68" s="33">
        <v>564.80664074339165</v>
      </c>
      <c r="AE68" s="33">
        <v>464.41107576550053</v>
      </c>
    </row>
    <row r="69" spans="1:31">
      <c r="A69" s="29" t="s">
        <v>133</v>
      </c>
      <c r="B69" s="29" t="s">
        <v>68</v>
      </c>
      <c r="C69" s="33">
        <v>0.88215882613084207</v>
      </c>
      <c r="D69" s="33">
        <v>0.97987247079325501</v>
      </c>
      <c r="E69" s="33">
        <v>0.93224953120426313</v>
      </c>
      <c r="F69" s="33">
        <v>0.86504912498056197</v>
      </c>
      <c r="G69" s="33">
        <v>0.80469140504541492</v>
      </c>
      <c r="H69" s="33">
        <v>0.78615108501585107</v>
      </c>
      <c r="I69" s="33">
        <v>0.77342543281168497</v>
      </c>
      <c r="J69" s="33">
        <v>0.70164477828989191</v>
      </c>
      <c r="K69" s="33">
        <v>0.69789010679853203</v>
      </c>
      <c r="L69" s="33">
        <v>0.67174912782582985</v>
      </c>
      <c r="M69" s="33">
        <v>1.9418409947459698</v>
      </c>
      <c r="N69" s="33">
        <v>1.7666045898186322</v>
      </c>
      <c r="O69" s="33">
        <v>1.617177969652033</v>
      </c>
      <c r="P69" s="33">
        <v>1.6071360064622928</v>
      </c>
      <c r="Q69" s="33">
        <v>1.5493635109042401</v>
      </c>
      <c r="R69" s="33">
        <v>1.5470516106433658</v>
      </c>
      <c r="S69" s="33">
        <v>5.6443622318975555</v>
      </c>
      <c r="T69" s="33">
        <v>5.1375884550358331</v>
      </c>
      <c r="U69" s="33">
        <v>6.5573750377726983</v>
      </c>
      <c r="V69" s="33">
        <v>7.0043614344684997</v>
      </c>
      <c r="W69" s="33">
        <v>6.605660509553287</v>
      </c>
      <c r="X69" s="33">
        <v>6.2665790615602726</v>
      </c>
      <c r="Y69" s="33">
        <v>8.5750991057086097</v>
      </c>
      <c r="Z69" s="33">
        <v>8.1485075826611766</v>
      </c>
      <c r="AA69" s="33">
        <v>7.9185279386433862</v>
      </c>
      <c r="AB69" s="33">
        <v>6.4803557263322853</v>
      </c>
      <c r="AC69" s="33">
        <v>6.039944160271804</v>
      </c>
      <c r="AD69" s="33">
        <v>5.5169561411288663</v>
      </c>
      <c r="AE69" s="33">
        <v>5.9091245211855661</v>
      </c>
    </row>
    <row r="70" spans="1:31">
      <c r="A70" s="29" t="s">
        <v>133</v>
      </c>
      <c r="B70" s="29" t="s">
        <v>36</v>
      </c>
      <c r="C70" s="33">
        <v>8.1564167867817991E-2</v>
      </c>
      <c r="D70" s="33">
        <v>7.6887227946549883E-2</v>
      </c>
      <c r="E70" s="33">
        <v>8.5878501578498995E-2</v>
      </c>
      <c r="F70" s="33">
        <v>8.0214217584054018E-2</v>
      </c>
      <c r="G70" s="33">
        <v>7.2262102916427012E-2</v>
      </c>
      <c r="H70" s="33">
        <v>6.9735650640444985E-2</v>
      </c>
      <c r="I70" s="33">
        <v>6.6120465927860014E-2</v>
      </c>
      <c r="J70" s="33">
        <v>6.0416055831510003E-2</v>
      </c>
      <c r="K70" s="33">
        <v>5.3878594350200003E-2</v>
      </c>
      <c r="L70" s="33">
        <v>5.1988782558760001E-2</v>
      </c>
      <c r="M70" s="33">
        <v>4.6184621709603996E-2</v>
      </c>
      <c r="N70" s="33">
        <v>0.16929545700000001</v>
      </c>
      <c r="O70" s="33">
        <v>0.15562283299999999</v>
      </c>
      <c r="P70" s="33">
        <v>0.13935322599999897</v>
      </c>
      <c r="Q70" s="33">
        <v>0.48663597799999997</v>
      </c>
      <c r="R70" s="33">
        <v>0.45635142499999898</v>
      </c>
      <c r="S70" s="33">
        <v>0.46416189899999899</v>
      </c>
      <c r="T70" s="33">
        <v>0.43799818599999996</v>
      </c>
      <c r="U70" s="33">
        <v>0.42829223199999994</v>
      </c>
      <c r="V70" s="33">
        <v>0.40682665700000004</v>
      </c>
      <c r="W70" s="33">
        <v>0.64443784900000001</v>
      </c>
      <c r="X70" s="33">
        <v>0.60000801999999998</v>
      </c>
      <c r="Y70" s="33">
        <v>0.53958954899999978</v>
      </c>
      <c r="Z70" s="33">
        <v>0.54494659700000003</v>
      </c>
      <c r="AA70" s="33">
        <v>0.51761964599999999</v>
      </c>
      <c r="AB70" s="33">
        <v>0.46037956600000002</v>
      </c>
      <c r="AC70" s="33">
        <v>0.42412955999999996</v>
      </c>
      <c r="AD70" s="33">
        <v>0.41619545199999997</v>
      </c>
      <c r="AE70" s="33">
        <v>0.37832705099999986</v>
      </c>
    </row>
    <row r="71" spans="1:31">
      <c r="A71" s="29" t="s">
        <v>133</v>
      </c>
      <c r="B71" s="29" t="s">
        <v>73</v>
      </c>
      <c r="C71" s="33">
        <v>0</v>
      </c>
      <c r="D71" s="33">
        <v>0</v>
      </c>
      <c r="E71" s="33">
        <v>3.3853370000000004E-8</v>
      </c>
      <c r="F71" s="33">
        <v>3.3226323000000003E-8</v>
      </c>
      <c r="G71" s="33">
        <v>3.099203E-8</v>
      </c>
      <c r="H71" s="33">
        <v>3.5313669999999995E-8</v>
      </c>
      <c r="I71" s="33">
        <v>3.3738534999999996E-8</v>
      </c>
      <c r="J71" s="33">
        <v>3.2706363999999999E-8</v>
      </c>
      <c r="K71" s="33">
        <v>3.2028713999999997E-8</v>
      </c>
      <c r="L71" s="33">
        <v>3.43676549999999E-8</v>
      </c>
      <c r="M71" s="33">
        <v>3.4257863999999998E-8</v>
      </c>
      <c r="N71" s="33">
        <v>6.1326519999999996E-8</v>
      </c>
      <c r="O71" s="33">
        <v>5.6932873E-8</v>
      </c>
      <c r="P71" s="33">
        <v>5.4320168E-8</v>
      </c>
      <c r="Q71" s="33">
        <v>6.4405764999999996E-8</v>
      </c>
      <c r="R71" s="33">
        <v>6.0799749999999995E-8</v>
      </c>
      <c r="S71" s="33">
        <v>7.4843669999999999E-8</v>
      </c>
      <c r="T71" s="33">
        <v>7.1288654E-8</v>
      </c>
      <c r="U71" s="33">
        <v>7.0261725000000006E-8</v>
      </c>
      <c r="V71" s="33">
        <v>6.7686319999999998E-8</v>
      </c>
      <c r="W71" s="33">
        <v>8.1549549999999995E-8</v>
      </c>
      <c r="X71" s="33">
        <v>7.5266099999999999E-8</v>
      </c>
      <c r="Y71" s="33">
        <v>7.181524400000001E-8</v>
      </c>
      <c r="Z71" s="33">
        <v>1.02690733999999E-7</v>
      </c>
      <c r="AA71" s="33">
        <v>9.7297153999999991E-8</v>
      </c>
      <c r="AB71" s="33">
        <v>9.0046509999999902E-8</v>
      </c>
      <c r="AC71" s="33">
        <v>8.8114095000000005E-8</v>
      </c>
      <c r="AD71" s="33">
        <v>8.51514049999999E-8</v>
      </c>
      <c r="AE71" s="33">
        <v>8.2174025000000003E-8</v>
      </c>
    </row>
    <row r="72" spans="1:31">
      <c r="A72" s="29" t="s">
        <v>133</v>
      </c>
      <c r="B72" s="29" t="s">
        <v>56</v>
      </c>
      <c r="C72" s="33">
        <v>0.12987478099999991</v>
      </c>
      <c r="D72" s="33">
        <v>0.24021843300000001</v>
      </c>
      <c r="E72" s="33">
        <v>0.45601577999999987</v>
      </c>
      <c r="F72" s="33">
        <v>0.64358674000000005</v>
      </c>
      <c r="G72" s="33">
        <v>0.79518096999999999</v>
      </c>
      <c r="H72" s="33">
        <v>0.96933952999999895</v>
      </c>
      <c r="I72" s="33">
        <v>1.1482275299999989</v>
      </c>
      <c r="J72" s="33">
        <v>1.31132461</v>
      </c>
      <c r="K72" s="33">
        <v>1.4486590999999998</v>
      </c>
      <c r="L72" s="33">
        <v>1.5904935</v>
      </c>
      <c r="M72" s="33">
        <v>1.6469127600000002</v>
      </c>
      <c r="N72" s="33">
        <v>1.7236986000000001</v>
      </c>
      <c r="O72" s="33">
        <v>1.78160093</v>
      </c>
      <c r="P72" s="33">
        <v>1.8183130700000001</v>
      </c>
      <c r="Q72" s="33">
        <v>1.8670767000000001</v>
      </c>
      <c r="R72" s="33">
        <v>1.82314157</v>
      </c>
      <c r="S72" s="33">
        <v>1.7852562700000001</v>
      </c>
      <c r="T72" s="33">
        <v>1.7033275999999999</v>
      </c>
      <c r="U72" s="33">
        <v>1.7536610800000001</v>
      </c>
      <c r="V72" s="33">
        <v>1.6866603300000003</v>
      </c>
      <c r="W72" s="33">
        <v>1.6378613200000001</v>
      </c>
      <c r="X72" s="33">
        <v>1.55189138</v>
      </c>
      <c r="Y72" s="33">
        <v>1.3363970299999992</v>
      </c>
      <c r="Z72" s="33">
        <v>1.4194942799999999</v>
      </c>
      <c r="AA72" s="33">
        <v>1.3845143600000001</v>
      </c>
      <c r="AB72" s="33">
        <v>1.1258233500000001</v>
      </c>
      <c r="AC72" s="33">
        <v>1.0384613100000002</v>
      </c>
      <c r="AD72" s="33">
        <v>1.0238226000000001</v>
      </c>
      <c r="AE72" s="33">
        <v>0.91843102999999904</v>
      </c>
    </row>
    <row r="73" spans="1:31">
      <c r="A73" s="34" t="s">
        <v>138</v>
      </c>
      <c r="B73" s="34"/>
      <c r="C73" s="35">
        <v>25230.75249420675</v>
      </c>
      <c r="D73" s="35">
        <v>25476.585264429312</v>
      </c>
      <c r="E73" s="35">
        <v>18842.471289981269</v>
      </c>
      <c r="F73" s="35">
        <v>19509.206653950248</v>
      </c>
      <c r="G73" s="35">
        <v>20271.797340310273</v>
      </c>
      <c r="H73" s="35">
        <v>18876.731799023208</v>
      </c>
      <c r="I73" s="35">
        <v>15498.591656312827</v>
      </c>
      <c r="J73" s="35">
        <v>13791.540348018645</v>
      </c>
      <c r="K73" s="35">
        <v>12419.885409579781</v>
      </c>
      <c r="L73" s="35">
        <v>11986.395620894695</v>
      </c>
      <c r="M73" s="35">
        <v>13333.962609928702</v>
      </c>
      <c r="N73" s="35">
        <v>13687.295782607109</v>
      </c>
      <c r="O73" s="35">
        <v>13658.330285379954</v>
      </c>
      <c r="P73" s="35">
        <v>13739.909417563837</v>
      </c>
      <c r="Q73" s="35">
        <v>10252.344585457831</v>
      </c>
      <c r="R73" s="35">
        <v>10113.915909014435</v>
      </c>
      <c r="S73" s="35">
        <v>7213.9531373021564</v>
      </c>
      <c r="T73" s="35">
        <v>7105.8690720929335</v>
      </c>
      <c r="U73" s="35">
        <v>6254.1927072064364</v>
      </c>
      <c r="V73" s="35">
        <v>5788.3522586932249</v>
      </c>
      <c r="W73" s="35">
        <v>5449.0937711595279</v>
      </c>
      <c r="X73" s="35">
        <v>5736.4967943047077</v>
      </c>
      <c r="Y73" s="35">
        <v>5115.7585679853864</v>
      </c>
      <c r="Z73" s="35">
        <v>2136.2237280953332</v>
      </c>
      <c r="AA73" s="35">
        <v>1671.048221166473</v>
      </c>
      <c r="AB73" s="35">
        <v>1455.6873373284168</v>
      </c>
      <c r="AC73" s="35">
        <v>1279.096076491026</v>
      </c>
      <c r="AD73" s="35">
        <v>1471.8586945830607</v>
      </c>
      <c r="AE73" s="35">
        <v>1230.9294539115019</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2.3270532000000001E-5</v>
      </c>
      <c r="D78" s="33">
        <v>2.1745855000000002E-5</v>
      </c>
      <c r="E78" s="33">
        <v>2.1743254999999999E-5</v>
      </c>
      <c r="F78" s="33">
        <v>2.1024581E-5</v>
      </c>
      <c r="G78" s="33">
        <v>2.0115480000000003E-5</v>
      </c>
      <c r="H78" s="33">
        <v>1.9787531000000001E-5</v>
      </c>
      <c r="I78" s="33">
        <v>2.0860966000000003E-5</v>
      </c>
      <c r="J78" s="33">
        <v>2.1187924E-5</v>
      </c>
      <c r="K78" s="33">
        <v>2.13801229999999E-5</v>
      </c>
      <c r="L78" s="33">
        <v>2.0617178E-5</v>
      </c>
      <c r="M78" s="33">
        <v>1.9558933E-5</v>
      </c>
      <c r="N78" s="33">
        <v>1.9011486000000001E-5</v>
      </c>
      <c r="O78" s="33">
        <v>1.8000939999999998E-5</v>
      </c>
      <c r="P78" s="33">
        <v>1.6641040999999998E-5</v>
      </c>
      <c r="Q78" s="33">
        <v>1.5529251999999999E-5</v>
      </c>
      <c r="R78" s="33">
        <v>1.4834971E-5</v>
      </c>
      <c r="S78" s="33">
        <v>1.4280776E-5</v>
      </c>
      <c r="T78" s="33">
        <v>1.365504E-5</v>
      </c>
      <c r="U78" s="33">
        <v>1.3630837999999999E-5</v>
      </c>
      <c r="V78" s="33">
        <v>1.3004337E-5</v>
      </c>
      <c r="W78" s="33">
        <v>1.3777547500000001E-5</v>
      </c>
      <c r="X78" s="33">
        <v>1.3189255000000001E-5</v>
      </c>
      <c r="Y78" s="33">
        <v>1.3442328E-5</v>
      </c>
      <c r="Z78" s="33">
        <v>1.291305E-5</v>
      </c>
      <c r="AA78" s="33">
        <v>1.2443455000000001E-5</v>
      </c>
      <c r="AB78" s="33">
        <v>1.3098699999999999E-5</v>
      </c>
      <c r="AC78" s="33">
        <v>1.2483625E-5</v>
      </c>
      <c r="AD78" s="33">
        <v>1.3251097999999999E-5</v>
      </c>
      <c r="AE78" s="33">
        <v>1.2482474999999999E-5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2.7312811599999983E-5</v>
      </c>
      <c r="D80" s="33">
        <v>2.4578173700000002E-5</v>
      </c>
      <c r="E80" s="33">
        <v>2.5226896900000004E-5</v>
      </c>
      <c r="F80" s="33">
        <v>2.47297667E-5</v>
      </c>
      <c r="G80" s="33">
        <v>2.4019754499999989E-5</v>
      </c>
      <c r="H80" s="33">
        <v>2.4390260999999989E-5</v>
      </c>
      <c r="I80" s="33">
        <v>2.5110927699999995E-5</v>
      </c>
      <c r="J80" s="33">
        <v>2.5836313599999987E-5</v>
      </c>
      <c r="K80" s="33">
        <v>2.6233574899999999E-5</v>
      </c>
      <c r="L80" s="33">
        <v>2.1515327429625999</v>
      </c>
      <c r="M80" s="33">
        <v>2.4419132399999988E-5</v>
      </c>
      <c r="N80" s="33">
        <v>12.695346167182098</v>
      </c>
      <c r="O80" s="33">
        <v>2.4907967199999989E-5</v>
      </c>
      <c r="P80" s="33">
        <v>6.5499297646142995</v>
      </c>
      <c r="Q80" s="33">
        <v>7.1414335078092908</v>
      </c>
      <c r="R80" s="33">
        <v>3.5710087495673002</v>
      </c>
      <c r="S80" s="33">
        <v>10.4359782367218</v>
      </c>
      <c r="T80" s="33">
        <v>1.7935531799999999E-5</v>
      </c>
      <c r="U80" s="33">
        <v>21.309697730385405</v>
      </c>
      <c r="V80" s="33">
        <v>6.1842788928030004</v>
      </c>
      <c r="W80" s="33">
        <v>8.8160964865764999</v>
      </c>
      <c r="X80" s="33">
        <v>1.27561607E-5</v>
      </c>
      <c r="Y80" s="33">
        <v>2.7783702533539998</v>
      </c>
      <c r="Z80" s="33">
        <v>8.1689061567144012</v>
      </c>
      <c r="AA80" s="33">
        <v>4.4493686232694003</v>
      </c>
      <c r="AB80" s="33">
        <v>2.7724912485274</v>
      </c>
      <c r="AC80" s="33">
        <v>2.8085839364003005</v>
      </c>
      <c r="AD80" s="33">
        <v>13.427980617230199</v>
      </c>
      <c r="AE80" s="33">
        <v>3.7195578355843999</v>
      </c>
    </row>
    <row r="81" spans="1:31">
      <c r="A81" s="29" t="s">
        <v>134</v>
      </c>
      <c r="B81" s="29" t="s">
        <v>65</v>
      </c>
      <c r="C81" s="33">
        <v>53280.395289999993</v>
      </c>
      <c r="D81" s="33">
        <v>54521.270299999996</v>
      </c>
      <c r="E81" s="33">
        <v>48098.596799999999</v>
      </c>
      <c r="F81" s="33">
        <v>51270.428950000001</v>
      </c>
      <c r="G81" s="33">
        <v>49767.195599999992</v>
      </c>
      <c r="H81" s="33">
        <v>44090.028799999993</v>
      </c>
      <c r="I81" s="33">
        <v>53137.266499999998</v>
      </c>
      <c r="J81" s="33">
        <v>50078.693400000004</v>
      </c>
      <c r="K81" s="33">
        <v>43368.901849999995</v>
      </c>
      <c r="L81" s="33">
        <v>41744.988659999995</v>
      </c>
      <c r="M81" s="33">
        <v>38542.747199999998</v>
      </c>
      <c r="N81" s="33">
        <v>35550.20794</v>
      </c>
      <c r="O81" s="33">
        <v>34637.372950000004</v>
      </c>
      <c r="P81" s="33">
        <v>35796.559609999997</v>
      </c>
      <c r="Q81" s="33">
        <v>31185.055540000001</v>
      </c>
      <c r="R81" s="33">
        <v>29218.310949999999</v>
      </c>
      <c r="S81" s="33">
        <v>26730.796740000002</v>
      </c>
      <c r="T81" s="33">
        <v>24279.203179999997</v>
      </c>
      <c r="U81" s="33">
        <v>22822.084429999999</v>
      </c>
      <c r="V81" s="33">
        <v>18887.127349999999</v>
      </c>
      <c r="W81" s="33">
        <v>20360.260729999998</v>
      </c>
      <c r="X81" s="33">
        <v>19761.974320000001</v>
      </c>
      <c r="Y81" s="33">
        <v>17936.436869999998</v>
      </c>
      <c r="Z81" s="33">
        <v>15455.736819999998</v>
      </c>
      <c r="AA81" s="33">
        <v>15272.727219999999</v>
      </c>
      <c r="AB81" s="33">
        <v>17205.404030000002</v>
      </c>
      <c r="AC81" s="33">
        <v>15032.493930000001</v>
      </c>
      <c r="AD81" s="33">
        <v>14256.71895</v>
      </c>
      <c r="AE81" s="33">
        <v>13407.60548</v>
      </c>
    </row>
    <row r="82" spans="1:31">
      <c r="A82" s="29" t="s">
        <v>134</v>
      </c>
      <c r="B82" s="29" t="s">
        <v>69</v>
      </c>
      <c r="C82" s="33">
        <v>3359.8219759420326</v>
      </c>
      <c r="D82" s="33">
        <v>3874.7657557578873</v>
      </c>
      <c r="E82" s="33">
        <v>3285.0860785986852</v>
      </c>
      <c r="F82" s="33">
        <v>3163.833414726872</v>
      </c>
      <c r="G82" s="33">
        <v>3226.7544408414374</v>
      </c>
      <c r="H82" s="33">
        <v>3130.984499227804</v>
      </c>
      <c r="I82" s="33">
        <v>2822.0761024635917</v>
      </c>
      <c r="J82" s="33">
        <v>2228.4147956386728</v>
      </c>
      <c r="K82" s="33">
        <v>2145.0156552081953</v>
      </c>
      <c r="L82" s="33">
        <v>1781.2170309214191</v>
      </c>
      <c r="M82" s="33">
        <v>2069.3385144279764</v>
      </c>
      <c r="N82" s="33">
        <v>1661.691425498705</v>
      </c>
      <c r="O82" s="33">
        <v>1624.7371404511894</v>
      </c>
      <c r="P82" s="33">
        <v>1492.0821126437752</v>
      </c>
      <c r="Q82" s="33">
        <v>1397.0996104226197</v>
      </c>
      <c r="R82" s="33">
        <v>1475.8890269253284</v>
      </c>
      <c r="S82" s="33">
        <v>1029.3883824581196</v>
      </c>
      <c r="T82" s="33">
        <v>1007.6866956592838</v>
      </c>
      <c r="U82" s="33">
        <v>764.34641174092633</v>
      </c>
      <c r="V82" s="33">
        <v>699.26853146832252</v>
      </c>
      <c r="W82" s="33">
        <v>701.44034081950645</v>
      </c>
      <c r="X82" s="33">
        <v>726.16369420384729</v>
      </c>
      <c r="Y82" s="33">
        <v>635.87263289168493</v>
      </c>
      <c r="Z82" s="33">
        <v>498.35523169859448</v>
      </c>
      <c r="AA82" s="33">
        <v>580.40296677665413</v>
      </c>
      <c r="AB82" s="33">
        <v>454.90665763041852</v>
      </c>
      <c r="AC82" s="33">
        <v>454.27993870423478</v>
      </c>
      <c r="AD82" s="33">
        <v>366.29906827532693</v>
      </c>
      <c r="AE82" s="33">
        <v>404.22965459100345</v>
      </c>
    </row>
    <row r="83" spans="1:31">
      <c r="A83" s="29" t="s">
        <v>134</v>
      </c>
      <c r="B83" s="29" t="s">
        <v>68</v>
      </c>
      <c r="C83" s="33">
        <v>1.11053905E-8</v>
      </c>
      <c r="D83" s="33">
        <v>1.9004840000000002E-8</v>
      </c>
      <c r="E83" s="33">
        <v>2.1932154E-8</v>
      </c>
      <c r="F83" s="33">
        <v>4.0426709999999996E-8</v>
      </c>
      <c r="G83" s="33">
        <v>3.3447259999999999E-8</v>
      </c>
      <c r="H83" s="33">
        <v>3.9489095999999995E-8</v>
      </c>
      <c r="I83" s="33">
        <v>3.5594777999999997E-8</v>
      </c>
      <c r="J83" s="33">
        <v>3.4505939999999999E-8</v>
      </c>
      <c r="K83" s="33">
        <v>3.5498557E-8</v>
      </c>
      <c r="L83" s="33">
        <v>3.7518897000000004E-8</v>
      </c>
      <c r="M83" s="33">
        <v>3.621885E-8</v>
      </c>
      <c r="N83" s="33">
        <v>3.5322220000000001E-8</v>
      </c>
      <c r="O83" s="33">
        <v>4.3238741999999998E-8</v>
      </c>
      <c r="P83" s="33">
        <v>3.7644465999999999E-8</v>
      </c>
      <c r="Q83" s="33">
        <v>4.177846E-8</v>
      </c>
      <c r="R83" s="33">
        <v>3.8604713999999995E-8</v>
      </c>
      <c r="S83" s="33">
        <v>4.6637690000000004E-8</v>
      </c>
      <c r="T83" s="33">
        <v>5.3541153000000002E-8</v>
      </c>
      <c r="U83" s="33">
        <v>8.7145236E-8</v>
      </c>
      <c r="V83" s="33">
        <v>1.6710773000000002E-7</v>
      </c>
      <c r="W83" s="33">
        <v>1.6389279999999901E-7</v>
      </c>
      <c r="X83" s="33">
        <v>1.5780781E-7</v>
      </c>
      <c r="Y83" s="33">
        <v>1.3672138E-7</v>
      </c>
      <c r="Z83" s="33">
        <v>1.3565664E-7</v>
      </c>
      <c r="AA83" s="33">
        <v>1.2280568E-7</v>
      </c>
      <c r="AB83" s="33">
        <v>1.2188872999999901E-7</v>
      </c>
      <c r="AC83" s="33">
        <v>1.1867267E-7</v>
      </c>
      <c r="AD83" s="33">
        <v>1.127201E-7</v>
      </c>
      <c r="AE83" s="33">
        <v>1.0311506E-7</v>
      </c>
    </row>
    <row r="84" spans="1:31">
      <c r="A84" s="29" t="s">
        <v>134</v>
      </c>
      <c r="B84" s="29" t="s">
        <v>36</v>
      </c>
      <c r="C84" s="33">
        <v>2.0013672999999899E-8</v>
      </c>
      <c r="D84" s="33">
        <v>2.833404E-8</v>
      </c>
      <c r="E84" s="33">
        <v>2.6650067000000002E-8</v>
      </c>
      <c r="F84" s="33">
        <v>3.0102540000000001E-8</v>
      </c>
      <c r="G84" s="33">
        <v>3.8939306E-8</v>
      </c>
      <c r="H84" s="33">
        <v>3.8012385999999994E-8</v>
      </c>
      <c r="I84" s="33">
        <v>4.4575900000000003E-8</v>
      </c>
      <c r="J84" s="33">
        <v>4.8899942999999999E-8</v>
      </c>
      <c r="K84" s="33">
        <v>5.4685144000000003E-8</v>
      </c>
      <c r="L84" s="33">
        <v>5.7875567999999996E-8</v>
      </c>
      <c r="M84" s="33">
        <v>6.0232949999999998E-8</v>
      </c>
      <c r="N84" s="33">
        <v>6.8843099999999995E-8</v>
      </c>
      <c r="O84" s="33">
        <v>6.9563589999999995E-8</v>
      </c>
      <c r="P84" s="33">
        <v>8.1674065000000005E-8</v>
      </c>
      <c r="Q84" s="33">
        <v>9.0649280000000003E-8</v>
      </c>
      <c r="R84" s="33">
        <v>8.73246999999999E-8</v>
      </c>
      <c r="S84" s="33">
        <v>9.0292415000000009E-8</v>
      </c>
      <c r="T84" s="33">
        <v>8.7209680000000002E-8</v>
      </c>
      <c r="U84" s="33">
        <v>1.0621627E-7</v>
      </c>
      <c r="V84" s="33">
        <v>1.02729069999999E-7</v>
      </c>
      <c r="W84" s="33">
        <v>1.14565689999999E-7</v>
      </c>
      <c r="X84" s="33">
        <v>1.0699457E-7</v>
      </c>
      <c r="Y84" s="33">
        <v>9.9583939999999994E-8</v>
      </c>
      <c r="Z84" s="33">
        <v>1.00944609999999E-7</v>
      </c>
      <c r="AA84" s="33">
        <v>9.5075750000000004E-8</v>
      </c>
      <c r="AB84" s="33">
        <v>1.01832775E-7</v>
      </c>
      <c r="AC84" s="33">
        <v>9.9568369999999895E-8</v>
      </c>
      <c r="AD84" s="33">
        <v>1.04591219999999E-7</v>
      </c>
      <c r="AE84" s="33">
        <v>1.0967671999999901E-7</v>
      </c>
    </row>
    <row r="85" spans="1:31">
      <c r="A85" s="29" t="s">
        <v>134</v>
      </c>
      <c r="B85" s="29" t="s">
        <v>73</v>
      </c>
      <c r="C85" s="33">
        <v>0</v>
      </c>
      <c r="D85" s="33">
        <v>0</v>
      </c>
      <c r="E85" s="33">
        <v>7.9566259999999989E-8</v>
      </c>
      <c r="F85" s="33">
        <v>7.6876244999999995E-8</v>
      </c>
      <c r="G85" s="33">
        <v>7.8923222999999894E-8</v>
      </c>
      <c r="H85" s="33">
        <v>8.3396567999999997E-8</v>
      </c>
      <c r="I85" s="33">
        <v>9.3126497999999897E-8</v>
      </c>
      <c r="J85" s="33">
        <v>9.7129593999999993E-8</v>
      </c>
      <c r="K85" s="33">
        <v>1.0581323299999989E-7</v>
      </c>
      <c r="L85" s="33">
        <v>1.1654811999999999E-7</v>
      </c>
      <c r="M85" s="33">
        <v>1.17355796E-7</v>
      </c>
      <c r="N85" s="33">
        <v>1.3075720400000001E-7</v>
      </c>
      <c r="O85" s="33">
        <v>1.305122499999999E-7</v>
      </c>
      <c r="P85" s="33">
        <v>1.4870945E-7</v>
      </c>
      <c r="Q85" s="33">
        <v>1.5898379399999998E-7</v>
      </c>
      <c r="R85" s="33">
        <v>1.5318438000000001E-7</v>
      </c>
      <c r="S85" s="33">
        <v>1.4949951999999999E-7</v>
      </c>
      <c r="T85" s="33">
        <v>1.4403297E-7</v>
      </c>
      <c r="U85" s="33">
        <v>1.5972604999999982E-7</v>
      </c>
      <c r="V85" s="33">
        <v>1.5414466000000002E-7</v>
      </c>
      <c r="W85" s="33">
        <v>1.7884294E-7</v>
      </c>
      <c r="X85" s="33">
        <v>1.7197649000000001E-7</v>
      </c>
      <c r="Y85" s="33">
        <v>1.6017585E-7</v>
      </c>
      <c r="Z85" s="33">
        <v>1.584929E-7</v>
      </c>
      <c r="AA85" s="33">
        <v>1.5202691500000002E-7</v>
      </c>
      <c r="AB85" s="33">
        <v>1.594053759999999E-7</v>
      </c>
      <c r="AC85" s="33">
        <v>1.5717543400000002E-7</v>
      </c>
      <c r="AD85" s="33">
        <v>1.735680799999999E-7</v>
      </c>
      <c r="AE85" s="33">
        <v>1.7160065500000002E-7</v>
      </c>
    </row>
    <row r="86" spans="1:31">
      <c r="A86" s="29" t="s">
        <v>134</v>
      </c>
      <c r="B86" s="29" t="s">
        <v>56</v>
      </c>
      <c r="C86" s="33">
        <v>3.5984489000000001E-3</v>
      </c>
      <c r="D86" s="33">
        <v>1.7757390999999997E-2</v>
      </c>
      <c r="E86" s="33">
        <v>3.167529329999999E-2</v>
      </c>
      <c r="F86" s="33">
        <v>3.9299001000000007E-2</v>
      </c>
      <c r="G86" s="33">
        <v>6.3036347999999992E-2</v>
      </c>
      <c r="H86" s="33">
        <v>8.7891746999999895E-2</v>
      </c>
      <c r="I86" s="33">
        <v>0.132104214</v>
      </c>
      <c r="J86" s="33">
        <v>0.167984465</v>
      </c>
      <c r="K86" s="33">
        <v>0.20774889400000002</v>
      </c>
      <c r="L86" s="33">
        <v>0.26464827200000002</v>
      </c>
      <c r="M86" s="33">
        <v>0.27372550400000001</v>
      </c>
      <c r="N86" s="33">
        <v>0.30651311599999997</v>
      </c>
      <c r="O86" s="33">
        <v>0.32675725</v>
      </c>
      <c r="P86" s="33">
        <v>0.38333721999999998</v>
      </c>
      <c r="Q86" s="33">
        <v>0.39505797399999998</v>
      </c>
      <c r="R86" s="33">
        <v>0.35582837699999997</v>
      </c>
      <c r="S86" s="33">
        <v>0.38957007599999999</v>
      </c>
      <c r="T86" s="33">
        <v>0.36802526699999999</v>
      </c>
      <c r="U86" s="33">
        <v>0.39496023000000002</v>
      </c>
      <c r="V86" s="33">
        <v>0.41789044400000003</v>
      </c>
      <c r="W86" s="33">
        <v>0.407931724</v>
      </c>
      <c r="X86" s="33">
        <v>0.39644100700000001</v>
      </c>
      <c r="Y86" s="33">
        <v>0.35542061200000002</v>
      </c>
      <c r="Z86" s="33">
        <v>0.36914829699999996</v>
      </c>
      <c r="AA86" s="33">
        <v>0.34470960700000003</v>
      </c>
      <c r="AB86" s="33">
        <v>0.32865253999999999</v>
      </c>
      <c r="AC86" s="33">
        <v>0.29620898299999998</v>
      </c>
      <c r="AD86" s="33">
        <v>0.290120298</v>
      </c>
      <c r="AE86" s="33">
        <v>0.27248468799999898</v>
      </c>
    </row>
    <row r="87" spans="1:31">
      <c r="A87" s="34" t="s">
        <v>138</v>
      </c>
      <c r="B87" s="34"/>
      <c r="C87" s="35">
        <v>56640.217316536473</v>
      </c>
      <c r="D87" s="35">
        <v>58396.036102100916</v>
      </c>
      <c r="E87" s="35">
        <v>51383.682925590772</v>
      </c>
      <c r="F87" s="35">
        <v>54434.262410521646</v>
      </c>
      <c r="G87" s="35">
        <v>52993.95008501011</v>
      </c>
      <c r="H87" s="35">
        <v>47221.013343445069</v>
      </c>
      <c r="I87" s="35">
        <v>55959.34264847108</v>
      </c>
      <c r="J87" s="35">
        <v>52307.108242697417</v>
      </c>
      <c r="K87" s="35">
        <v>45513.917552857391</v>
      </c>
      <c r="L87" s="35">
        <v>43528.357244319079</v>
      </c>
      <c r="M87" s="35">
        <v>40612.085758442256</v>
      </c>
      <c r="N87" s="35">
        <v>37224.594730712699</v>
      </c>
      <c r="O87" s="35">
        <v>36262.110133403337</v>
      </c>
      <c r="P87" s="35">
        <v>37295.191669087071</v>
      </c>
      <c r="Q87" s="35">
        <v>32589.29659950146</v>
      </c>
      <c r="R87" s="35">
        <v>30697.771000548473</v>
      </c>
      <c r="S87" s="35">
        <v>27770.621115022259</v>
      </c>
      <c r="T87" s="35">
        <v>25286.88990730339</v>
      </c>
      <c r="U87" s="35">
        <v>23607.740553189295</v>
      </c>
      <c r="V87" s="35">
        <v>19592.580173532569</v>
      </c>
      <c r="W87" s="35">
        <v>21070.517181247524</v>
      </c>
      <c r="X87" s="35">
        <v>20488.138040307073</v>
      </c>
      <c r="Y87" s="35">
        <v>18575.087886724086</v>
      </c>
      <c r="Z87" s="35">
        <v>15962.260970904015</v>
      </c>
      <c r="AA87" s="35">
        <v>15857.579567966182</v>
      </c>
      <c r="AB87" s="35">
        <v>17663.083192099537</v>
      </c>
      <c r="AC87" s="35">
        <v>15489.582465242933</v>
      </c>
      <c r="AD87" s="35">
        <v>14636.446012256376</v>
      </c>
      <c r="AE87" s="35">
        <v>13815.554705012177</v>
      </c>
    </row>
    <row r="90" spans="1:31" collapsed="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c r="A92" s="29" t="s">
        <v>40</v>
      </c>
      <c r="B92" s="29" t="s">
        <v>70</v>
      </c>
      <c r="C92" s="37">
        <v>0.1579264236999999</v>
      </c>
      <c r="D92" s="37">
        <v>0.24037542159999986</v>
      </c>
      <c r="E92" s="37">
        <v>0.25989785459999981</v>
      </c>
      <c r="F92" s="37">
        <v>0.29067969199999982</v>
      </c>
      <c r="G92" s="37">
        <v>0.26262118570000004</v>
      </c>
      <c r="H92" s="37">
        <v>0.25925318149999999</v>
      </c>
      <c r="I92" s="37">
        <v>0.24757751389999988</v>
      </c>
      <c r="J92" s="37">
        <v>0.22257693299999989</v>
      </c>
      <c r="K92" s="37">
        <v>0.2003898083</v>
      </c>
      <c r="L92" s="37">
        <v>0.19697550870000002</v>
      </c>
      <c r="M92" s="37">
        <v>0.17822999799999989</v>
      </c>
      <c r="N92" s="37">
        <v>0.17177047359999992</v>
      </c>
      <c r="O92" s="37">
        <v>0.13885081559999987</v>
      </c>
      <c r="P92" s="37">
        <v>0.11613954220000001</v>
      </c>
      <c r="Q92" s="37">
        <v>0.12018468619999989</v>
      </c>
      <c r="R92" s="37">
        <v>0.11366025379999997</v>
      </c>
      <c r="S92" s="37">
        <v>0.1031163692</v>
      </c>
      <c r="T92" s="37">
        <v>9.5245512599999999E-2</v>
      </c>
      <c r="U92" s="37">
        <v>9.96868845999999E-2</v>
      </c>
      <c r="V92" s="37">
        <v>7.9350111200000004E-2</v>
      </c>
      <c r="W92" s="37">
        <v>4.3536265999999997E-2</v>
      </c>
      <c r="X92" s="37">
        <v>2.3196732000000001E-2</v>
      </c>
      <c r="Y92" s="37">
        <v>2.0061954E-2</v>
      </c>
      <c r="Z92" s="37">
        <v>2.1982649E-2</v>
      </c>
      <c r="AA92" s="37">
        <v>2.1115215E-2</v>
      </c>
      <c r="AB92" s="37">
        <v>1.7224720000000002E-2</v>
      </c>
      <c r="AC92" s="37">
        <v>1.6631650000000001E-2</v>
      </c>
      <c r="AD92" s="37">
        <v>1.6268843000000002E-2</v>
      </c>
      <c r="AE92" s="37">
        <v>1.4398396000000001E-2</v>
      </c>
    </row>
    <row r="93" spans="1:31">
      <c r="A93" s="29" t="s">
        <v>40</v>
      </c>
      <c r="B93" s="29" t="s">
        <v>72</v>
      </c>
      <c r="C93" s="33">
        <v>4574.9503199999999</v>
      </c>
      <c r="D93" s="33">
        <v>7482.5811799999992</v>
      </c>
      <c r="E93" s="33">
        <v>8734.7452300000004</v>
      </c>
      <c r="F93" s="33">
        <v>10624.800447699999</v>
      </c>
      <c r="G93" s="33">
        <v>6772.8621465999995</v>
      </c>
      <c r="H93" s="33">
        <v>8904.2796653000005</v>
      </c>
      <c r="I93" s="33">
        <v>10908.963240699999</v>
      </c>
      <c r="J93" s="33">
        <v>9644.9096040000004</v>
      </c>
      <c r="K93" s="33">
        <v>8631.8639860999992</v>
      </c>
      <c r="L93" s="33">
        <v>9703.5285412999983</v>
      </c>
      <c r="M93" s="33">
        <v>10767.766522400001</v>
      </c>
      <c r="N93" s="33">
        <v>11508.443444</v>
      </c>
      <c r="O93" s="33">
        <v>10399.171634599999</v>
      </c>
      <c r="P93" s="33">
        <v>10111.231774</v>
      </c>
      <c r="Q93" s="33">
        <v>10865.969404399999</v>
      </c>
      <c r="R93" s="33">
        <v>9775.9364127999997</v>
      </c>
      <c r="S93" s="33">
        <v>8997.4919840000002</v>
      </c>
      <c r="T93" s="33">
        <v>8327.719411</v>
      </c>
      <c r="U93" s="33">
        <v>9472.3612648000017</v>
      </c>
      <c r="V93" s="33">
        <v>8512.393599699999</v>
      </c>
      <c r="W93" s="33">
        <v>7916.2797914999992</v>
      </c>
      <c r="X93" s="33">
        <v>7420.3570178</v>
      </c>
      <c r="Y93" s="33">
        <v>6158.0329996</v>
      </c>
      <c r="Z93" s="33">
        <v>7004.7257501999993</v>
      </c>
      <c r="AA93" s="33">
        <v>6827.3402559999995</v>
      </c>
      <c r="AB93" s="33">
        <v>5964.4186392000001</v>
      </c>
      <c r="AC93" s="33">
        <v>4737.0917195000002</v>
      </c>
      <c r="AD93" s="33">
        <v>4583.3039661000003</v>
      </c>
      <c r="AE93" s="33">
        <v>3773.1778570000001</v>
      </c>
    </row>
    <row r="94" spans="1:31">
      <c r="A94" s="29" t="s">
        <v>40</v>
      </c>
      <c r="B94" s="29" t="s">
        <v>76</v>
      </c>
      <c r="C94" s="33">
        <v>0.44221629929999973</v>
      </c>
      <c r="D94" s="33">
        <v>1.3946553793999987</v>
      </c>
      <c r="E94" s="33">
        <v>3.0325564460000005</v>
      </c>
      <c r="F94" s="33">
        <v>5.8701678269999986</v>
      </c>
      <c r="G94" s="33">
        <v>8.4933719049999983</v>
      </c>
      <c r="H94" s="33">
        <v>11.373429140000001</v>
      </c>
      <c r="I94" s="33">
        <v>14.039814148</v>
      </c>
      <c r="J94" s="33">
        <v>16.198045824999998</v>
      </c>
      <c r="K94" s="33">
        <v>18.429619716000001</v>
      </c>
      <c r="L94" s="33">
        <v>20.433502253999983</v>
      </c>
      <c r="M94" s="33">
        <v>21.913708475</v>
      </c>
      <c r="N94" s="33">
        <v>23.617585749999986</v>
      </c>
      <c r="O94" s="33">
        <v>24.943158165</v>
      </c>
      <c r="P94" s="33">
        <v>26.162366632999998</v>
      </c>
      <c r="Q94" s="33">
        <v>28.571027319999999</v>
      </c>
      <c r="R94" s="33">
        <v>28.148548893999997</v>
      </c>
      <c r="S94" s="33">
        <v>26.147198543999998</v>
      </c>
      <c r="T94" s="33">
        <v>25.873784494999999</v>
      </c>
      <c r="U94" s="33">
        <v>26.129446925</v>
      </c>
      <c r="V94" s="33">
        <v>25.835444363000001</v>
      </c>
      <c r="W94" s="33">
        <v>25.728576129999979</v>
      </c>
      <c r="X94" s="33">
        <v>24.65152909</v>
      </c>
      <c r="Y94" s="33">
        <v>21.734634867</v>
      </c>
      <c r="Z94" s="33">
        <v>22.691431586</v>
      </c>
      <c r="AA94" s="33">
        <v>21.154647859999987</v>
      </c>
      <c r="AB94" s="33">
        <v>18.843577937999989</v>
      </c>
      <c r="AC94" s="33">
        <v>17.569650177</v>
      </c>
      <c r="AD94" s="33">
        <v>16.059219819999999</v>
      </c>
      <c r="AE94" s="33">
        <v>14.946319389999999</v>
      </c>
    </row>
    <row r="95" spans="1:3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row>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0</v>
      </c>
      <c r="X97" s="33">
        <v>0</v>
      </c>
      <c r="Y97" s="33">
        <v>0</v>
      </c>
      <c r="Z97" s="33">
        <v>0</v>
      </c>
      <c r="AA97" s="33">
        <v>0</v>
      </c>
      <c r="AB97" s="33">
        <v>0</v>
      </c>
      <c r="AC97" s="33">
        <v>0</v>
      </c>
      <c r="AD97" s="33">
        <v>0</v>
      </c>
      <c r="AE97" s="33">
        <v>0</v>
      </c>
    </row>
    <row r="98" spans="1:31">
      <c r="A98" s="29" t="s">
        <v>130</v>
      </c>
      <c r="B98" s="29" t="s">
        <v>72</v>
      </c>
      <c r="C98" s="33">
        <v>2457.9498200000003</v>
      </c>
      <c r="D98" s="33">
        <v>4622.3516799999998</v>
      </c>
      <c r="E98" s="33">
        <v>5359.5002300000006</v>
      </c>
      <c r="F98" s="33">
        <v>7360.8262476999998</v>
      </c>
      <c r="G98" s="33">
        <v>3490.0996465999997</v>
      </c>
      <c r="H98" s="33">
        <v>5095.3058652999998</v>
      </c>
      <c r="I98" s="33">
        <v>6854.5774406999999</v>
      </c>
      <c r="J98" s="33">
        <v>6005.0024039999998</v>
      </c>
      <c r="K98" s="33">
        <v>5392.8311860999993</v>
      </c>
      <c r="L98" s="33">
        <v>6182.5065412999993</v>
      </c>
      <c r="M98" s="33">
        <v>7631.4273223999999</v>
      </c>
      <c r="N98" s="33">
        <v>8487.2042440000005</v>
      </c>
      <c r="O98" s="33">
        <v>8247.935834599999</v>
      </c>
      <c r="P98" s="33">
        <v>8132.0269740000003</v>
      </c>
      <c r="Q98" s="33">
        <v>8843.2869043999999</v>
      </c>
      <c r="R98" s="33">
        <v>7797.4756127999999</v>
      </c>
      <c r="S98" s="33">
        <v>7656.5260840000001</v>
      </c>
      <c r="T98" s="33">
        <v>6973.0658109999995</v>
      </c>
      <c r="U98" s="33">
        <v>8034.8076648000006</v>
      </c>
      <c r="V98" s="33">
        <v>7089.1141996999995</v>
      </c>
      <c r="W98" s="33">
        <v>6312.5263914999996</v>
      </c>
      <c r="X98" s="33">
        <v>6151.9172177999999</v>
      </c>
      <c r="Y98" s="33">
        <v>5210.6779396000002</v>
      </c>
      <c r="Z98" s="33">
        <v>6038.0419501999995</v>
      </c>
      <c r="AA98" s="33">
        <v>5981.6156959999998</v>
      </c>
      <c r="AB98" s="33">
        <v>5363.2294392000003</v>
      </c>
      <c r="AC98" s="33">
        <v>4232.5517795000005</v>
      </c>
      <c r="AD98" s="33">
        <v>4217.7648061</v>
      </c>
      <c r="AE98" s="33">
        <v>3427.3267570000003</v>
      </c>
    </row>
    <row r="99" spans="1:31">
      <c r="A99" s="29" t="s">
        <v>130</v>
      </c>
      <c r="B99" s="29" t="s">
        <v>76</v>
      </c>
      <c r="C99" s="33">
        <v>8.4358158000000003E-2</v>
      </c>
      <c r="D99" s="33">
        <v>0.48466883999999999</v>
      </c>
      <c r="E99" s="33">
        <v>0.92688612000000004</v>
      </c>
      <c r="F99" s="33">
        <v>1.70388875</v>
      </c>
      <c r="G99" s="33">
        <v>2.5552353999999999</v>
      </c>
      <c r="H99" s="33">
        <v>3.4863856500000003</v>
      </c>
      <c r="I99" s="33">
        <v>4.2810943999999997</v>
      </c>
      <c r="J99" s="33">
        <v>5.0367536999999993</v>
      </c>
      <c r="K99" s="33">
        <v>5.7951688000000008</v>
      </c>
      <c r="L99" s="33">
        <v>6.4788339999999902</v>
      </c>
      <c r="M99" s="33">
        <v>6.9388483999999995</v>
      </c>
      <c r="N99" s="33">
        <v>7.7979377000000003</v>
      </c>
      <c r="O99" s="33">
        <v>8.4383441000000001</v>
      </c>
      <c r="P99" s="33">
        <v>8.8434184000000009</v>
      </c>
      <c r="Q99" s="33">
        <v>9.580615400000001</v>
      </c>
      <c r="R99" s="33">
        <v>9.4951301000000008</v>
      </c>
      <c r="S99" s="33">
        <v>9.0778157999999998</v>
      </c>
      <c r="T99" s="33">
        <v>8.8710197000000015</v>
      </c>
      <c r="U99" s="33">
        <v>8.8564812999999987</v>
      </c>
      <c r="V99" s="33">
        <v>8.7065643999999995</v>
      </c>
      <c r="W99" s="33">
        <v>8.7262370999999916</v>
      </c>
      <c r="X99" s="33">
        <v>8.7316756000000009</v>
      </c>
      <c r="Y99" s="33">
        <v>7.8866959999999997</v>
      </c>
      <c r="Z99" s="33">
        <v>8.2554907000000011</v>
      </c>
      <c r="AA99" s="33">
        <v>7.65172559999999</v>
      </c>
      <c r="AB99" s="33">
        <v>7.2259564999999997</v>
      </c>
      <c r="AC99" s="33">
        <v>6.4860597000000002</v>
      </c>
      <c r="AD99" s="33">
        <v>6.2196270999999994</v>
      </c>
      <c r="AE99" s="33">
        <v>5.6474481599999997</v>
      </c>
    </row>
    <row r="100" spans="1:3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2.4919525000000001E-2</v>
      </c>
      <c r="E102" s="33">
        <v>2.7006490000000001E-2</v>
      </c>
      <c r="F102" s="33">
        <v>2.9433771000000001E-2</v>
      </c>
      <c r="G102" s="33">
        <v>2.7832875999999999E-2</v>
      </c>
      <c r="H102" s="33">
        <v>2.6896235999999997E-2</v>
      </c>
      <c r="I102" s="33">
        <v>2.5797360000000002E-2</v>
      </c>
      <c r="J102" s="33">
        <v>2.3297735E-2</v>
      </c>
      <c r="K102" s="33">
        <v>2.1619264999999999E-2</v>
      </c>
      <c r="L102" s="33">
        <v>2.1065446999999998E-2</v>
      </c>
      <c r="M102" s="33">
        <v>1.977216E-2</v>
      </c>
      <c r="N102" s="33">
        <v>1.8811683999999999E-2</v>
      </c>
      <c r="O102" s="33">
        <v>1.6819167999999902E-2</v>
      </c>
      <c r="P102" s="33">
        <v>1.6066113E-2</v>
      </c>
      <c r="Q102" s="33">
        <v>1.6000689000000002E-2</v>
      </c>
      <c r="R102" s="33">
        <v>1.5245999E-2</v>
      </c>
      <c r="S102" s="33">
        <v>1.3346674999999999E-2</v>
      </c>
      <c r="T102" s="33">
        <v>1.3075659E-2</v>
      </c>
      <c r="U102" s="33">
        <v>1.2802192E-2</v>
      </c>
      <c r="V102" s="33">
        <v>0</v>
      </c>
      <c r="W102" s="33">
        <v>0</v>
      </c>
      <c r="X102" s="33">
        <v>0</v>
      </c>
      <c r="Y102" s="33">
        <v>0</v>
      </c>
      <c r="Z102" s="33">
        <v>0</v>
      </c>
      <c r="AA102" s="33">
        <v>0</v>
      </c>
      <c r="AB102" s="33">
        <v>0</v>
      </c>
      <c r="AC102" s="33">
        <v>0</v>
      </c>
      <c r="AD102" s="33">
        <v>0</v>
      </c>
      <c r="AE102" s="33">
        <v>0</v>
      </c>
    </row>
    <row r="103" spans="1:31">
      <c r="A103" s="29" t="s">
        <v>131</v>
      </c>
      <c r="B103" s="29" t="s">
        <v>72</v>
      </c>
      <c r="C103" s="33">
        <v>2117.0005000000001</v>
      </c>
      <c r="D103" s="33">
        <v>2860.2294999999999</v>
      </c>
      <c r="E103" s="33">
        <v>3375.2449999999999</v>
      </c>
      <c r="F103" s="33">
        <v>3263.9742000000001</v>
      </c>
      <c r="G103" s="33">
        <v>3282.7624999999998</v>
      </c>
      <c r="H103" s="33">
        <v>3808.9737999999998</v>
      </c>
      <c r="I103" s="33">
        <v>4054.3858</v>
      </c>
      <c r="J103" s="33">
        <v>3639.9072000000001</v>
      </c>
      <c r="K103" s="33">
        <v>3239.0328</v>
      </c>
      <c r="L103" s="33">
        <v>3521.0219999999999</v>
      </c>
      <c r="M103" s="33">
        <v>3136.3392000000003</v>
      </c>
      <c r="N103" s="33">
        <v>3021.2392</v>
      </c>
      <c r="O103" s="33">
        <v>2151.2357999999999</v>
      </c>
      <c r="P103" s="33">
        <v>1979.2048</v>
      </c>
      <c r="Q103" s="33">
        <v>2022.6824999999999</v>
      </c>
      <c r="R103" s="33">
        <v>1978.4608000000001</v>
      </c>
      <c r="S103" s="33">
        <v>1340.9658999999999</v>
      </c>
      <c r="T103" s="33">
        <v>1354.6536000000001</v>
      </c>
      <c r="U103" s="33">
        <v>1437.5536000000002</v>
      </c>
      <c r="V103" s="33">
        <v>1423.2793999999999</v>
      </c>
      <c r="W103" s="33">
        <v>1603.7533999999998</v>
      </c>
      <c r="X103" s="33">
        <v>1268.4398000000001</v>
      </c>
      <c r="Y103" s="33">
        <v>947.35506000000009</v>
      </c>
      <c r="Z103" s="33">
        <v>966.68380000000002</v>
      </c>
      <c r="AA103" s="33">
        <v>845.72456000000011</v>
      </c>
      <c r="AB103" s="33">
        <v>601.18919999999991</v>
      </c>
      <c r="AC103" s="33">
        <v>504.53994</v>
      </c>
      <c r="AD103" s="33">
        <v>365.53915999999998</v>
      </c>
      <c r="AE103" s="33">
        <v>345.85109999999997</v>
      </c>
    </row>
    <row r="104" spans="1:31">
      <c r="A104" s="29" t="s">
        <v>131</v>
      </c>
      <c r="B104" s="29" t="s">
        <v>76</v>
      </c>
      <c r="C104" s="33">
        <v>0.11538408700000001</v>
      </c>
      <c r="D104" s="33">
        <v>0.39631037600000002</v>
      </c>
      <c r="E104" s="33">
        <v>0.8158535440000001</v>
      </c>
      <c r="F104" s="33">
        <v>1.5737804299999989</v>
      </c>
      <c r="G104" s="33">
        <v>2.2734438799999999</v>
      </c>
      <c r="H104" s="33">
        <v>2.9648404500000001</v>
      </c>
      <c r="I104" s="33">
        <v>3.644299479999999</v>
      </c>
      <c r="J104" s="33">
        <v>4.1644649999999999</v>
      </c>
      <c r="K104" s="33">
        <v>4.7710651999999998</v>
      </c>
      <c r="L104" s="33">
        <v>5.3298508599999996</v>
      </c>
      <c r="M104" s="33">
        <v>5.8292471500000005</v>
      </c>
      <c r="N104" s="33">
        <v>6.0705596299999893</v>
      </c>
      <c r="O104" s="33">
        <v>6.288907</v>
      </c>
      <c r="P104" s="33">
        <v>6.7556770500000001</v>
      </c>
      <c r="Q104" s="33">
        <v>7.2319846999999999</v>
      </c>
      <c r="R104" s="33">
        <v>7.1133978999999998</v>
      </c>
      <c r="S104" s="33">
        <v>6.2690003000000001</v>
      </c>
      <c r="T104" s="33">
        <v>6.5064782400000007</v>
      </c>
      <c r="U104" s="33">
        <v>6.3697977000000003</v>
      </c>
      <c r="V104" s="33">
        <v>6.6254063000000007</v>
      </c>
      <c r="W104" s="33">
        <v>6.7224412999999901</v>
      </c>
      <c r="X104" s="33">
        <v>6.1073766000000003</v>
      </c>
      <c r="Y104" s="33">
        <v>5.3564777999999995</v>
      </c>
      <c r="Z104" s="33">
        <v>5.1799843000000001</v>
      </c>
      <c r="AA104" s="33">
        <v>4.5434608000000001</v>
      </c>
      <c r="AB104" s="33">
        <v>3.6270128299999986</v>
      </c>
      <c r="AC104" s="33">
        <v>3.6844061599999991</v>
      </c>
      <c r="AD104" s="33">
        <v>2.5103444700000002</v>
      </c>
      <c r="AE104" s="33">
        <v>2.5320620699999998</v>
      </c>
    </row>
    <row r="105" spans="1:3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5.7515642699999904E-2</v>
      </c>
      <c r="D107" s="33">
        <v>0.12026369459999989</v>
      </c>
      <c r="E107" s="33">
        <v>0.12712872319999999</v>
      </c>
      <c r="F107" s="33">
        <v>0.1619757584999999</v>
      </c>
      <c r="G107" s="33">
        <v>0.14580736000000002</v>
      </c>
      <c r="H107" s="33">
        <v>0.14625955299999999</v>
      </c>
      <c r="I107" s="33">
        <v>0.13993644</v>
      </c>
      <c r="J107" s="33">
        <v>0.124897509</v>
      </c>
      <c r="K107" s="33">
        <v>0.11206577600000001</v>
      </c>
      <c r="L107" s="33">
        <v>0.1119077277</v>
      </c>
      <c r="M107" s="33">
        <v>0.10143670499999999</v>
      </c>
      <c r="N107" s="33">
        <v>0.10018855460000001</v>
      </c>
      <c r="O107" s="33">
        <v>7.2527247599999983E-2</v>
      </c>
      <c r="P107" s="33">
        <v>6.4598449200000005E-2</v>
      </c>
      <c r="Q107" s="33">
        <v>6.9478530199999888E-2</v>
      </c>
      <c r="R107" s="33">
        <v>6.5538784799999986E-2</v>
      </c>
      <c r="S107" s="33">
        <v>5.8253743199999999E-2</v>
      </c>
      <c r="T107" s="33">
        <v>5.30601526E-2</v>
      </c>
      <c r="U107" s="33">
        <v>5.6886933599999905E-2</v>
      </c>
      <c r="V107" s="33">
        <v>5.1434135200000002E-2</v>
      </c>
      <c r="W107" s="33">
        <v>1.7241385999999997E-2</v>
      </c>
      <c r="X107" s="33">
        <v>0</v>
      </c>
      <c r="Y107" s="33">
        <v>0</v>
      </c>
      <c r="Z107" s="33">
        <v>0</v>
      </c>
      <c r="AA107" s="33">
        <v>0</v>
      </c>
      <c r="AB107" s="33">
        <v>0</v>
      </c>
      <c r="AC107" s="33">
        <v>0</v>
      </c>
      <c r="AD107" s="33">
        <v>0</v>
      </c>
      <c r="AE107" s="33">
        <v>0</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0</v>
      </c>
      <c r="T108" s="33">
        <v>0</v>
      </c>
      <c r="U108" s="33">
        <v>0</v>
      </c>
      <c r="V108" s="33">
        <v>0</v>
      </c>
      <c r="W108" s="33">
        <v>0</v>
      </c>
      <c r="X108" s="33">
        <v>0</v>
      </c>
      <c r="Y108" s="33">
        <v>0</v>
      </c>
      <c r="Z108" s="33">
        <v>0</v>
      </c>
      <c r="AA108" s="33">
        <v>0</v>
      </c>
      <c r="AB108" s="33">
        <v>0</v>
      </c>
      <c r="AC108" s="33">
        <v>0</v>
      </c>
      <c r="AD108" s="33">
        <v>0</v>
      </c>
      <c r="AE108" s="33">
        <v>0</v>
      </c>
    </row>
    <row r="109" spans="1:31">
      <c r="A109" s="29" t="s">
        <v>132</v>
      </c>
      <c r="B109" s="29" t="s">
        <v>76</v>
      </c>
      <c r="C109" s="33">
        <v>8.5439171999999897E-2</v>
      </c>
      <c r="D109" s="33">
        <v>0.20935809999999988</v>
      </c>
      <c r="E109" s="33">
        <v>0.71667063000000009</v>
      </c>
      <c r="F109" s="33">
        <v>1.7872897400000001</v>
      </c>
      <c r="G109" s="33">
        <v>2.6569241699999999</v>
      </c>
      <c r="H109" s="33">
        <v>3.6783527000000005</v>
      </c>
      <c r="I109" s="33">
        <v>4.6042237000000004</v>
      </c>
      <c r="J109" s="33">
        <v>5.2602354</v>
      </c>
      <c r="K109" s="33">
        <v>5.9092500000000001</v>
      </c>
      <c r="L109" s="33">
        <v>6.4475115999999906</v>
      </c>
      <c r="M109" s="33">
        <v>6.8859218000000002</v>
      </c>
      <c r="N109" s="33">
        <v>7.3569493999999995</v>
      </c>
      <c r="O109" s="33">
        <v>7.7388744999999997</v>
      </c>
      <c r="P109" s="33">
        <v>7.9713978000000001</v>
      </c>
      <c r="Q109" s="33">
        <v>9.0984981000000005</v>
      </c>
      <c r="R109" s="33">
        <v>8.9757662000000007</v>
      </c>
      <c r="S109" s="33">
        <v>8.2422255999999994</v>
      </c>
      <c r="T109" s="33">
        <v>8.0531826999999989</v>
      </c>
      <c r="U109" s="33">
        <v>8.3813066000000003</v>
      </c>
      <c r="V109" s="33">
        <v>8.0199142000000005</v>
      </c>
      <c r="W109" s="33">
        <v>7.8804106999999997</v>
      </c>
      <c r="X109" s="33">
        <v>7.5166667</v>
      </c>
      <c r="Y109" s="33">
        <v>6.5029097999999994</v>
      </c>
      <c r="Z109" s="33">
        <v>7.1530811000000005</v>
      </c>
      <c r="AA109" s="33">
        <v>6.918054999999999</v>
      </c>
      <c r="AB109" s="33">
        <v>6.28622619999999</v>
      </c>
      <c r="AC109" s="33">
        <v>5.8224540999999999</v>
      </c>
      <c r="AD109" s="33">
        <v>5.7897189999999998</v>
      </c>
      <c r="AE109" s="33">
        <v>5.3656104000000004</v>
      </c>
    </row>
    <row r="110" spans="1:3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0.100410781</v>
      </c>
      <c r="D112" s="33">
        <v>9.519220199999999E-2</v>
      </c>
      <c r="E112" s="33">
        <v>0.1057626413999998</v>
      </c>
      <c r="F112" s="33">
        <v>9.9270162499999912E-2</v>
      </c>
      <c r="G112" s="33">
        <v>8.8980949699999992E-2</v>
      </c>
      <c r="H112" s="33">
        <v>8.6097392499999995E-2</v>
      </c>
      <c r="I112" s="33">
        <v>8.1843713899999893E-2</v>
      </c>
      <c r="J112" s="33">
        <v>7.438168899999989E-2</v>
      </c>
      <c r="K112" s="33">
        <v>6.6704767299999995E-2</v>
      </c>
      <c r="L112" s="33">
        <v>6.4002334000000008E-2</v>
      </c>
      <c r="M112" s="33">
        <v>5.7021132999999891E-2</v>
      </c>
      <c r="N112" s="33">
        <v>5.2770234999999902E-2</v>
      </c>
      <c r="O112" s="33">
        <v>4.9504399999999997E-2</v>
      </c>
      <c r="P112" s="33">
        <v>3.5474980000000003E-2</v>
      </c>
      <c r="Q112" s="33">
        <v>3.4705466999999997E-2</v>
      </c>
      <c r="R112" s="33">
        <v>3.2875469999999997E-2</v>
      </c>
      <c r="S112" s="33">
        <v>3.1515951E-2</v>
      </c>
      <c r="T112" s="33">
        <v>2.9109701000000002E-2</v>
      </c>
      <c r="U112" s="33">
        <v>2.9997758999999999E-2</v>
      </c>
      <c r="V112" s="33">
        <v>2.7915976000000002E-2</v>
      </c>
      <c r="W112" s="33">
        <v>2.629488E-2</v>
      </c>
      <c r="X112" s="33">
        <v>2.3196732000000001E-2</v>
      </c>
      <c r="Y112" s="33">
        <v>2.0061954E-2</v>
      </c>
      <c r="Z112" s="33">
        <v>2.1982649E-2</v>
      </c>
      <c r="AA112" s="33">
        <v>2.1115215E-2</v>
      </c>
      <c r="AB112" s="33">
        <v>1.7224720000000002E-2</v>
      </c>
      <c r="AC112" s="33">
        <v>1.6631650000000001E-2</v>
      </c>
      <c r="AD112" s="33">
        <v>1.6268843000000002E-2</v>
      </c>
      <c r="AE112" s="33">
        <v>1.4398396000000001E-2</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0.15280074599999988</v>
      </c>
      <c r="D114" s="33">
        <v>0.28331605999999898</v>
      </c>
      <c r="E114" s="33">
        <v>0.53581734000000003</v>
      </c>
      <c r="F114" s="33">
        <v>0.75883665999999994</v>
      </c>
      <c r="G114" s="33">
        <v>0.93390287999999999</v>
      </c>
      <c r="H114" s="33">
        <v>1.14044857</v>
      </c>
      <c r="I114" s="33">
        <v>1.35407294</v>
      </c>
      <c r="J114" s="33">
        <v>1.5396477199999998</v>
      </c>
      <c r="K114" s="33">
        <v>1.7087007700000001</v>
      </c>
      <c r="L114" s="33">
        <v>1.8669454299999999</v>
      </c>
      <c r="M114" s="33">
        <v>1.9376414799999999</v>
      </c>
      <c r="N114" s="33">
        <v>2.0315134600000002</v>
      </c>
      <c r="O114" s="33">
        <v>2.0925871599999999</v>
      </c>
      <c r="P114" s="33">
        <v>2.13930774</v>
      </c>
      <c r="Q114" s="33">
        <v>2.1966860699999997</v>
      </c>
      <c r="R114" s="33">
        <v>2.1450015699999998</v>
      </c>
      <c r="S114" s="33">
        <v>2.10041783</v>
      </c>
      <c r="T114" s="33">
        <v>2.0101068</v>
      </c>
      <c r="U114" s="33">
        <v>2.057174499999999</v>
      </c>
      <c r="V114" s="33">
        <v>1.9903077</v>
      </c>
      <c r="W114" s="33">
        <v>1.921125</v>
      </c>
      <c r="X114" s="33">
        <v>1.8279038799999998</v>
      </c>
      <c r="Y114" s="33">
        <v>1.5703090799999999</v>
      </c>
      <c r="Z114" s="33">
        <v>1.670106039999999</v>
      </c>
      <c r="AA114" s="33">
        <v>1.6343286399999999</v>
      </c>
      <c r="AB114" s="33">
        <v>1.3192177999999999</v>
      </c>
      <c r="AC114" s="33">
        <v>1.2268203499999999</v>
      </c>
      <c r="AD114" s="33">
        <v>1.1995937799999989</v>
      </c>
      <c r="AE114" s="33">
        <v>1.0806065599999999</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4.2341362999999896E-3</v>
      </c>
      <c r="D119" s="33">
        <v>2.100200339999999E-2</v>
      </c>
      <c r="E119" s="33">
        <v>3.7328811999999989E-2</v>
      </c>
      <c r="F119" s="33">
        <v>4.6372246999999998E-2</v>
      </c>
      <c r="G119" s="33">
        <v>7.3865574999999989E-2</v>
      </c>
      <c r="H119" s="33">
        <v>0.10340176999999989</v>
      </c>
      <c r="I119" s="33">
        <v>0.15612362799999999</v>
      </c>
      <c r="J119" s="33">
        <v>0.19694400500000001</v>
      </c>
      <c r="K119" s="33">
        <v>0.2454349459999989</v>
      </c>
      <c r="L119" s="33">
        <v>0.31036036399999994</v>
      </c>
      <c r="M119" s="33">
        <v>0.322049645</v>
      </c>
      <c r="N119" s="33">
        <v>0.36062556000000001</v>
      </c>
      <c r="O119" s="33">
        <v>0.38444540500000002</v>
      </c>
      <c r="P119" s="33">
        <v>0.45256564299999902</v>
      </c>
      <c r="Q119" s="33">
        <v>0.46324305000000005</v>
      </c>
      <c r="R119" s="33">
        <v>0.41925312399999898</v>
      </c>
      <c r="S119" s="33">
        <v>0.457739013999999</v>
      </c>
      <c r="T119" s="33">
        <v>0.43299705499999996</v>
      </c>
      <c r="U119" s="33">
        <v>0.46468682500000003</v>
      </c>
      <c r="V119" s="33">
        <v>0.49325176300000001</v>
      </c>
      <c r="W119" s="33">
        <v>0.47836202999999999</v>
      </c>
      <c r="X119" s="33">
        <v>0.46790630999999988</v>
      </c>
      <c r="Y119" s="33">
        <v>0.41824218699999999</v>
      </c>
      <c r="Z119" s="33">
        <v>0.432769446</v>
      </c>
      <c r="AA119" s="33">
        <v>0.40707781999999887</v>
      </c>
      <c r="AB119" s="33">
        <v>0.38516460799999996</v>
      </c>
      <c r="AC119" s="33">
        <v>0.34990986699999999</v>
      </c>
      <c r="AD119" s="33">
        <v>0.33993546999999991</v>
      </c>
      <c r="AE119" s="33">
        <v>0.32059220000000005</v>
      </c>
    </row>
    <row r="121" spans="1:31" collapsed="1"/>
  </sheetData>
  <sheetProtection algorithmName="SHA-512" hashValue="wFQlsSWCjyHHyGxlwEhW2nJxC4EYYWlJyRo01CZ1QP3uEuuYqj6yZtpRDdSi1hIA/RmTCpVDqVzosSAMOFxIMw==" saltValue="/UKeaZsXjLhvDVOBTLy7TQ=="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30</v>
      </c>
      <c r="B2" s="38" t="s">
        <v>144</v>
      </c>
      <c r="C2" s="38"/>
      <c r="D2" s="38"/>
      <c r="E2" s="38"/>
      <c r="F2" s="38"/>
      <c r="G2" s="38"/>
      <c r="H2" s="38"/>
      <c r="I2" s="38"/>
      <c r="J2" s="38"/>
      <c r="K2" s="38"/>
      <c r="L2" s="38"/>
      <c r="M2" s="38"/>
      <c r="N2" s="38"/>
      <c r="O2" s="38"/>
      <c r="P2" s="38"/>
      <c r="Q2" s="38"/>
      <c r="R2" s="38"/>
      <c r="S2" s="38"/>
      <c r="T2" s="38"/>
      <c r="U2" s="38"/>
      <c r="V2" s="38"/>
    </row>
    <row r="3" spans="1:31">
      <c r="B3" s="38"/>
      <c r="C3" s="38"/>
      <c r="D3" s="38"/>
      <c r="E3" s="38"/>
      <c r="F3" s="38"/>
      <c r="G3" s="38"/>
      <c r="H3" s="38"/>
      <c r="I3" s="38"/>
      <c r="J3" s="38"/>
      <c r="K3" s="38"/>
      <c r="L3" s="38"/>
      <c r="M3" s="38"/>
      <c r="N3" s="38"/>
      <c r="O3" s="38"/>
      <c r="P3" s="38"/>
      <c r="Q3" s="38"/>
      <c r="R3" s="38"/>
      <c r="S3" s="38"/>
      <c r="T3" s="38"/>
      <c r="U3" s="38"/>
      <c r="V3" s="3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-189035.47944494837</v>
      </c>
      <c r="G6" s="33">
        <v>-122590.78990826831</v>
      </c>
      <c r="H6" s="33">
        <v>-269115.48185044999</v>
      </c>
      <c r="I6" s="33">
        <v>-156541.36350826622</v>
      </c>
      <c r="J6" s="33">
        <v>-224627.97966151912</v>
      </c>
      <c r="K6" s="33">
        <v>-212967.2135367989</v>
      </c>
      <c r="L6" s="33">
        <v>-203212.98995513824</v>
      </c>
      <c r="M6" s="33">
        <v>187955.94364282256</v>
      </c>
      <c r="N6" s="33">
        <v>288816.56753887318</v>
      </c>
      <c r="O6" s="33">
        <v>-20645.784615624703</v>
      </c>
      <c r="P6" s="33">
        <v>-163406.84336209184</v>
      </c>
      <c r="Q6" s="33">
        <v>-55940.623336942765</v>
      </c>
      <c r="R6" s="33">
        <v>-43943.843371061943</v>
      </c>
      <c r="S6" s="33">
        <v>-16898.78145121974</v>
      </c>
      <c r="T6" s="33">
        <v>-16124.791454667889</v>
      </c>
      <c r="U6" s="33">
        <v>-15427.414651794035</v>
      </c>
      <c r="V6" s="33">
        <v>-14679.653136388317</v>
      </c>
      <c r="W6" s="33">
        <v>187656.97308186922</v>
      </c>
      <c r="X6" s="33">
        <v>-16267.630800742634</v>
      </c>
      <c r="Y6" s="33">
        <v>-18072.900171138223</v>
      </c>
      <c r="Z6" s="33">
        <v>-14809.702600828336</v>
      </c>
      <c r="AA6" s="33">
        <v>-8326.1048047775475</v>
      </c>
      <c r="AB6" s="33">
        <v>-2405.3563895504517</v>
      </c>
      <c r="AC6" s="33">
        <v>-6185.5524579596704</v>
      </c>
      <c r="AD6" s="33">
        <v>-5885.7403393177156</v>
      </c>
      <c r="AE6" s="33">
        <v>-5616.164443677927</v>
      </c>
    </row>
    <row r="7" spans="1:31">
      <c r="A7" s="29" t="s">
        <v>40</v>
      </c>
      <c r="B7" s="29" t="s">
        <v>71</v>
      </c>
      <c r="C7" s="33">
        <v>0</v>
      </c>
      <c r="D7" s="33">
        <v>0</v>
      </c>
      <c r="E7" s="33">
        <v>0</v>
      </c>
      <c r="F7" s="33">
        <v>-299632.29248882923</v>
      </c>
      <c r="G7" s="33">
        <v>-294601.88931425544</v>
      </c>
      <c r="H7" s="33">
        <v>-315156.67954145215</v>
      </c>
      <c r="I7" s="33">
        <v>-468378.13111736858</v>
      </c>
      <c r="J7" s="33">
        <v>-445675.9675638132</v>
      </c>
      <c r="K7" s="33">
        <v>-391742.18249227438</v>
      </c>
      <c r="L7" s="33">
        <v>-341813.9690161114</v>
      </c>
      <c r="M7" s="33">
        <v>-294242.57975851395</v>
      </c>
      <c r="N7" s="33">
        <v>-248781.59187716042</v>
      </c>
      <c r="O7" s="33">
        <v>-237387.01505545308</v>
      </c>
      <c r="P7" s="33">
        <v>-226514.32725280902</v>
      </c>
      <c r="Q7" s="33">
        <v>-216717.86955667185</v>
      </c>
      <c r="R7" s="33">
        <v>-206213.61079224321</v>
      </c>
      <c r="S7" s="33">
        <v>-196768.7125096801</v>
      </c>
      <c r="T7" s="33">
        <v>-187756.40507531259</v>
      </c>
      <c r="U7" s="33">
        <v>-179636.1784132426</v>
      </c>
      <c r="V7" s="33">
        <v>-170929.2595727898</v>
      </c>
      <c r="W7" s="33">
        <v>-163100.43845872043</v>
      </c>
      <c r="X7" s="33">
        <v>-155630.18930704799</v>
      </c>
      <c r="Y7" s="33">
        <v>-148899.38077816111</v>
      </c>
      <c r="Z7" s="33">
        <v>-141682.2665237778</v>
      </c>
      <c r="AA7" s="33">
        <v>-135193.00236340321</v>
      </c>
      <c r="AB7" s="33">
        <v>-129000.95640227089</v>
      </c>
      <c r="AC7" s="33">
        <v>-88405.292456107607</v>
      </c>
      <c r="AD7" s="33">
        <v>0</v>
      </c>
      <c r="AE7" s="33">
        <v>0</v>
      </c>
    </row>
    <row r="8" spans="1:31">
      <c r="A8" s="29" t="s">
        <v>40</v>
      </c>
      <c r="B8" s="29" t="s">
        <v>20</v>
      </c>
      <c r="C8" s="33">
        <v>7.1552243923564E-5</v>
      </c>
      <c r="D8" s="33">
        <v>6.8275041884615696E-5</v>
      </c>
      <c r="E8" s="33">
        <v>7.0793598654091114E-5</v>
      </c>
      <c r="F8" s="33">
        <v>8.8215273621173619E-5</v>
      </c>
      <c r="G8" s="33">
        <v>8.4174879376004873E-5</v>
      </c>
      <c r="H8" s="33">
        <v>8.0319541357340562E-5</v>
      </c>
      <c r="I8" s="33">
        <v>7.7794192028288257E-5</v>
      </c>
      <c r="J8" s="33">
        <v>7.6689136878998083E-5</v>
      </c>
      <c r="K8" s="33">
        <v>7.3176657298155092E-5</v>
      </c>
      <c r="L8" s="33">
        <v>7.2785896906230982E-5</v>
      </c>
      <c r="M8" s="33">
        <v>7.6593377840984225E-5</v>
      </c>
      <c r="N8" s="33">
        <v>1.0648496613948938E-4</v>
      </c>
      <c r="O8" s="33">
        <v>1.0160779207738102E-4</v>
      </c>
      <c r="P8" s="33">
        <v>9.6954000035237174E-5</v>
      </c>
      <c r="Q8" s="33">
        <v>9.3529864356469068E-5</v>
      </c>
      <c r="R8" s="33">
        <v>8.8996496160242082E-5</v>
      </c>
      <c r="S8" s="33">
        <v>1.1989491735302586E-4</v>
      </c>
      <c r="T8" s="33">
        <v>1.1440354704703522E-4</v>
      </c>
      <c r="U8" s="33">
        <v>1.1718719967095855E-4</v>
      </c>
      <c r="V8" s="33">
        <v>1.1150716658582047E-4</v>
      </c>
      <c r="W8" s="33">
        <v>1.3366849038598926E-4</v>
      </c>
      <c r="X8" s="33">
        <v>1.3051421786767968E-4</v>
      </c>
      <c r="Y8" s="33">
        <v>1.4485652737454267E-4</v>
      </c>
      <c r="Z8" s="33">
        <v>1.3783536917299957E-4</v>
      </c>
      <c r="AA8" s="33">
        <v>1.3152229877683611E-4</v>
      </c>
      <c r="AB8" s="33">
        <v>1.2609620201224736E-4</v>
      </c>
      <c r="AC8" s="33">
        <v>1.2064270101900611E-4</v>
      </c>
      <c r="AD8" s="33">
        <v>1.1848832113894344E-4</v>
      </c>
      <c r="AE8" s="33">
        <v>1.2018122544176152E-4</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2.6648089517524896E-4</v>
      </c>
      <c r="D10" s="33">
        <v>2.6031525836695528E-4</v>
      </c>
      <c r="E10" s="33">
        <v>2.5370559286733152E-4</v>
      </c>
      <c r="F10" s="33">
        <v>2.4140854877533814E-4</v>
      </c>
      <c r="G10" s="33">
        <v>2.303516685870495E-4</v>
      </c>
      <c r="H10" s="33">
        <v>2.1980121039631809E-4</v>
      </c>
      <c r="I10" s="33">
        <v>2.1029508649977478E-4</v>
      </c>
      <c r="J10" s="33">
        <v>2.0262905535889478E-4</v>
      </c>
      <c r="K10" s="33">
        <v>1.9665127868306921E-4</v>
      </c>
      <c r="L10" s="33">
        <v>1.9879115708774651E-4</v>
      </c>
      <c r="M10" s="33">
        <v>2.093675652252825E-4</v>
      </c>
      <c r="N10" s="33">
        <v>3.5743944580376384E-4</v>
      </c>
      <c r="O10" s="33">
        <v>3.4106817334108691E-4</v>
      </c>
      <c r="P10" s="33">
        <v>3.2544673015772889E-4</v>
      </c>
      <c r="Q10" s="33">
        <v>5.9634215416924327E-4</v>
      </c>
      <c r="R10" s="33">
        <v>5.6743760507809088E-4</v>
      </c>
      <c r="S10" s="33">
        <v>6962.5325689535694</v>
      </c>
      <c r="T10" s="33">
        <v>6643.6379448298039</v>
      </c>
      <c r="U10" s="33">
        <v>10558.9770237668</v>
      </c>
      <c r="V10" s="33">
        <v>10047.18615404204</v>
      </c>
      <c r="W10" s="33">
        <v>14969.600944936574</v>
      </c>
      <c r="X10" s="33">
        <v>14562.180953188259</v>
      </c>
      <c r="Y10" s="33">
        <v>19787.987753517089</v>
      </c>
      <c r="Z10" s="33">
        <v>23330.53920332222</v>
      </c>
      <c r="AA10" s="33">
        <v>22261.96487980325</v>
      </c>
      <c r="AB10" s="33">
        <v>28534.757583023322</v>
      </c>
      <c r="AC10" s="33">
        <v>27300.665467180926</v>
      </c>
      <c r="AD10" s="33">
        <v>27976.581134832992</v>
      </c>
      <c r="AE10" s="33">
        <v>29475.893871798286</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140767.27111095053</v>
      </c>
      <c r="D12" s="33">
        <v>139727.16704043155</v>
      </c>
      <c r="E12" s="33">
        <v>176716.67942731475</v>
      </c>
      <c r="F12" s="33">
        <v>276768.16061409115</v>
      </c>
      <c r="G12" s="33">
        <v>265105.5233583654</v>
      </c>
      <c r="H12" s="33">
        <v>266867.79660697863</v>
      </c>
      <c r="I12" s="33">
        <v>311625.79688366072</v>
      </c>
      <c r="J12" s="33">
        <v>337743.34899058513</v>
      </c>
      <c r="K12" s="33">
        <v>354550.93200668984</v>
      </c>
      <c r="L12" s="33">
        <v>339068.61385891633</v>
      </c>
      <c r="M12" s="33">
        <v>337203.23861697398</v>
      </c>
      <c r="N12" s="33">
        <v>388695.00872612663</v>
      </c>
      <c r="O12" s="33">
        <v>400336.33315388556</v>
      </c>
      <c r="P12" s="33">
        <v>387249.78859111504</v>
      </c>
      <c r="Q12" s="33">
        <v>377158.57005881524</v>
      </c>
      <c r="R12" s="33">
        <v>362790.49953494786</v>
      </c>
      <c r="S12" s="33">
        <v>389802.8359223734</v>
      </c>
      <c r="T12" s="33">
        <v>390442.69701725885</v>
      </c>
      <c r="U12" s="33">
        <v>376304.86953173386</v>
      </c>
      <c r="V12" s="33">
        <v>362526.16664304584</v>
      </c>
      <c r="W12" s="33">
        <v>374773.78147234232</v>
      </c>
      <c r="X12" s="33">
        <v>378209.05844965857</v>
      </c>
      <c r="Y12" s="33">
        <v>368267.57554730825</v>
      </c>
      <c r="Z12" s="33">
        <v>355086.6309943581</v>
      </c>
      <c r="AA12" s="33">
        <v>358292.97848248295</v>
      </c>
      <c r="AB12" s="33">
        <v>374446.21832072659</v>
      </c>
      <c r="AC12" s="33">
        <v>366539.40581832122</v>
      </c>
      <c r="AD12" s="33">
        <v>354103.60549628659</v>
      </c>
      <c r="AE12" s="33">
        <v>354920.48746296304</v>
      </c>
    </row>
    <row r="13" spans="1:31">
      <c r="A13" s="29" t="s">
        <v>40</v>
      </c>
      <c r="B13" s="29" t="s">
        <v>68</v>
      </c>
      <c r="C13" s="33">
        <v>4.1949279867141057E-4</v>
      </c>
      <c r="D13" s="33">
        <v>7.0252875778763332E-4</v>
      </c>
      <c r="E13" s="33">
        <v>7.6513768079200875E-4</v>
      </c>
      <c r="F13" s="33">
        <v>2.0178812062110934E-3</v>
      </c>
      <c r="G13" s="33">
        <v>7312.1906965200797</v>
      </c>
      <c r="H13" s="33">
        <v>6977.281661834807</v>
      </c>
      <c r="I13" s="33">
        <v>9353.7490822827767</v>
      </c>
      <c r="J13" s="33">
        <v>12327.181277930127</v>
      </c>
      <c r="K13" s="33">
        <v>51118.213192502015</v>
      </c>
      <c r="L13" s="33">
        <v>52462.063540497234</v>
      </c>
      <c r="M13" s="33">
        <v>53907.331897306336</v>
      </c>
      <c r="N13" s="33">
        <v>80513.779733772826</v>
      </c>
      <c r="O13" s="33">
        <v>81315.22790381388</v>
      </c>
      <c r="P13" s="33">
        <v>77590.866301163202</v>
      </c>
      <c r="Q13" s="33">
        <v>74235.159639185775</v>
      </c>
      <c r="R13" s="33">
        <v>70637.00092268025</v>
      </c>
      <c r="S13" s="33">
        <v>108451.00885615946</v>
      </c>
      <c r="T13" s="33">
        <v>107922.53157494703</v>
      </c>
      <c r="U13" s="33">
        <v>112907.86064463769</v>
      </c>
      <c r="V13" s="33">
        <v>127420.03153802516</v>
      </c>
      <c r="W13" s="33">
        <v>139445.0966073813</v>
      </c>
      <c r="X13" s="33">
        <v>173014.36855911987</v>
      </c>
      <c r="Y13" s="33">
        <v>178300.31511980793</v>
      </c>
      <c r="Z13" s="33">
        <v>169658.1452257011</v>
      </c>
      <c r="AA13" s="33">
        <v>163054.97454291949</v>
      </c>
      <c r="AB13" s="33">
        <v>186879.61130806882</v>
      </c>
      <c r="AC13" s="33">
        <v>178797.30486759511</v>
      </c>
      <c r="AD13" s="33">
        <v>170131.04601161403</v>
      </c>
      <c r="AE13" s="33">
        <v>170087.9201132498</v>
      </c>
    </row>
    <row r="14" spans="1:31">
      <c r="A14" s="29" t="s">
        <v>40</v>
      </c>
      <c r="B14" s="29" t="s">
        <v>36</v>
      </c>
      <c r="C14" s="33">
        <v>3.2707915717417101E-4</v>
      </c>
      <c r="D14" s="33">
        <v>4.7432924354123428E-4</v>
      </c>
      <c r="E14" s="33">
        <v>4.5381510465762072E-4</v>
      </c>
      <c r="F14" s="33">
        <v>6.1237487074034349E-4</v>
      </c>
      <c r="G14" s="33">
        <v>8.3283717972462495E-4</v>
      </c>
      <c r="H14" s="33">
        <v>8.4416579665453706E-4</v>
      </c>
      <c r="I14" s="33">
        <v>1.139066348931265E-3</v>
      </c>
      <c r="J14" s="33">
        <v>1.9301291439412899E-3</v>
      </c>
      <c r="K14" s="33">
        <v>4.0647889299854443E-3</v>
      </c>
      <c r="L14" s="33">
        <v>4.0335689534849277E-3</v>
      </c>
      <c r="M14" s="33">
        <v>3.9474947491138449E-3</v>
      </c>
      <c r="N14" s="33">
        <v>3514.8340779486534</v>
      </c>
      <c r="O14" s="33">
        <v>6608.2302341844133</v>
      </c>
      <c r="P14" s="33">
        <v>6305.5631980472608</v>
      </c>
      <c r="Q14" s="33">
        <v>8379.170623913089</v>
      </c>
      <c r="R14" s="33">
        <v>7973.0344033746796</v>
      </c>
      <c r="S14" s="33">
        <v>11873.233734415595</v>
      </c>
      <c r="T14" s="33">
        <v>11329.421497794452</v>
      </c>
      <c r="U14" s="33">
        <v>16624.793821214374</v>
      </c>
      <c r="V14" s="33">
        <v>15818.994389166859</v>
      </c>
      <c r="W14" s="33">
        <v>21710.946397696378</v>
      </c>
      <c r="X14" s="33">
        <v>22106.046486858737</v>
      </c>
      <c r="Y14" s="33">
        <v>21149.987986026626</v>
      </c>
      <c r="Z14" s="33">
        <v>28888.397157274674</v>
      </c>
      <c r="AA14" s="33">
        <v>27565.264465669396</v>
      </c>
      <c r="AB14" s="33">
        <v>34195.23928543715</v>
      </c>
      <c r="AC14" s="33">
        <v>32716.338517885768</v>
      </c>
      <c r="AD14" s="33">
        <v>35929.469406708784</v>
      </c>
      <c r="AE14" s="33">
        <v>34283.845276469037</v>
      </c>
    </row>
    <row r="15" spans="1:31">
      <c r="A15" s="29" t="s">
        <v>40</v>
      </c>
      <c r="B15" s="29" t="s">
        <v>73</v>
      </c>
      <c r="C15" s="33">
        <v>0</v>
      </c>
      <c r="D15" s="33">
        <v>0</v>
      </c>
      <c r="E15" s="33">
        <v>6.727163234270941E-4</v>
      </c>
      <c r="F15" s="33">
        <v>8.2274485942044966E-4</v>
      </c>
      <c r="G15" s="33">
        <v>7.9862494021377462E-4</v>
      </c>
      <c r="H15" s="33">
        <v>8.8371996950516467E-4</v>
      </c>
      <c r="I15" s="33">
        <v>9.6503445114970898E-4</v>
      </c>
      <c r="J15" s="33">
        <v>1.179746921750679E-3</v>
      </c>
      <c r="K15" s="33">
        <v>22893.992963756486</v>
      </c>
      <c r="L15" s="33">
        <v>21845.413244920728</v>
      </c>
      <c r="M15" s="33">
        <v>20900.626870236356</v>
      </c>
      <c r="N15" s="33">
        <v>31187.040806765574</v>
      </c>
      <c r="O15" s="33">
        <v>32140.195687489231</v>
      </c>
      <c r="P15" s="33">
        <v>30668.125643791554</v>
      </c>
      <c r="Q15" s="33">
        <v>31717.832889449215</v>
      </c>
      <c r="R15" s="33">
        <v>30180.47777978878</v>
      </c>
      <c r="S15" s="33">
        <v>36235.623466666053</v>
      </c>
      <c r="T15" s="33">
        <v>34575.976576564783</v>
      </c>
      <c r="U15" s="33">
        <v>33080.609745865135</v>
      </c>
      <c r="V15" s="33">
        <v>31477.201197590959</v>
      </c>
      <c r="W15" s="33">
        <v>37641.679199473903</v>
      </c>
      <c r="X15" s="33">
        <v>44513.972389965551</v>
      </c>
      <c r="Y15" s="33">
        <v>42588.799476207059</v>
      </c>
      <c r="Z15" s="33">
        <v>41598.310915974202</v>
      </c>
      <c r="AA15" s="33">
        <v>39693.044751348272</v>
      </c>
      <c r="AB15" s="33">
        <v>37875.042745431834</v>
      </c>
      <c r="AC15" s="33">
        <v>36236.99512833394</v>
      </c>
      <c r="AD15" s="33">
        <v>35622.630357737311</v>
      </c>
      <c r="AE15" s="33">
        <v>33991.059488125145</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140767.27186847647</v>
      </c>
      <c r="D17" s="35">
        <v>139727.16807155061</v>
      </c>
      <c r="E17" s="35">
        <v>176716.68051695163</v>
      </c>
      <c r="F17" s="35">
        <v>-211899.60897218145</v>
      </c>
      <c r="G17" s="35">
        <v>-144774.96485311171</v>
      </c>
      <c r="H17" s="35">
        <v>-310427.0828229679</v>
      </c>
      <c r="I17" s="35">
        <v>-303939.94837160199</v>
      </c>
      <c r="J17" s="35">
        <v>-320233.41667749878</v>
      </c>
      <c r="K17" s="35">
        <v>-199040.25056005342</v>
      </c>
      <c r="L17" s="35">
        <v>-153496.28130025903</v>
      </c>
      <c r="M17" s="35">
        <v>284823.93468454987</v>
      </c>
      <c r="N17" s="35">
        <v>509243.76458553667</v>
      </c>
      <c r="O17" s="35">
        <v>223618.76182929761</v>
      </c>
      <c r="P17" s="35">
        <v>74919.48469977807</v>
      </c>
      <c r="Q17" s="35">
        <v>178735.23749425838</v>
      </c>
      <c r="R17" s="35">
        <v>183270.04695075704</v>
      </c>
      <c r="S17" s="35">
        <v>291548.88350648154</v>
      </c>
      <c r="T17" s="35">
        <v>301127.67012145871</v>
      </c>
      <c r="U17" s="35">
        <v>304708.11425228894</v>
      </c>
      <c r="V17" s="35">
        <v>314384.47173744207</v>
      </c>
      <c r="W17" s="35">
        <v>553745.01378147746</v>
      </c>
      <c r="X17" s="35">
        <v>393887.78798469028</v>
      </c>
      <c r="Y17" s="35">
        <v>399383.59761619044</v>
      </c>
      <c r="Z17" s="35">
        <v>391583.34643661068</v>
      </c>
      <c r="AA17" s="35">
        <v>400090.81086854724</v>
      </c>
      <c r="AB17" s="35">
        <v>458454.27454609366</v>
      </c>
      <c r="AC17" s="35">
        <v>478046.53135967266</v>
      </c>
      <c r="AD17" s="35">
        <v>546325.49242190423</v>
      </c>
      <c r="AE17" s="35">
        <v>548868.13712451444</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-39643.178431172135</v>
      </c>
      <c r="G20" s="33">
        <v>19959.115834979624</v>
      </c>
      <c r="H20" s="33">
        <v>-124794.71027732395</v>
      </c>
      <c r="I20" s="33">
        <v>-119397.49715283567</v>
      </c>
      <c r="J20" s="33">
        <v>-113610.33152369694</v>
      </c>
      <c r="K20" s="33">
        <v>-100331.24179094749</v>
      </c>
      <c r="L20" s="33">
        <v>-95735.917701338971</v>
      </c>
      <c r="M20" s="33">
        <v>-92651.812045899802</v>
      </c>
      <c r="N20" s="33">
        <v>225800.9400382922</v>
      </c>
      <c r="O20" s="33">
        <v>-63056.096207935785</v>
      </c>
      <c r="P20" s="33">
        <v>-60168.030708808998</v>
      </c>
      <c r="Q20" s="33">
        <v>-5.7618344545330279E-4</v>
      </c>
      <c r="R20" s="33">
        <v>-5.4825598372989918E-4</v>
      </c>
      <c r="S20" s="33">
        <v>-5.231450224347584E-4</v>
      </c>
      <c r="T20" s="33">
        <v>-4.9918418151381858E-4</v>
      </c>
      <c r="U20" s="33">
        <v>-4.7759509805013554E-4</v>
      </c>
      <c r="V20" s="33">
        <v>-4.5444618788041138E-4</v>
      </c>
      <c r="W20" s="33">
        <v>-12664.149244091826</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1.5586537580368702E-5</v>
      </c>
      <c r="D22" s="33">
        <v>1.4872650357026001E-5</v>
      </c>
      <c r="E22" s="33">
        <v>1.54729450155874E-5</v>
      </c>
      <c r="F22" s="33">
        <v>1.8957056038414003E-5</v>
      </c>
      <c r="G22" s="33">
        <v>1.80887939225828E-5</v>
      </c>
      <c r="H22" s="33">
        <v>1.7260299537577499E-5</v>
      </c>
      <c r="I22" s="33">
        <v>1.65138134486256E-5</v>
      </c>
      <c r="J22" s="33">
        <v>1.5713393206369002E-5</v>
      </c>
      <c r="K22" s="33">
        <v>1.49936958016347E-5</v>
      </c>
      <c r="L22" s="33">
        <v>1.43069616370853E-5</v>
      </c>
      <c r="M22" s="33">
        <v>1.46819681513437E-5</v>
      </c>
      <c r="N22" s="33">
        <v>2.7013514364268297E-5</v>
      </c>
      <c r="O22" s="33">
        <v>2.5776254154115998E-5</v>
      </c>
      <c r="P22" s="33">
        <v>2.45956623510056E-5</v>
      </c>
      <c r="Q22" s="33">
        <v>2.35319311131083E-5</v>
      </c>
      <c r="R22" s="33">
        <v>2.2391344533217802E-5</v>
      </c>
      <c r="S22" s="33">
        <v>3.6157795001504901E-5</v>
      </c>
      <c r="T22" s="33">
        <v>3.4501712773959599E-5</v>
      </c>
      <c r="U22" s="33">
        <v>3.3009557404656403E-5</v>
      </c>
      <c r="V22" s="33">
        <v>3.1409592743749202E-5</v>
      </c>
      <c r="W22" s="33">
        <v>3.6525014763407199E-5</v>
      </c>
      <c r="X22" s="33">
        <v>3.4852113309986405E-5</v>
      </c>
      <c r="Y22" s="33">
        <v>3.84672012108459E-5</v>
      </c>
      <c r="Z22" s="33">
        <v>3.6602705974303295E-5</v>
      </c>
      <c r="AA22" s="33">
        <v>3.4926246144781401E-5</v>
      </c>
      <c r="AB22" s="33">
        <v>3.3326570735569102E-5</v>
      </c>
      <c r="AC22" s="33">
        <v>3.1885238770708701E-5</v>
      </c>
      <c r="AD22" s="33">
        <v>3.0339769541529501E-5</v>
      </c>
      <c r="AE22" s="33">
        <v>2.89501617647429E-5</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5.5081432486297097E-5</v>
      </c>
      <c r="D24" s="33">
        <v>5.4019772946417103E-5</v>
      </c>
      <c r="E24" s="33">
        <v>5.47665091872686E-5</v>
      </c>
      <c r="F24" s="33">
        <v>5.2111990732909607E-5</v>
      </c>
      <c r="G24" s="33">
        <v>4.9725181977254503E-5</v>
      </c>
      <c r="H24" s="33">
        <v>4.7447692707497796E-5</v>
      </c>
      <c r="I24" s="33">
        <v>4.5395640106562104E-5</v>
      </c>
      <c r="J24" s="33">
        <v>4.3195325238980302E-5</v>
      </c>
      <c r="K24" s="33">
        <v>4.1216913379564202E-5</v>
      </c>
      <c r="L24" s="33">
        <v>4.0320468791320704E-5</v>
      </c>
      <c r="M24" s="33">
        <v>4.1026572382399002E-5</v>
      </c>
      <c r="N24" s="33">
        <v>8.4955176555905599E-5</v>
      </c>
      <c r="O24" s="33">
        <v>8.1064099734811998E-5</v>
      </c>
      <c r="P24" s="33">
        <v>7.7351240174177989E-5</v>
      </c>
      <c r="Q24" s="33">
        <v>1.3698527748936659E-4</v>
      </c>
      <c r="R24" s="33">
        <v>1.3034563672227657E-4</v>
      </c>
      <c r="S24" s="33">
        <v>5214.7917962789297</v>
      </c>
      <c r="T24" s="33">
        <v>4975.9463685141272</v>
      </c>
      <c r="U24" s="33">
        <v>4760.7429985737454</v>
      </c>
      <c r="V24" s="33">
        <v>4529.9910238046077</v>
      </c>
      <c r="W24" s="33">
        <v>4322.5105258516032</v>
      </c>
      <c r="X24" s="33">
        <v>4124.5329428728219</v>
      </c>
      <c r="Y24" s="33">
        <v>7108.1802470397188</v>
      </c>
      <c r="Z24" s="33">
        <v>9138.896368005906</v>
      </c>
      <c r="AA24" s="33">
        <v>8720.3209583659427</v>
      </c>
      <c r="AB24" s="33">
        <v>8320.9169416929217</v>
      </c>
      <c r="AC24" s="33">
        <v>7961.0478252401426</v>
      </c>
      <c r="AD24" s="33">
        <v>7575.1779491496181</v>
      </c>
      <c r="AE24" s="33">
        <v>7228.2232327464653</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35486.532900564649</v>
      </c>
      <c r="D26" s="33">
        <v>39268.447410483459</v>
      </c>
      <c r="E26" s="33">
        <v>72125.366855964312</v>
      </c>
      <c r="F26" s="33">
        <v>111556.40285267297</v>
      </c>
      <c r="G26" s="33">
        <v>106446.94936041621</v>
      </c>
      <c r="H26" s="33">
        <v>109292.75743307704</v>
      </c>
      <c r="I26" s="33">
        <v>120686.19267597505</v>
      </c>
      <c r="J26" s="33">
        <v>120024.90328269565</v>
      </c>
      <c r="K26" s="33">
        <v>146804.32357812682</v>
      </c>
      <c r="L26" s="33">
        <v>140080.46137706848</v>
      </c>
      <c r="M26" s="33">
        <v>134022.15900019673</v>
      </c>
      <c r="N26" s="33">
        <v>168297.36476747438</v>
      </c>
      <c r="O26" s="33">
        <v>160589.08845464827</v>
      </c>
      <c r="P26" s="33">
        <v>153233.86296823859</v>
      </c>
      <c r="Q26" s="33">
        <v>146606.69253261099</v>
      </c>
      <c r="R26" s="33">
        <v>139744.01410377416</v>
      </c>
      <c r="S26" s="33">
        <v>133343.52495450433</v>
      </c>
      <c r="T26" s="33">
        <v>142123.59988860777</v>
      </c>
      <c r="U26" s="33">
        <v>135976.93424137234</v>
      </c>
      <c r="V26" s="33">
        <v>129386.16773236117</v>
      </c>
      <c r="W26" s="33">
        <v>138551.38219554341</v>
      </c>
      <c r="X26" s="33">
        <v>137814.62736150937</v>
      </c>
      <c r="Y26" s="33">
        <v>131854.31931728957</v>
      </c>
      <c r="Z26" s="33">
        <v>125463.37475944709</v>
      </c>
      <c r="AA26" s="33">
        <v>130944.69948155805</v>
      </c>
      <c r="AB26" s="33">
        <v>139744.3224085749</v>
      </c>
      <c r="AC26" s="33">
        <v>141988.06955120005</v>
      </c>
      <c r="AD26" s="33">
        <v>135105.94475588875</v>
      </c>
      <c r="AE26" s="33">
        <v>131927.16369696389</v>
      </c>
    </row>
    <row r="27" spans="1:31">
      <c r="A27" s="29" t="s">
        <v>130</v>
      </c>
      <c r="B27" s="29" t="s">
        <v>68</v>
      </c>
      <c r="C27" s="33">
        <v>9.9870330460563784E-5</v>
      </c>
      <c r="D27" s="33">
        <v>1.6628678520963887E-4</v>
      </c>
      <c r="E27" s="33">
        <v>1.7817119698271979E-4</v>
      </c>
      <c r="F27" s="33">
        <v>5.0353226354685177E-4</v>
      </c>
      <c r="G27" s="33">
        <v>7312.1883977009838</v>
      </c>
      <c r="H27" s="33">
        <v>6977.2794061133663</v>
      </c>
      <c r="I27" s="33">
        <v>6675.5209884986825</v>
      </c>
      <c r="J27" s="33">
        <v>9778.7660680445024</v>
      </c>
      <c r="K27" s="33">
        <v>48686.519278454973</v>
      </c>
      <c r="L27" s="33">
        <v>46456.602346442465</v>
      </c>
      <c r="M27" s="33">
        <v>44447.41314806899</v>
      </c>
      <c r="N27" s="33">
        <v>51897.912012822329</v>
      </c>
      <c r="O27" s="33">
        <v>49764.201649859591</v>
      </c>
      <c r="P27" s="33">
        <v>47484.925219510827</v>
      </c>
      <c r="Q27" s="33">
        <v>45431.262359598251</v>
      </c>
      <c r="R27" s="33">
        <v>43229.220892238089</v>
      </c>
      <c r="S27" s="33">
        <v>64851.047474364437</v>
      </c>
      <c r="T27" s="33">
        <v>66319.514989072777</v>
      </c>
      <c r="U27" s="33">
        <v>68601.388146961865</v>
      </c>
      <c r="V27" s="33">
        <v>79028.009080755262</v>
      </c>
      <c r="W27" s="33">
        <v>85383.695182531606</v>
      </c>
      <c r="X27" s="33">
        <v>101720.52596921413</v>
      </c>
      <c r="Y27" s="33">
        <v>104608.98530249458</v>
      </c>
      <c r="Z27" s="33">
        <v>99538.61499593161</v>
      </c>
      <c r="AA27" s="33">
        <v>94979.594423953342</v>
      </c>
      <c r="AB27" s="33">
        <v>101357.08319440359</v>
      </c>
      <c r="AC27" s="33">
        <v>96973.517751434934</v>
      </c>
      <c r="AD27" s="33">
        <v>92273.236571593268</v>
      </c>
      <c r="AE27" s="33">
        <v>88046.981435842579</v>
      </c>
    </row>
    <row r="28" spans="1:31">
      <c r="A28" s="29" t="s">
        <v>130</v>
      </c>
      <c r="B28" s="29" t="s">
        <v>36</v>
      </c>
      <c r="C28" s="33">
        <v>1.1330419595011328E-4</v>
      </c>
      <c r="D28" s="33">
        <v>1.6248211792522233E-4</v>
      </c>
      <c r="E28" s="33">
        <v>1.554549721639007E-4</v>
      </c>
      <c r="F28" s="33">
        <v>2.2487456141411199E-4</v>
      </c>
      <c r="G28" s="33">
        <v>2.5273703448018303E-4</v>
      </c>
      <c r="H28" s="33">
        <v>2.59570471095099E-4</v>
      </c>
      <c r="I28" s="33">
        <v>3.5659655521105106E-4</v>
      </c>
      <c r="J28" s="33">
        <v>3.8660614289913898E-4</v>
      </c>
      <c r="K28" s="33">
        <v>2.4504811052185136E-3</v>
      </c>
      <c r="L28" s="33">
        <v>2.368243941138964E-3</v>
      </c>
      <c r="M28" s="33">
        <v>2.291398442235673E-3</v>
      </c>
      <c r="N28" s="33">
        <v>3.5235084383619299E-3</v>
      </c>
      <c r="O28" s="33">
        <v>3.3621263711442204E-3</v>
      </c>
      <c r="P28" s="33">
        <v>3.2081358490512199E-3</v>
      </c>
      <c r="Q28" s="33">
        <v>3.5278881777679604E-3</v>
      </c>
      <c r="R28" s="33">
        <v>3.3568923554712004E-3</v>
      </c>
      <c r="S28" s="33">
        <v>3.20803121903734E-3</v>
      </c>
      <c r="T28" s="33">
        <v>3.0610984902291402E-3</v>
      </c>
      <c r="U28" s="33">
        <v>5785.3583181787717</v>
      </c>
      <c r="V28" s="33">
        <v>5504.9435053928892</v>
      </c>
      <c r="W28" s="33">
        <v>10037.033676292689</v>
      </c>
      <c r="X28" s="33">
        <v>9577.3222081111289</v>
      </c>
      <c r="Y28" s="33">
        <v>9163.1151555509605</v>
      </c>
      <c r="Z28" s="33">
        <v>17482.524911262579</v>
      </c>
      <c r="AA28" s="33">
        <v>16681.798573834869</v>
      </c>
      <c r="AB28" s="33">
        <v>15917.746728015929</v>
      </c>
      <c r="AC28" s="33">
        <v>15229.324347887039</v>
      </c>
      <c r="AD28" s="33">
        <v>14491.162964130819</v>
      </c>
      <c r="AE28" s="33">
        <v>13827.445576753318</v>
      </c>
    </row>
    <row r="29" spans="1:31">
      <c r="A29" s="29" t="s">
        <v>130</v>
      </c>
      <c r="B29" s="29" t="s">
        <v>73</v>
      </c>
      <c r="C29" s="33">
        <v>0</v>
      </c>
      <c r="D29" s="33">
        <v>0</v>
      </c>
      <c r="E29" s="33">
        <v>1.876257503020587E-4</v>
      </c>
      <c r="F29" s="33">
        <v>2.2717865399664601E-4</v>
      </c>
      <c r="G29" s="33">
        <v>2.1677352471965799E-4</v>
      </c>
      <c r="H29" s="33">
        <v>2.0684496625320221E-4</v>
      </c>
      <c r="I29" s="33">
        <v>2.4451728122507299E-4</v>
      </c>
      <c r="J29" s="33">
        <v>2.3543738282670902E-4</v>
      </c>
      <c r="K29" s="33">
        <v>22893.991990659404</v>
      </c>
      <c r="L29" s="33">
        <v>21845.412213994525</v>
      </c>
      <c r="M29" s="33">
        <v>20900.625812791575</v>
      </c>
      <c r="N29" s="33">
        <v>19887.578175588078</v>
      </c>
      <c r="O29" s="33">
        <v>18976.696724876296</v>
      </c>
      <c r="P29" s="33">
        <v>18107.535035611934</v>
      </c>
      <c r="Q29" s="33">
        <v>17324.407164811524</v>
      </c>
      <c r="R29" s="33">
        <v>16484.697655984401</v>
      </c>
      <c r="S29" s="33">
        <v>15729.673332225109</v>
      </c>
      <c r="T29" s="33">
        <v>15009.23027286521</v>
      </c>
      <c r="U29" s="33">
        <v>14360.100384619371</v>
      </c>
      <c r="V29" s="33">
        <v>13664.070054348069</v>
      </c>
      <c r="W29" s="33">
        <v>16949.705605910804</v>
      </c>
      <c r="X29" s="33">
        <v>16173.383206053128</v>
      </c>
      <c r="Y29" s="33">
        <v>15473.904871489805</v>
      </c>
      <c r="Z29" s="33">
        <v>14723.888728856346</v>
      </c>
      <c r="AA29" s="33">
        <v>14049.512140261857</v>
      </c>
      <c r="AB29" s="33">
        <v>13406.023029263712</v>
      </c>
      <c r="AC29" s="33">
        <v>12826.229516542409</v>
      </c>
      <c r="AD29" s="33">
        <v>12204.545508253954</v>
      </c>
      <c r="AE29" s="33">
        <v>11645.558686445685</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35486.533071102953</v>
      </c>
      <c r="D31" s="35">
        <v>39268.447645662673</v>
      </c>
      <c r="E31" s="35">
        <v>72125.367104374964</v>
      </c>
      <c r="F31" s="35">
        <v>71913.224996102144</v>
      </c>
      <c r="G31" s="35">
        <v>133718.25366091079</v>
      </c>
      <c r="H31" s="35">
        <v>-8524.673373425534</v>
      </c>
      <c r="I31" s="35">
        <v>7964.2165735475273</v>
      </c>
      <c r="J31" s="35">
        <v>16193.337885951934</v>
      </c>
      <c r="K31" s="35">
        <v>95159.601121844913</v>
      </c>
      <c r="L31" s="35">
        <v>90801.146076799414</v>
      </c>
      <c r="M31" s="35">
        <v>85817.760158074467</v>
      </c>
      <c r="N31" s="35">
        <v>445996.21693055762</v>
      </c>
      <c r="O31" s="35">
        <v>147297.19400341244</v>
      </c>
      <c r="P31" s="35">
        <v>140550.75758088732</v>
      </c>
      <c r="Q31" s="35">
        <v>192037.954476543</v>
      </c>
      <c r="R31" s="35">
        <v>182973.23460049325</v>
      </c>
      <c r="S31" s="35">
        <v>203409.36373816046</v>
      </c>
      <c r="T31" s="35">
        <v>213419.06078151221</v>
      </c>
      <c r="U31" s="35">
        <v>209339.06494232241</v>
      </c>
      <c r="V31" s="35">
        <v>212944.16741388445</v>
      </c>
      <c r="W31" s="35">
        <v>215593.43869635981</v>
      </c>
      <c r="X31" s="35">
        <v>243659.68630844844</v>
      </c>
      <c r="Y31" s="35">
        <v>243571.48490529106</v>
      </c>
      <c r="Z31" s="35">
        <v>234140.88615998731</v>
      </c>
      <c r="AA31" s="35">
        <v>234644.61489880359</v>
      </c>
      <c r="AB31" s="35">
        <v>249422.32257799798</v>
      </c>
      <c r="AC31" s="35">
        <v>246922.63515976036</v>
      </c>
      <c r="AD31" s="35">
        <v>234954.3593069714</v>
      </c>
      <c r="AE31" s="35">
        <v>227202.36839450311</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-149392.30101377625</v>
      </c>
      <c r="G34" s="33">
        <v>-142549.90574324795</v>
      </c>
      <c r="H34" s="33">
        <v>-144320.77157312605</v>
      </c>
      <c r="I34" s="33">
        <v>-37143.866355430546</v>
      </c>
      <c r="J34" s="33">
        <v>-111017.64813782218</v>
      </c>
      <c r="K34" s="33">
        <v>-112635.97174585142</v>
      </c>
      <c r="L34" s="33">
        <v>-107477.07225379926</v>
      </c>
      <c r="M34" s="33">
        <v>280607.75568872236</v>
      </c>
      <c r="N34" s="33">
        <v>63015.62750058098</v>
      </c>
      <c r="O34" s="33">
        <v>42410.311592311082</v>
      </c>
      <c r="P34" s="33">
        <v>-103238.81265328283</v>
      </c>
      <c r="Q34" s="33">
        <v>-55940.622760759317</v>
      </c>
      <c r="R34" s="33">
        <v>-43943.842822805957</v>
      </c>
      <c r="S34" s="33">
        <v>-16898.780928074717</v>
      </c>
      <c r="T34" s="33">
        <v>-16124.790955483708</v>
      </c>
      <c r="U34" s="33">
        <v>-15427.414174198937</v>
      </c>
      <c r="V34" s="33">
        <v>-14679.652681942129</v>
      </c>
      <c r="W34" s="33">
        <v>200321.12232596104</v>
      </c>
      <c r="X34" s="33">
        <v>-16267.630800742634</v>
      </c>
      <c r="Y34" s="33">
        <v>-18072.900171138223</v>
      </c>
      <c r="Z34" s="33">
        <v>-14809.702600828336</v>
      </c>
      <c r="AA34" s="33">
        <v>-8326.1048047775475</v>
      </c>
      <c r="AB34" s="33">
        <v>-2405.3563895504517</v>
      </c>
      <c r="AC34" s="33">
        <v>-6185.5524579596704</v>
      </c>
      <c r="AD34" s="33">
        <v>-5885.7403393177156</v>
      </c>
      <c r="AE34" s="33">
        <v>-5616.164443677927</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1.62346998735345E-5</v>
      </c>
      <c r="D36" s="33">
        <v>1.54911258273579E-5</v>
      </c>
      <c r="E36" s="33">
        <v>1.5834794544312899E-5</v>
      </c>
      <c r="F36" s="33">
        <v>2.09205626632086E-5</v>
      </c>
      <c r="G36" s="33">
        <v>1.9962368945495902E-5</v>
      </c>
      <c r="H36" s="33">
        <v>1.9048061963309498E-5</v>
      </c>
      <c r="I36" s="33">
        <v>1.82242574142547E-5</v>
      </c>
      <c r="J36" s="33">
        <v>1.8708931406194898E-5</v>
      </c>
      <c r="K36" s="33">
        <v>1.78520337774299E-5</v>
      </c>
      <c r="L36" s="33">
        <v>1.8454803560916398E-5</v>
      </c>
      <c r="M36" s="33">
        <v>2.1372122634565502E-5</v>
      </c>
      <c r="N36" s="33">
        <v>2.7553106150940399E-5</v>
      </c>
      <c r="O36" s="33">
        <v>2.6291131812949302E-5</v>
      </c>
      <c r="P36" s="33">
        <v>2.5086957826796E-5</v>
      </c>
      <c r="Q36" s="33">
        <v>2.40019786819639E-5</v>
      </c>
      <c r="R36" s="33">
        <v>2.28386090186804E-5</v>
      </c>
      <c r="S36" s="33">
        <v>2.49590525455962E-5</v>
      </c>
      <c r="T36" s="33">
        <v>2.3815889824102502E-5</v>
      </c>
      <c r="U36" s="33">
        <v>2.8952267264889297E-5</v>
      </c>
      <c r="V36" s="33">
        <v>2.7548958401668101E-5</v>
      </c>
      <c r="W36" s="33">
        <v>2.6287174036927699E-5</v>
      </c>
      <c r="X36" s="33">
        <v>2.8051129789139098E-5</v>
      </c>
      <c r="Y36" s="33">
        <v>2.6837953962068998E-5</v>
      </c>
      <c r="Z36" s="33">
        <v>2.5537125314657E-5</v>
      </c>
      <c r="AA36" s="33">
        <v>2.43674859775669E-5</v>
      </c>
      <c r="AB36" s="33">
        <v>2.32514179082688E-5</v>
      </c>
      <c r="AC36" s="33">
        <v>2.2245823539576399E-5</v>
      </c>
      <c r="AD36" s="33">
        <v>2.1167574259230702E-5</v>
      </c>
      <c r="AE36" s="33">
        <v>2.0198067033209399E-5</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5.42387694379398E-5</v>
      </c>
      <c r="D38" s="33">
        <v>5.4358111413968997E-5</v>
      </c>
      <c r="E38" s="33">
        <v>5.3572808618843401E-5</v>
      </c>
      <c r="F38" s="33">
        <v>5.0976148520528898E-5</v>
      </c>
      <c r="G38" s="33">
        <v>4.8641363072742502E-5</v>
      </c>
      <c r="H38" s="33">
        <v>4.6413514363909597E-5</v>
      </c>
      <c r="I38" s="33">
        <v>4.4406188666194898E-5</v>
      </c>
      <c r="J38" s="33">
        <v>4.4780749252034996E-5</v>
      </c>
      <c r="K38" s="33">
        <v>4.2729722551724097E-5</v>
      </c>
      <c r="L38" s="33">
        <v>4.4072627532971294E-5</v>
      </c>
      <c r="M38" s="33">
        <v>5.2180427254972299E-5</v>
      </c>
      <c r="N38" s="33">
        <v>7.4150500980953404E-5</v>
      </c>
      <c r="O38" s="33">
        <v>7.075429480098509E-5</v>
      </c>
      <c r="P38" s="33">
        <v>6.7513640050397206E-5</v>
      </c>
      <c r="Q38" s="33">
        <v>6.4593760647237996E-5</v>
      </c>
      <c r="R38" s="33">
        <v>6.1462917870893998E-5</v>
      </c>
      <c r="S38" s="33">
        <v>7.3620723225668592E-5</v>
      </c>
      <c r="T38" s="33">
        <v>7.0248781675914598E-5</v>
      </c>
      <c r="U38" s="33">
        <v>4202.6680400518926</v>
      </c>
      <c r="V38" s="33">
        <v>3998.9658133550024</v>
      </c>
      <c r="W38" s="33">
        <v>3815.8070722928687</v>
      </c>
      <c r="X38" s="33">
        <v>3919.2478728417605</v>
      </c>
      <c r="Y38" s="33">
        <v>3749.7453674036847</v>
      </c>
      <c r="Z38" s="33">
        <v>3567.9961848351181</v>
      </c>
      <c r="AA38" s="33">
        <v>3404.5765108918181</v>
      </c>
      <c r="AB38" s="33">
        <v>10541.066398477642</v>
      </c>
      <c r="AC38" s="33">
        <v>10085.178630594397</v>
      </c>
      <c r="AD38" s="33">
        <v>11595.524421038726</v>
      </c>
      <c r="AE38" s="33">
        <v>11064.431695059448</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90116.217503401902</v>
      </c>
      <c r="D40" s="33">
        <v>85988.757129044781</v>
      </c>
      <c r="E40" s="33">
        <v>82269.852388810046</v>
      </c>
      <c r="F40" s="33">
        <v>107094.47823685374</v>
      </c>
      <c r="G40" s="33">
        <v>103203.15462635901</v>
      </c>
      <c r="H40" s="33">
        <v>98476.292543198055</v>
      </c>
      <c r="I40" s="33">
        <v>94217.317768815832</v>
      </c>
      <c r="J40" s="33">
        <v>104553.48639838152</v>
      </c>
      <c r="K40" s="33">
        <v>99764.777057973755</v>
      </c>
      <c r="L40" s="33">
        <v>95195.397918182513</v>
      </c>
      <c r="M40" s="33">
        <v>95661.40829121336</v>
      </c>
      <c r="N40" s="33">
        <v>99926.510602904731</v>
      </c>
      <c r="O40" s="33">
        <v>111648.57198197563</v>
      </c>
      <c r="P40" s="33">
        <v>106534.89691461074</v>
      </c>
      <c r="Q40" s="33">
        <v>105221.96902445589</v>
      </c>
      <c r="R40" s="33">
        <v>102105.56107278506</v>
      </c>
      <c r="S40" s="33">
        <v>107204.19137280059</v>
      </c>
      <c r="T40" s="33">
        <v>102294.0756966796</v>
      </c>
      <c r="U40" s="33">
        <v>97869.986513086667</v>
      </c>
      <c r="V40" s="33">
        <v>93126.253724887851</v>
      </c>
      <c r="W40" s="33">
        <v>96797.819818690827</v>
      </c>
      <c r="X40" s="33">
        <v>105364.96057045585</v>
      </c>
      <c r="Y40" s="33">
        <v>100808.05955551243</v>
      </c>
      <c r="Z40" s="33">
        <v>100590.80617123554</v>
      </c>
      <c r="AA40" s="33">
        <v>99300.639124463531</v>
      </c>
      <c r="AB40" s="33">
        <v>101717.04808222665</v>
      </c>
      <c r="AC40" s="33">
        <v>97317.914611956818</v>
      </c>
      <c r="AD40" s="33">
        <v>97931.209929815348</v>
      </c>
      <c r="AE40" s="33">
        <v>106693.49037563418</v>
      </c>
    </row>
    <row r="41" spans="1:31">
      <c r="A41" s="29" t="s">
        <v>131</v>
      </c>
      <c r="B41" s="29" t="s">
        <v>68</v>
      </c>
      <c r="C41" s="33">
        <v>1.2866019203308529E-4</v>
      </c>
      <c r="D41" s="33">
        <v>2.2085289026523922E-4</v>
      </c>
      <c r="E41" s="33">
        <v>2.3362581815368144E-4</v>
      </c>
      <c r="F41" s="33">
        <v>5.099366767216362E-4</v>
      </c>
      <c r="G41" s="33">
        <v>4.9291314108925767E-4</v>
      </c>
      <c r="H41" s="33">
        <v>4.8440759040096717E-4</v>
      </c>
      <c r="I41" s="33">
        <v>4.7567526880557741E-4</v>
      </c>
      <c r="J41" s="33">
        <v>5.83957393081242E-4</v>
      </c>
      <c r="K41" s="33">
        <v>5.6645202307618902E-4</v>
      </c>
      <c r="L41" s="33">
        <v>6.2193085439835028E-4</v>
      </c>
      <c r="M41" s="33">
        <v>1056.6926643210381</v>
      </c>
      <c r="N41" s="33">
        <v>4939.5021375027763</v>
      </c>
      <c r="O41" s="33">
        <v>8959.0741891833804</v>
      </c>
      <c r="P41" s="33">
        <v>8548.7349099394742</v>
      </c>
      <c r="Q41" s="33">
        <v>8179.0129549690746</v>
      </c>
      <c r="R41" s="33">
        <v>7782.5783245790672</v>
      </c>
      <c r="S41" s="33">
        <v>20596.825075354285</v>
      </c>
      <c r="T41" s="33">
        <v>19653.459038123139</v>
      </c>
      <c r="U41" s="33">
        <v>21158.714543828577</v>
      </c>
      <c r="V41" s="33">
        <v>25717.893313858032</v>
      </c>
      <c r="W41" s="33">
        <v>29931.969509823517</v>
      </c>
      <c r="X41" s="33">
        <v>48269.57543021538</v>
      </c>
      <c r="Y41" s="33">
        <v>46181.977442716525</v>
      </c>
      <c r="Z41" s="33">
        <v>43943.549008994611</v>
      </c>
      <c r="AA41" s="33">
        <v>41930.86735830117</v>
      </c>
      <c r="AB41" s="33">
        <v>49223.111634811103</v>
      </c>
      <c r="AC41" s="33">
        <v>47094.274414441868</v>
      </c>
      <c r="AD41" s="33">
        <v>44811.627185060854</v>
      </c>
      <c r="AE41" s="33">
        <v>45422.255796751597</v>
      </c>
    </row>
    <row r="42" spans="1:31">
      <c r="A42" s="29" t="s">
        <v>131</v>
      </c>
      <c r="B42" s="29" t="s">
        <v>36</v>
      </c>
      <c r="C42" s="33">
        <v>5.5824112907403302E-5</v>
      </c>
      <c r="D42" s="33">
        <v>7.7036488453888203E-5</v>
      </c>
      <c r="E42" s="33">
        <v>7.3704757921209E-5</v>
      </c>
      <c r="F42" s="33">
        <v>1.02051861097129E-4</v>
      </c>
      <c r="G42" s="33">
        <v>1.5957840828174599E-4</v>
      </c>
      <c r="H42" s="33">
        <v>1.52269473490662E-4</v>
      </c>
      <c r="I42" s="33">
        <v>2.5418093100452901E-4</v>
      </c>
      <c r="J42" s="33">
        <v>9.2375849685825593E-4</v>
      </c>
      <c r="K42" s="33">
        <v>8.8144894703290799E-4</v>
      </c>
      <c r="L42" s="33">
        <v>8.41077239200365E-4</v>
      </c>
      <c r="M42" s="33">
        <v>8.0470171411574603E-4</v>
      </c>
      <c r="N42" s="33">
        <v>2690.97564769481</v>
      </c>
      <c r="O42" s="33">
        <v>5822.1057781482996</v>
      </c>
      <c r="P42" s="33">
        <v>5555.4444425862494</v>
      </c>
      <c r="Q42" s="33">
        <v>5315.1785083069799</v>
      </c>
      <c r="R42" s="33">
        <v>5057.5531886016906</v>
      </c>
      <c r="S42" s="33">
        <v>8829.3784054467815</v>
      </c>
      <c r="T42" s="33">
        <v>8424.9793911561101</v>
      </c>
      <c r="U42" s="33">
        <v>8060.6097055945793</v>
      </c>
      <c r="V42" s="33">
        <v>7669.9140499025098</v>
      </c>
      <c r="W42" s="33">
        <v>7318.6202757370502</v>
      </c>
      <c r="X42" s="33">
        <v>8372.9108746163693</v>
      </c>
      <c r="Y42" s="33">
        <v>8010.79308643267</v>
      </c>
      <c r="Z42" s="33">
        <v>7622.5120293130103</v>
      </c>
      <c r="AA42" s="33">
        <v>7273.3893387649896</v>
      </c>
      <c r="AB42" s="33">
        <v>14832.762582416701</v>
      </c>
      <c r="AC42" s="33">
        <v>14191.2643914731</v>
      </c>
      <c r="AD42" s="33">
        <v>18302.300749021797</v>
      </c>
      <c r="AE42" s="33">
        <v>17464.027450138401</v>
      </c>
    </row>
    <row r="43" spans="1:31">
      <c r="A43" s="29" t="s">
        <v>131</v>
      </c>
      <c r="B43" s="29" t="s">
        <v>73</v>
      </c>
      <c r="C43" s="33">
        <v>0</v>
      </c>
      <c r="D43" s="33">
        <v>0</v>
      </c>
      <c r="E43" s="33">
        <v>9.0172125678428402E-5</v>
      </c>
      <c r="F43" s="33">
        <v>1.1605293857011E-4</v>
      </c>
      <c r="G43" s="33">
        <v>1.14398756540081E-4</v>
      </c>
      <c r="H43" s="33">
        <v>1.3333380798583299E-4</v>
      </c>
      <c r="I43" s="33">
        <v>1.4578177922812798E-4</v>
      </c>
      <c r="J43" s="33">
        <v>3.68336026911145E-4</v>
      </c>
      <c r="K43" s="33">
        <v>3.5146567439360896E-4</v>
      </c>
      <c r="L43" s="33">
        <v>3.3536800978404803E-4</v>
      </c>
      <c r="M43" s="33">
        <v>3.20863768218699E-4</v>
      </c>
      <c r="N43" s="33">
        <v>3389.7819019554604</v>
      </c>
      <c r="O43" s="33">
        <v>5616.0936896425001</v>
      </c>
      <c r="P43" s="33">
        <v>5358.86802233455</v>
      </c>
      <c r="Q43" s="33">
        <v>5127.1037692001801</v>
      </c>
      <c r="R43" s="33">
        <v>4878.5943831771101</v>
      </c>
      <c r="S43" s="33">
        <v>10304.3108522845</v>
      </c>
      <c r="T43" s="33">
        <v>9832.3576795631288</v>
      </c>
      <c r="U43" s="33">
        <v>9407.1206659519503</v>
      </c>
      <c r="V43" s="33">
        <v>8951.1599753970804</v>
      </c>
      <c r="W43" s="33">
        <v>8541.1831858424212</v>
      </c>
      <c r="X43" s="33">
        <v>16746.323532306302</v>
      </c>
      <c r="Y43" s="33">
        <v>16022.0662544566</v>
      </c>
      <c r="Z43" s="33">
        <v>15245.4808707875</v>
      </c>
      <c r="AA43" s="33">
        <v>14547.214565570499</v>
      </c>
      <c r="AB43" s="33">
        <v>13880.9299419906</v>
      </c>
      <c r="AC43" s="33">
        <v>13280.5973069252</v>
      </c>
      <c r="AD43" s="33">
        <v>13778.9231052821</v>
      </c>
      <c r="AE43" s="33">
        <v>13147.8273853019</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90116.217702535563</v>
      </c>
      <c r="D45" s="35">
        <v>85988.757419746908</v>
      </c>
      <c r="E45" s="35">
        <v>82269.852691843465</v>
      </c>
      <c r="F45" s="35">
        <v>-42297.822195089124</v>
      </c>
      <c r="G45" s="35">
        <v>-39346.75055537204</v>
      </c>
      <c r="H45" s="35">
        <v>-45844.478480058853</v>
      </c>
      <c r="I45" s="35">
        <v>57073.451951691</v>
      </c>
      <c r="J45" s="35">
        <v>-6464.1610919935847</v>
      </c>
      <c r="K45" s="35">
        <v>-12871.194060843894</v>
      </c>
      <c r="L45" s="35">
        <v>-12281.673651158462</v>
      </c>
      <c r="M45" s="35">
        <v>377325.85671780934</v>
      </c>
      <c r="N45" s="35">
        <v>167881.64034269209</v>
      </c>
      <c r="O45" s="35">
        <v>163017.95786051554</v>
      </c>
      <c r="P45" s="35">
        <v>11844.819263867987</v>
      </c>
      <c r="Q45" s="35">
        <v>57460.359307261388</v>
      </c>
      <c r="R45" s="35">
        <v>65944.296658859705</v>
      </c>
      <c r="S45" s="35">
        <v>110902.23561865994</v>
      </c>
      <c r="T45" s="35">
        <v>105822.7438733837</v>
      </c>
      <c r="U45" s="35">
        <v>107803.95495172047</v>
      </c>
      <c r="V45" s="35">
        <v>108163.46019770771</v>
      </c>
      <c r="W45" s="35">
        <v>330866.71875305544</v>
      </c>
      <c r="X45" s="35">
        <v>141286.15310082148</v>
      </c>
      <c r="Y45" s="35">
        <v>132666.88222133237</v>
      </c>
      <c r="Z45" s="35">
        <v>133292.64878977404</v>
      </c>
      <c r="AA45" s="35">
        <v>136309.97821324645</v>
      </c>
      <c r="AB45" s="35">
        <v>159075.86974921636</v>
      </c>
      <c r="AC45" s="35">
        <v>148311.81522127922</v>
      </c>
      <c r="AD45" s="35">
        <v>148452.6212177648</v>
      </c>
      <c r="AE45" s="35">
        <v>157564.01344396538</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-299632.29248882923</v>
      </c>
      <c r="G49" s="33">
        <v>-294601.88931425544</v>
      </c>
      <c r="H49" s="33">
        <v>-315156.67954145215</v>
      </c>
      <c r="I49" s="33">
        <v>-468378.13111736858</v>
      </c>
      <c r="J49" s="33">
        <v>-445675.9675638132</v>
      </c>
      <c r="K49" s="33">
        <v>-391742.18249227438</v>
      </c>
      <c r="L49" s="33">
        <v>-341813.9690161114</v>
      </c>
      <c r="M49" s="33">
        <v>-294242.57975851395</v>
      </c>
      <c r="N49" s="33">
        <v>-248781.59187716042</v>
      </c>
      <c r="O49" s="33">
        <v>-237387.01505545308</v>
      </c>
      <c r="P49" s="33">
        <v>-226514.32725280902</v>
      </c>
      <c r="Q49" s="33">
        <v>-216717.86955667185</v>
      </c>
      <c r="R49" s="33">
        <v>-206213.61079224321</v>
      </c>
      <c r="S49" s="33">
        <v>-196768.7125096801</v>
      </c>
      <c r="T49" s="33">
        <v>-187756.40507531259</v>
      </c>
      <c r="U49" s="33">
        <v>-179636.1784132426</v>
      </c>
      <c r="V49" s="33">
        <v>-170929.2595727898</v>
      </c>
      <c r="W49" s="33">
        <v>-163100.43845872043</v>
      </c>
      <c r="X49" s="33">
        <v>-155630.18930704799</v>
      </c>
      <c r="Y49" s="33">
        <v>-148899.38077816111</v>
      </c>
      <c r="Z49" s="33">
        <v>-141682.2665237778</v>
      </c>
      <c r="AA49" s="33">
        <v>-135193.00236340321</v>
      </c>
      <c r="AB49" s="33">
        <v>-129000.95640227089</v>
      </c>
      <c r="AC49" s="33">
        <v>-88405.292456107607</v>
      </c>
      <c r="AD49" s="33">
        <v>0</v>
      </c>
      <c r="AE49" s="33">
        <v>0</v>
      </c>
    </row>
    <row r="50" spans="1:31">
      <c r="A50" s="29" t="s">
        <v>132</v>
      </c>
      <c r="B50" s="29" t="s">
        <v>20</v>
      </c>
      <c r="C50" s="33">
        <v>1.39946697159997E-5</v>
      </c>
      <c r="D50" s="33">
        <v>1.33536924717825E-5</v>
      </c>
      <c r="E50" s="33">
        <v>1.2776162189377801E-5</v>
      </c>
      <c r="F50" s="33">
        <v>2.04755740900209E-5</v>
      </c>
      <c r="G50" s="33">
        <v>1.9537761528501001E-5</v>
      </c>
      <c r="H50" s="33">
        <v>1.8642902214430002E-5</v>
      </c>
      <c r="I50" s="33">
        <v>1.78366203112413E-5</v>
      </c>
      <c r="J50" s="33">
        <v>1.8269694058533899E-5</v>
      </c>
      <c r="K50" s="33">
        <v>1.7432914171050001E-5</v>
      </c>
      <c r="L50" s="33">
        <v>1.7398400616566401E-5</v>
      </c>
      <c r="M50" s="33">
        <v>1.8892090169931802E-5</v>
      </c>
      <c r="N50" s="33">
        <v>2.440934359205E-5</v>
      </c>
      <c r="O50" s="33">
        <v>2.3291358380087899E-5</v>
      </c>
      <c r="P50" s="33">
        <v>2.2224578598106001E-5</v>
      </c>
      <c r="Q50" s="33">
        <v>2.1263393728736398E-5</v>
      </c>
      <c r="R50" s="33">
        <v>2.0232762565771002E-5</v>
      </c>
      <c r="S50" s="33">
        <v>2.6571473102641502E-5</v>
      </c>
      <c r="T50" s="33">
        <v>2.5354459057311801E-5</v>
      </c>
      <c r="U50" s="33">
        <v>2.5822987421047401E-5</v>
      </c>
      <c r="V50" s="33">
        <v>2.45713539378641E-5</v>
      </c>
      <c r="W50" s="33">
        <v>3.81182440152505E-5</v>
      </c>
      <c r="X50" s="33">
        <v>3.6372370229078999E-5</v>
      </c>
      <c r="Y50" s="33">
        <v>4.8855163989638301E-5</v>
      </c>
      <c r="Z50" s="33">
        <v>4.6487166899340394E-5</v>
      </c>
      <c r="AA50" s="33">
        <v>4.4357983664916796E-5</v>
      </c>
      <c r="AB50" s="33">
        <v>4.2326320274100095E-5</v>
      </c>
      <c r="AC50" s="33">
        <v>4.04957605429463E-5</v>
      </c>
      <c r="AD50" s="33">
        <v>4.1577785445954599E-5</v>
      </c>
      <c r="AE50" s="33">
        <v>4.6793309733394197E-5</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5.22749326546061E-5</v>
      </c>
      <c r="D52" s="33">
        <v>5.0878435632004601E-5</v>
      </c>
      <c r="E52" s="33">
        <v>4.8678007745788396E-5</v>
      </c>
      <c r="F52" s="33">
        <v>4.6318597372547803E-5</v>
      </c>
      <c r="G52" s="33">
        <v>4.4197134879873299E-5</v>
      </c>
      <c r="H52" s="33">
        <v>4.2172838609043402E-5</v>
      </c>
      <c r="I52" s="33">
        <v>4.03489167654665E-5</v>
      </c>
      <c r="J52" s="33">
        <v>3.8393215265466202E-5</v>
      </c>
      <c r="K52" s="33">
        <v>3.7355798649005304E-5</v>
      </c>
      <c r="L52" s="33">
        <v>3.8194612530531993E-5</v>
      </c>
      <c r="M52" s="33">
        <v>3.9253458793272299E-5</v>
      </c>
      <c r="N52" s="33">
        <v>8.0031336025249801E-5</v>
      </c>
      <c r="O52" s="33">
        <v>7.6365778619644608E-5</v>
      </c>
      <c r="P52" s="33">
        <v>7.286810934087939E-5</v>
      </c>
      <c r="Q52" s="33">
        <v>1.5938473680634542E-4</v>
      </c>
      <c r="R52" s="33">
        <v>1.5165940007274198E-4</v>
      </c>
      <c r="S52" s="33">
        <v>9.7980308733752091E-4</v>
      </c>
      <c r="T52" s="33">
        <v>9.349266096826712E-4</v>
      </c>
      <c r="U52" s="33">
        <v>9.0601056455506324E-4</v>
      </c>
      <c r="V52" s="33">
        <v>8.6209646816393082E-4</v>
      </c>
      <c r="W52" s="33">
        <v>5289.1233824106857</v>
      </c>
      <c r="X52" s="33">
        <v>5046.8734544894651</v>
      </c>
      <c r="Y52" s="33">
        <v>6692.8885856788111</v>
      </c>
      <c r="Z52" s="33">
        <v>8494.9083172823721</v>
      </c>
      <c r="AA52" s="33">
        <v>8105.8285437980439</v>
      </c>
      <c r="AB52" s="33">
        <v>7734.5692181020313</v>
      </c>
      <c r="AC52" s="33">
        <v>7400.0588978854475</v>
      </c>
      <c r="AD52" s="33">
        <v>7041.3799686498796</v>
      </c>
      <c r="AE52" s="33">
        <v>9499.5568843612509</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1.4927485211622253E-3</v>
      </c>
      <c r="D54" s="33">
        <v>1.4243783593205436E-3</v>
      </c>
      <c r="E54" s="33">
        <v>1.4565947978946087E-3</v>
      </c>
      <c r="F54" s="33">
        <v>22047.449999000855</v>
      </c>
      <c r="G54" s="33">
        <v>21037.643120442051</v>
      </c>
      <c r="H54" s="33">
        <v>26257.356822466845</v>
      </c>
      <c r="I54" s="33">
        <v>58216.081678898736</v>
      </c>
      <c r="J54" s="33">
        <v>62870.194627184501</v>
      </c>
      <c r="K54" s="33">
        <v>59990.643715722894</v>
      </c>
      <c r="L54" s="33">
        <v>57242.980656134438</v>
      </c>
      <c r="M54" s="33">
        <v>61906.064774238781</v>
      </c>
      <c r="N54" s="33">
        <v>61357.48118047836</v>
      </c>
      <c r="O54" s="33">
        <v>71692.516060025038</v>
      </c>
      <c r="P54" s="33">
        <v>71806.688556478577</v>
      </c>
      <c r="Q54" s="33">
        <v>68701.140244039518</v>
      </c>
      <c r="R54" s="33">
        <v>65371.214193520893</v>
      </c>
      <c r="S54" s="33">
        <v>94622.074532314058</v>
      </c>
      <c r="T54" s="33">
        <v>90288.239044837625</v>
      </c>
      <c r="U54" s="33">
        <v>86383.38710509993</v>
      </c>
      <c r="V54" s="33">
        <v>85136.657851458105</v>
      </c>
      <c r="W54" s="33">
        <v>82166.167271954473</v>
      </c>
      <c r="X54" s="33">
        <v>80393.580744885912</v>
      </c>
      <c r="Y54" s="33">
        <v>76916.660223521816</v>
      </c>
      <c r="Z54" s="33">
        <v>73188.529710166898</v>
      </c>
      <c r="AA54" s="33">
        <v>74313.698624946206</v>
      </c>
      <c r="AB54" s="33">
        <v>70910.017794708037</v>
      </c>
      <c r="AC54" s="33">
        <v>67843.249378853521</v>
      </c>
      <c r="AD54" s="33">
        <v>64554.904733672178</v>
      </c>
      <c r="AE54" s="33">
        <v>61598.191553324534</v>
      </c>
    </row>
    <row r="55" spans="1:31">
      <c r="A55" s="29" t="s">
        <v>132</v>
      </c>
      <c r="B55" s="29" t="s">
        <v>68</v>
      </c>
      <c r="C55" s="33">
        <v>4.14971591515926E-5</v>
      </c>
      <c r="D55" s="33">
        <v>5.94834122490442E-5</v>
      </c>
      <c r="E55" s="33">
        <v>6.2020079394790336E-5</v>
      </c>
      <c r="F55" s="33">
        <v>3.1852404495494644E-4</v>
      </c>
      <c r="G55" s="33">
        <v>6.8558682909702342E-4</v>
      </c>
      <c r="H55" s="33">
        <v>6.966271787328444E-4</v>
      </c>
      <c r="I55" s="33">
        <v>2678.2258340493258</v>
      </c>
      <c r="J55" s="33">
        <v>2548.4129267812955</v>
      </c>
      <c r="K55" s="33">
        <v>2431.6917230598488</v>
      </c>
      <c r="L55" s="33">
        <v>6005.4575472696506</v>
      </c>
      <c r="M55" s="33">
        <v>7306.7905504571818</v>
      </c>
      <c r="N55" s="33">
        <v>22633.073883883491</v>
      </c>
      <c r="O55" s="33">
        <v>21596.444537092291</v>
      </c>
      <c r="P55" s="33">
        <v>20607.29439741818</v>
      </c>
      <c r="Q55" s="33">
        <v>19716.055020887121</v>
      </c>
      <c r="R55" s="33">
        <v>18760.422962595072</v>
      </c>
      <c r="S55" s="33">
        <v>17901.167196181494</v>
      </c>
      <c r="T55" s="33">
        <v>17081.266401769662</v>
      </c>
      <c r="U55" s="33">
        <v>16342.523686260925</v>
      </c>
      <c r="V55" s="33">
        <v>15550.405851212194</v>
      </c>
      <c r="W55" s="33">
        <v>17331.985984514991</v>
      </c>
      <c r="X55" s="33">
        <v>16538.154569645565</v>
      </c>
      <c r="Y55" s="33">
        <v>18318.004153489619</v>
      </c>
      <c r="Z55" s="33">
        <v>17430.135257077211</v>
      </c>
      <c r="AA55" s="33">
        <v>17799.239897863688</v>
      </c>
      <c r="AB55" s="33">
        <v>28336.369857214009</v>
      </c>
      <c r="AC55" s="33">
        <v>27110.857758553349</v>
      </c>
      <c r="AD55" s="33">
        <v>25796.801535113998</v>
      </c>
      <c r="AE55" s="33">
        <v>29269.390109092816</v>
      </c>
    </row>
    <row r="56" spans="1:31">
      <c r="A56" s="29" t="s">
        <v>132</v>
      </c>
      <c r="B56" s="29" t="s">
        <v>36</v>
      </c>
      <c r="C56" s="33">
        <v>5.1815358793090505E-5</v>
      </c>
      <c r="D56" s="33">
        <v>7.6908856625092193E-5</v>
      </c>
      <c r="E56" s="33">
        <v>7.35826460073192E-5</v>
      </c>
      <c r="F56" s="33">
        <v>1.019367081139E-4</v>
      </c>
      <c r="G56" s="33">
        <v>1.5461013158212899E-4</v>
      </c>
      <c r="H56" s="33">
        <v>1.6010672786565401E-4</v>
      </c>
      <c r="I56" s="33">
        <v>1.84549878187703E-4</v>
      </c>
      <c r="J56" s="33">
        <v>2.1492973075185401E-4</v>
      </c>
      <c r="K56" s="33">
        <v>2.4014980546317299E-4</v>
      </c>
      <c r="L56" s="33">
        <v>2.9843414039851403E-4</v>
      </c>
      <c r="M56" s="33">
        <v>3.2206598657761096E-4</v>
      </c>
      <c r="N56" s="33">
        <v>4.9060856849751297E-3</v>
      </c>
      <c r="O56" s="33">
        <v>4.6813794685323503E-3</v>
      </c>
      <c r="P56" s="33">
        <v>4.46696513995095E-3</v>
      </c>
      <c r="Q56" s="33">
        <v>4.2750497653677201E-3</v>
      </c>
      <c r="R56" s="33">
        <v>4.0678392152728206E-3</v>
      </c>
      <c r="S56" s="33">
        <v>3.8849563022396996E-3</v>
      </c>
      <c r="T56" s="33">
        <v>3.7070193708902801E-3</v>
      </c>
      <c r="U56" s="33">
        <v>3.5476645954707902E-3</v>
      </c>
      <c r="V56" s="33">
        <v>3.37571021535225E-3</v>
      </c>
      <c r="W56" s="33">
        <v>3.2210975324506699E-3</v>
      </c>
      <c r="X56" s="33">
        <v>3.07429373723332E-3</v>
      </c>
      <c r="Y56" s="33">
        <v>2.94133442773811E-3</v>
      </c>
      <c r="Z56" s="33">
        <v>2.8038206574614701E-3</v>
      </c>
      <c r="AA56" s="33">
        <v>2.67720751833806E-3</v>
      </c>
      <c r="AB56" s="33">
        <v>2.9533356917175999E-3</v>
      </c>
      <c r="AC56" s="33">
        <v>2.8268302328743702E-3</v>
      </c>
      <c r="AD56" s="33">
        <v>2.6913815108519402E-3</v>
      </c>
      <c r="AE56" s="33">
        <v>2.9415505373467901E-3</v>
      </c>
    </row>
    <row r="57" spans="1:31">
      <c r="A57" s="29" t="s">
        <v>132</v>
      </c>
      <c r="B57" s="29" t="s">
        <v>73</v>
      </c>
      <c r="C57" s="33">
        <v>0</v>
      </c>
      <c r="D57" s="33">
        <v>0</v>
      </c>
      <c r="E57" s="33">
        <v>9.9681149581904991E-5</v>
      </c>
      <c r="F57" s="33">
        <v>1.9079670890672501E-4</v>
      </c>
      <c r="G57" s="33">
        <v>1.8205792827362998E-4</v>
      </c>
      <c r="H57" s="33">
        <v>2.3150257794995598E-4</v>
      </c>
      <c r="I57" s="33">
        <v>2.2149038473048599E-4</v>
      </c>
      <c r="J57" s="33">
        <v>2.10754803397016E-4</v>
      </c>
      <c r="K57" s="33">
        <v>2.2326074391321702E-4</v>
      </c>
      <c r="L57" s="33">
        <v>2.7193678340660697E-4</v>
      </c>
      <c r="M57" s="33">
        <v>3.2825573209957997E-4</v>
      </c>
      <c r="N57" s="33">
        <v>7909.6801914868402</v>
      </c>
      <c r="O57" s="33">
        <v>7547.4047598643301</v>
      </c>
      <c r="P57" s="33">
        <v>7201.7220962400097</v>
      </c>
      <c r="Q57" s="33">
        <v>9266.3214632859599</v>
      </c>
      <c r="R57" s="33">
        <v>8817.1852723301799</v>
      </c>
      <c r="S57" s="33">
        <v>10201.638793464599</v>
      </c>
      <c r="T57" s="33">
        <v>9734.3881578274286</v>
      </c>
      <c r="U57" s="33">
        <v>9313.3882019195589</v>
      </c>
      <c r="V57" s="33">
        <v>8861.9706983852793</v>
      </c>
      <c r="W57" s="33">
        <v>12150.7898418236</v>
      </c>
      <c r="X57" s="33">
        <v>11594.265111627999</v>
      </c>
      <c r="Y57" s="33">
        <v>11092.8278336359</v>
      </c>
      <c r="Z57" s="33">
        <v>11628.9407562695</v>
      </c>
      <c r="AA57" s="33">
        <v>11096.317511106699</v>
      </c>
      <c r="AB57" s="33">
        <v>10588.0892239399</v>
      </c>
      <c r="AC57" s="33">
        <v>10130.167778425799</v>
      </c>
      <c r="AD57" s="33">
        <v>9639.1611812802403</v>
      </c>
      <c r="AE57" s="33">
        <v>9197.6728792391896</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1.6005152826844237E-3</v>
      </c>
      <c r="D59" s="35">
        <v>1.548093899673375E-3</v>
      </c>
      <c r="E59" s="35">
        <v>1.5800690472245653E-3</v>
      </c>
      <c r="F59" s="35">
        <v>-277584.84210451017</v>
      </c>
      <c r="G59" s="35">
        <v>-273564.24544449168</v>
      </c>
      <c r="H59" s="35">
        <v>-288899.32196154236</v>
      </c>
      <c r="I59" s="35">
        <v>-407483.82354623498</v>
      </c>
      <c r="J59" s="35">
        <v>-380257.35995318455</v>
      </c>
      <c r="K59" s="35">
        <v>-329319.84699870291</v>
      </c>
      <c r="L59" s="35">
        <v>-278565.53075711435</v>
      </c>
      <c r="M59" s="35">
        <v>-225029.72437567243</v>
      </c>
      <c r="N59" s="35">
        <v>-164791.03670835789</v>
      </c>
      <c r="O59" s="35">
        <v>-144098.05435867864</v>
      </c>
      <c r="P59" s="35">
        <v>-134100.34420381955</v>
      </c>
      <c r="Q59" s="35">
        <v>-128300.67411109706</v>
      </c>
      <c r="R59" s="35">
        <v>-122081.97346423511</v>
      </c>
      <c r="S59" s="35">
        <v>-84245.469774809986</v>
      </c>
      <c r="T59" s="35">
        <v>-80386.898668424212</v>
      </c>
      <c r="U59" s="35">
        <v>-76910.266690048185</v>
      </c>
      <c r="V59" s="35">
        <v>-70242.194983451685</v>
      </c>
      <c r="W59" s="35">
        <v>-58313.161781722039</v>
      </c>
      <c r="X59" s="35">
        <v>-53651.580501654687</v>
      </c>
      <c r="Y59" s="35">
        <v>-46971.827766615708</v>
      </c>
      <c r="Z59" s="35">
        <v>-42568.693192764156</v>
      </c>
      <c r="AA59" s="35">
        <v>-34974.235252437284</v>
      </c>
      <c r="AB59" s="35">
        <v>-22019.999489920494</v>
      </c>
      <c r="AC59" s="35">
        <v>13948.873619680468</v>
      </c>
      <c r="AD59" s="35">
        <v>97393.086279013834</v>
      </c>
      <c r="AE59" s="35">
        <v>100367.1385935719</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1.389716147783E-5</v>
      </c>
      <c r="D64" s="33">
        <v>1.3260650259825601E-5</v>
      </c>
      <c r="E64" s="33">
        <v>1.5901351543181601E-5</v>
      </c>
      <c r="F64" s="33">
        <v>1.75776131560937E-5</v>
      </c>
      <c r="G64" s="33">
        <v>1.6772531630816401E-5</v>
      </c>
      <c r="H64" s="33">
        <v>1.6004324068834801E-5</v>
      </c>
      <c r="I64" s="33">
        <v>1.5312157327785299E-5</v>
      </c>
      <c r="J64" s="33">
        <v>1.4569981045129301E-5</v>
      </c>
      <c r="K64" s="33">
        <v>1.39026536634815E-5</v>
      </c>
      <c r="L64" s="33">
        <v>1.40423724266078E-5</v>
      </c>
      <c r="M64" s="33">
        <v>1.3435057608604501E-5</v>
      </c>
      <c r="N64" s="33">
        <v>1.9694903010271601E-5</v>
      </c>
      <c r="O64" s="33">
        <v>1.87928463763651E-5</v>
      </c>
      <c r="P64" s="33">
        <v>1.7932105313819799E-5</v>
      </c>
      <c r="Q64" s="33">
        <v>1.7925566473608298E-5</v>
      </c>
      <c r="R64" s="33">
        <v>1.7056718929458199E-5</v>
      </c>
      <c r="S64" s="33">
        <v>2.60261948802527E-5</v>
      </c>
      <c r="T64" s="33">
        <v>2.4834155410201401E-5</v>
      </c>
      <c r="U64" s="33">
        <v>2.3760109649626601E-5</v>
      </c>
      <c r="V64" s="33">
        <v>2.2608463315425197E-5</v>
      </c>
      <c r="W64" s="33">
        <v>2.6875894249384001E-5</v>
      </c>
      <c r="X64" s="33">
        <v>2.5644937250652699E-5</v>
      </c>
      <c r="Y64" s="33">
        <v>2.4956683468432501E-5</v>
      </c>
      <c r="Z64" s="33">
        <v>2.3747039512488199E-5</v>
      </c>
      <c r="AA64" s="33">
        <v>2.2659388838772901E-5</v>
      </c>
      <c r="AB64" s="33">
        <v>2.1621554226862302E-5</v>
      </c>
      <c r="AC64" s="33">
        <v>2.0686449397613298E-5</v>
      </c>
      <c r="AD64" s="33">
        <v>1.9683782576301797E-5</v>
      </c>
      <c r="AE64" s="33">
        <v>1.8782235275252999E-5</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5.2230010804043003E-5</v>
      </c>
      <c r="D66" s="33">
        <v>5.0814902333152809E-5</v>
      </c>
      <c r="E66" s="33">
        <v>4.86172221816255E-5</v>
      </c>
      <c r="F66" s="33">
        <v>4.6260758068868103E-5</v>
      </c>
      <c r="G66" s="33">
        <v>4.41419447046285E-5</v>
      </c>
      <c r="H66" s="33">
        <v>4.2120176228105598E-5</v>
      </c>
      <c r="I66" s="33">
        <v>4.0298531965789405E-5</v>
      </c>
      <c r="J66" s="33">
        <v>3.8345272603923206E-5</v>
      </c>
      <c r="K66" s="33">
        <v>3.7320463105269704E-5</v>
      </c>
      <c r="L66" s="33">
        <v>3.7926742479096701E-5</v>
      </c>
      <c r="M66" s="33">
        <v>3.8500213626118498E-5</v>
      </c>
      <c r="N66" s="33">
        <v>7.1964157371260897E-5</v>
      </c>
      <c r="O66" s="33">
        <v>6.8668089067376305E-5</v>
      </c>
      <c r="P66" s="33">
        <v>6.5522985725227111E-5</v>
      </c>
      <c r="Q66" s="33">
        <v>1.9501232105828442E-4</v>
      </c>
      <c r="R66" s="33">
        <v>1.8556012458349218E-4</v>
      </c>
      <c r="S66" s="33">
        <v>1747.7396790168946</v>
      </c>
      <c r="T66" s="33">
        <v>1667.6905327491261</v>
      </c>
      <c r="U66" s="33">
        <v>1595.5650299058075</v>
      </c>
      <c r="V66" s="33">
        <v>1518.2284079470801</v>
      </c>
      <c r="W66" s="33">
        <v>1542.1599120470046</v>
      </c>
      <c r="X66" s="33">
        <v>1471.5266330467962</v>
      </c>
      <c r="Y66" s="33">
        <v>2237.1735056171892</v>
      </c>
      <c r="Z66" s="33">
        <v>2128.7382877369141</v>
      </c>
      <c r="AA66" s="33">
        <v>2031.2388233677552</v>
      </c>
      <c r="AB66" s="33">
        <v>1938.2049833578981</v>
      </c>
      <c r="AC66" s="33">
        <v>1854.3800732244408</v>
      </c>
      <c r="AD66" s="33">
        <v>1764.498753439424</v>
      </c>
      <c r="AE66" s="33">
        <v>1683.6820190248734</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4853.9049421834952</v>
      </c>
      <c r="D68" s="33">
        <v>4631.5886834456514</v>
      </c>
      <c r="E68" s="33">
        <v>6556.9025046246916</v>
      </c>
      <c r="F68" s="33">
        <v>21069.377243589668</v>
      </c>
      <c r="G68" s="33">
        <v>20104.367590841037</v>
      </c>
      <c r="H68" s="33">
        <v>19183.557122541424</v>
      </c>
      <c r="I68" s="33">
        <v>18955.57882404251</v>
      </c>
      <c r="J68" s="33">
        <v>29727.056658062585</v>
      </c>
      <c r="K68" s="33">
        <v>28365.512067010979</v>
      </c>
      <c r="L68" s="33">
        <v>27501.978806938096</v>
      </c>
      <c r="M68" s="33">
        <v>26312.553146312821</v>
      </c>
      <c r="N68" s="33">
        <v>36688.903977785594</v>
      </c>
      <c r="O68" s="33">
        <v>35008.496167303107</v>
      </c>
      <c r="P68" s="33">
        <v>33405.053608668233</v>
      </c>
      <c r="Q68" s="33">
        <v>33551.011037006887</v>
      </c>
      <c r="R68" s="33">
        <v>31924.802267680101</v>
      </c>
      <c r="S68" s="33">
        <v>30462.597972017378</v>
      </c>
      <c r="T68" s="33">
        <v>31138.481520737078</v>
      </c>
      <c r="U68" s="33">
        <v>31018.416920861473</v>
      </c>
      <c r="V68" s="33">
        <v>29587.476559441544</v>
      </c>
      <c r="W68" s="33">
        <v>33127.10420444671</v>
      </c>
      <c r="X68" s="33">
        <v>31609.832547521484</v>
      </c>
      <c r="Y68" s="33">
        <v>36658.327030347929</v>
      </c>
      <c r="Z68" s="33">
        <v>34881.509452958599</v>
      </c>
      <c r="AA68" s="33">
        <v>33731.640781854527</v>
      </c>
      <c r="AB68" s="33">
        <v>42988.665472528774</v>
      </c>
      <c r="AC68" s="33">
        <v>41129.460151830652</v>
      </c>
      <c r="AD68" s="33">
        <v>39135.925919099347</v>
      </c>
      <c r="AE68" s="33">
        <v>38121.851616722357</v>
      </c>
    </row>
    <row r="69" spans="1:31">
      <c r="A69" s="29" t="s">
        <v>133</v>
      </c>
      <c r="B69" s="29" t="s">
        <v>68</v>
      </c>
      <c r="C69" s="33">
        <v>1.330516347547886E-4</v>
      </c>
      <c r="D69" s="33">
        <v>2.2857657006638502E-4</v>
      </c>
      <c r="E69" s="33">
        <v>2.6040509047850274E-4</v>
      </c>
      <c r="F69" s="33">
        <v>6.3499476626010327E-4</v>
      </c>
      <c r="G69" s="33">
        <v>1.0717566692986207E-3</v>
      </c>
      <c r="H69" s="33">
        <v>1.0226685771678712E-3</v>
      </c>
      <c r="I69" s="33">
        <v>1.7342911214406473E-3</v>
      </c>
      <c r="J69" s="33">
        <v>1.6517908188603523E-3</v>
      </c>
      <c r="K69" s="33">
        <v>1.5774099304014394E-3</v>
      </c>
      <c r="L69" s="33">
        <v>2.9739463972863786E-3</v>
      </c>
      <c r="M69" s="33">
        <v>1096.4354845325581</v>
      </c>
      <c r="N69" s="33">
        <v>1043.2916494048177</v>
      </c>
      <c r="O69" s="33">
        <v>995.50746808013309</v>
      </c>
      <c r="P69" s="33">
        <v>949.91171182739402</v>
      </c>
      <c r="Q69" s="33">
        <v>908.82923367758497</v>
      </c>
      <c r="R69" s="33">
        <v>864.77867660977529</v>
      </c>
      <c r="S69" s="33">
        <v>5101.9690294025477</v>
      </c>
      <c r="T69" s="33">
        <v>4868.2910578434576</v>
      </c>
      <c r="U69" s="33">
        <v>6805.2341250273757</v>
      </c>
      <c r="V69" s="33">
        <v>7123.7230271148774</v>
      </c>
      <c r="W69" s="33">
        <v>6797.4456775677208</v>
      </c>
      <c r="X69" s="33">
        <v>6486.1123486865399</v>
      </c>
      <c r="Y69" s="33">
        <v>9191.3479901873488</v>
      </c>
      <c r="Z69" s="33">
        <v>8745.8457439704471</v>
      </c>
      <c r="AA69" s="33">
        <v>8345.2726531379085</v>
      </c>
      <c r="AB69" s="33">
        <v>7963.0464215796474</v>
      </c>
      <c r="AC69" s="33">
        <v>7618.6547517568479</v>
      </c>
      <c r="AD69" s="33">
        <v>7249.3805377153058</v>
      </c>
      <c r="AE69" s="33">
        <v>7349.2925977740706</v>
      </c>
    </row>
    <row r="70" spans="1:31">
      <c r="A70" s="29" t="s">
        <v>133</v>
      </c>
      <c r="B70" s="29" t="s">
        <v>36</v>
      </c>
      <c r="C70" s="33">
        <v>5.3800133792753799E-5</v>
      </c>
      <c r="D70" s="33">
        <v>8.3415886573739295E-5</v>
      </c>
      <c r="E70" s="33">
        <v>7.9808255154057095E-5</v>
      </c>
      <c r="F70" s="33">
        <v>1.00484773177056E-4</v>
      </c>
      <c r="G70" s="33">
        <v>1.52880234154847E-4</v>
      </c>
      <c r="H70" s="33">
        <v>1.61220578991712E-4</v>
      </c>
      <c r="I70" s="33">
        <v>2.0231347599329E-4</v>
      </c>
      <c r="J70" s="33">
        <v>2.4197061584757101E-4</v>
      </c>
      <c r="K70" s="33">
        <v>2.95808994600784E-4</v>
      </c>
      <c r="L70" s="33">
        <v>3.18910665834379E-4</v>
      </c>
      <c r="M70" s="33">
        <v>3.2507498657562898E-4</v>
      </c>
      <c r="N70" s="33">
        <v>823.84973692440099</v>
      </c>
      <c r="O70" s="33">
        <v>786.11616087443497</v>
      </c>
      <c r="P70" s="33">
        <v>750.11084023040496</v>
      </c>
      <c r="Q70" s="33">
        <v>3063.9840829238501</v>
      </c>
      <c r="R70" s="33">
        <v>2915.4735714327503</v>
      </c>
      <c r="S70" s="33">
        <v>3043.8480120444297</v>
      </c>
      <c r="T70" s="33">
        <v>2904.43512484027</v>
      </c>
      <c r="U70" s="33">
        <v>2778.8219859186001</v>
      </c>
      <c r="V70" s="33">
        <v>2644.13320709254</v>
      </c>
      <c r="W70" s="33">
        <v>4355.2889171341303</v>
      </c>
      <c r="X70" s="33">
        <v>4155.8100345513303</v>
      </c>
      <c r="Y70" s="33">
        <v>3976.0765153058701</v>
      </c>
      <c r="Z70" s="33">
        <v>3783.3571310564203</v>
      </c>
      <c r="AA70" s="33">
        <v>3610.0735981039898</v>
      </c>
      <c r="AB70" s="33">
        <v>3444.7267151517203</v>
      </c>
      <c r="AC70" s="33">
        <v>3295.7466497723899</v>
      </c>
      <c r="AD70" s="33">
        <v>3136.0026679621901</v>
      </c>
      <c r="AE70" s="33">
        <v>2992.3689581735998</v>
      </c>
    </row>
    <row r="71" spans="1:31">
      <c r="A71" s="29" t="s">
        <v>133</v>
      </c>
      <c r="B71" s="29" t="s">
        <v>73</v>
      </c>
      <c r="C71" s="33">
        <v>0</v>
      </c>
      <c r="D71" s="33">
        <v>0</v>
      </c>
      <c r="E71" s="33">
        <v>7.4436556827795993E-5</v>
      </c>
      <c r="F71" s="33">
        <v>7.4659966289177611E-5</v>
      </c>
      <c r="G71" s="33">
        <v>7.1240425820089505E-5</v>
      </c>
      <c r="H71" s="33">
        <v>7.9215895604633498E-5</v>
      </c>
      <c r="I71" s="33">
        <v>7.5789908473646099E-5</v>
      </c>
      <c r="J71" s="33">
        <v>7.3236025011016006E-5</v>
      </c>
      <c r="K71" s="33">
        <v>7.2372580241459797E-5</v>
      </c>
      <c r="L71" s="33">
        <v>7.7104562935653305E-5</v>
      </c>
      <c r="M71" s="33">
        <v>7.6794847289229199E-5</v>
      </c>
      <c r="N71" s="33">
        <v>1.43808705836219E-4</v>
      </c>
      <c r="O71" s="33">
        <v>1.3722204749901202E-4</v>
      </c>
      <c r="P71" s="33">
        <v>1.3093706817211999E-4</v>
      </c>
      <c r="Q71" s="33">
        <v>1.4899549109601001E-4</v>
      </c>
      <c r="R71" s="33">
        <v>1.4177371839952098E-4</v>
      </c>
      <c r="S71" s="33">
        <v>1.7712374081814899E-4</v>
      </c>
      <c r="T71" s="33">
        <v>1.69011203003465E-4</v>
      </c>
      <c r="U71" s="33">
        <v>1.6170168258381999E-4</v>
      </c>
      <c r="V71" s="33">
        <v>1.5386404409107099E-4</v>
      </c>
      <c r="W71" s="33">
        <v>1.90919765873656E-4</v>
      </c>
      <c r="X71" s="33">
        <v>1.8217534904355602E-4</v>
      </c>
      <c r="Y71" s="33">
        <v>1.7429649598455098E-4</v>
      </c>
      <c r="Z71" s="33">
        <v>2.3432516316588501E-4</v>
      </c>
      <c r="AA71" s="33">
        <v>2.23592712855529E-4</v>
      </c>
      <c r="AB71" s="33">
        <v>2.1335182515888601E-4</v>
      </c>
      <c r="AC71" s="33">
        <v>2.04124629003519E-4</v>
      </c>
      <c r="AD71" s="33">
        <v>1.94230761332928E-4</v>
      </c>
      <c r="AE71" s="33">
        <v>1.8533469585458101E-4</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4853.9051413623029</v>
      </c>
      <c r="D73" s="35">
        <v>4631.5889760977743</v>
      </c>
      <c r="E73" s="35">
        <v>6556.9028295483558</v>
      </c>
      <c r="F73" s="35">
        <v>21069.377942422805</v>
      </c>
      <c r="G73" s="35">
        <v>20104.368723512183</v>
      </c>
      <c r="H73" s="35">
        <v>19183.558203334502</v>
      </c>
      <c r="I73" s="35">
        <v>18955.580613944319</v>
      </c>
      <c r="J73" s="35">
        <v>29727.058362768657</v>
      </c>
      <c r="K73" s="35">
        <v>28365.513695644026</v>
      </c>
      <c r="L73" s="35">
        <v>27501.981832853609</v>
      </c>
      <c r="M73" s="35">
        <v>27408.988682780651</v>
      </c>
      <c r="N73" s="35">
        <v>37732.195718849471</v>
      </c>
      <c r="O73" s="35">
        <v>36004.003722844172</v>
      </c>
      <c r="P73" s="35">
        <v>34354.965403950715</v>
      </c>
      <c r="Q73" s="35">
        <v>34459.840483622356</v>
      </c>
      <c r="R73" s="35">
        <v>32789.581146906719</v>
      </c>
      <c r="S73" s="35">
        <v>37312.306706463016</v>
      </c>
      <c r="T73" s="35">
        <v>37674.463136163817</v>
      </c>
      <c r="U73" s="35">
        <v>39419.216099554767</v>
      </c>
      <c r="V73" s="35">
        <v>38229.428017111968</v>
      </c>
      <c r="W73" s="35">
        <v>41466.709820937336</v>
      </c>
      <c r="X73" s="35">
        <v>39567.471554899756</v>
      </c>
      <c r="Y73" s="35">
        <v>48086.848551109149</v>
      </c>
      <c r="Z73" s="35">
        <v>45756.093508413003</v>
      </c>
      <c r="AA73" s="35">
        <v>44108.152281019582</v>
      </c>
      <c r="AB73" s="35">
        <v>52889.916899087868</v>
      </c>
      <c r="AC73" s="35">
        <v>50602.49499749839</v>
      </c>
      <c r="AD73" s="35">
        <v>48149.805229937854</v>
      </c>
      <c r="AE73" s="35">
        <v>47154.826252303537</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ollapsed="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1.1839175275831099E-5</v>
      </c>
      <c r="D78" s="33">
        <v>1.1296922968623699E-5</v>
      </c>
      <c r="E78" s="33">
        <v>1.08083453616314E-5</v>
      </c>
      <c r="F78" s="33">
        <v>1.02844676734364E-5</v>
      </c>
      <c r="G78" s="33">
        <v>9.8134233486087705E-6</v>
      </c>
      <c r="H78" s="33">
        <v>9.3639535731887694E-6</v>
      </c>
      <c r="I78" s="33">
        <v>9.9073435263813593E-6</v>
      </c>
      <c r="J78" s="33">
        <v>9.4271371627709785E-6</v>
      </c>
      <c r="K78" s="33">
        <v>8.9953598845589901E-6</v>
      </c>
      <c r="L78" s="33">
        <v>8.5833586650550895E-6</v>
      </c>
      <c r="M78" s="33">
        <v>8.2121392765387192E-6</v>
      </c>
      <c r="N78" s="33">
        <v>7.8140990219590997E-6</v>
      </c>
      <c r="O78" s="33">
        <v>7.45620135386272E-6</v>
      </c>
      <c r="P78" s="33">
        <v>7.1146959455097705E-6</v>
      </c>
      <c r="Q78" s="33">
        <v>6.8069943590521702E-6</v>
      </c>
      <c r="R78" s="33">
        <v>6.4770611131146799E-6</v>
      </c>
      <c r="S78" s="33">
        <v>6.1804018230305394E-6</v>
      </c>
      <c r="T78" s="33">
        <v>5.8973299814599097E-6</v>
      </c>
      <c r="U78" s="33">
        <v>5.6422779307388401E-6</v>
      </c>
      <c r="V78" s="33">
        <v>5.3687981871138798E-6</v>
      </c>
      <c r="W78" s="33">
        <v>5.86216332101985E-6</v>
      </c>
      <c r="X78" s="33">
        <v>5.5936672888225099E-6</v>
      </c>
      <c r="Y78" s="33">
        <v>5.7395247435569694E-6</v>
      </c>
      <c r="Z78" s="33">
        <v>5.4613314722106998E-6</v>
      </c>
      <c r="AA78" s="33">
        <v>5.2111941507981095E-6</v>
      </c>
      <c r="AB78" s="33">
        <v>5.5703388674470601E-6</v>
      </c>
      <c r="AC78" s="33">
        <v>5.3294287681614194E-6</v>
      </c>
      <c r="AD78" s="33">
        <v>5.7194093159268301E-6</v>
      </c>
      <c r="AE78" s="33">
        <v>5.4574516351620305E-6</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5.2655749792362993E-5</v>
      </c>
      <c r="D80" s="33">
        <v>5.0244036041411794E-5</v>
      </c>
      <c r="E80" s="33">
        <v>4.8071045133805596E-5</v>
      </c>
      <c r="F80" s="33">
        <v>4.5741054080483697E-5</v>
      </c>
      <c r="G80" s="33">
        <v>4.3646043952550701E-5</v>
      </c>
      <c r="H80" s="33">
        <v>4.1646988487761703E-5</v>
      </c>
      <c r="I80" s="33">
        <v>3.9845808995761903E-5</v>
      </c>
      <c r="J80" s="33">
        <v>3.7914492998490105E-5</v>
      </c>
      <c r="K80" s="33">
        <v>3.8028380997505899E-5</v>
      </c>
      <c r="L80" s="33">
        <v>3.82767057538258E-5</v>
      </c>
      <c r="M80" s="33">
        <v>3.8406893168520404E-5</v>
      </c>
      <c r="N80" s="33">
        <v>4.6338274870394101E-5</v>
      </c>
      <c r="O80" s="33">
        <v>4.4215911118268901E-5</v>
      </c>
      <c r="P80" s="33">
        <v>4.2190754867047201E-5</v>
      </c>
      <c r="Q80" s="33">
        <v>4.03660581680088E-5</v>
      </c>
      <c r="R80" s="33">
        <v>3.8409525828686099E-5</v>
      </c>
      <c r="S80" s="33">
        <v>4.0233935646582001E-5</v>
      </c>
      <c r="T80" s="33">
        <v>3.8391159952828196E-5</v>
      </c>
      <c r="U80" s="33">
        <v>4.9224791157652996E-5</v>
      </c>
      <c r="V80" s="33">
        <v>4.6838878334669503E-5</v>
      </c>
      <c r="W80" s="33">
        <v>5.2334409754679593E-5</v>
      </c>
      <c r="X80" s="33">
        <v>4.9937413868171904E-5</v>
      </c>
      <c r="Y80" s="33">
        <v>4.7777683981116896E-5</v>
      </c>
      <c r="Z80" s="33">
        <v>4.5461912066556304E-5</v>
      </c>
      <c r="AA80" s="33">
        <v>4.3379687069138202E-5</v>
      </c>
      <c r="AB80" s="33">
        <v>4.1392831156362403E-5</v>
      </c>
      <c r="AC80" s="33">
        <v>4.0236495042844302E-5</v>
      </c>
      <c r="AD80" s="33">
        <v>4.2555345220130499E-5</v>
      </c>
      <c r="AE80" s="33">
        <v>4.0606245422889595E-5</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10310.614272051984</v>
      </c>
      <c r="D82" s="33">
        <v>9838.3723930793021</v>
      </c>
      <c r="E82" s="33">
        <v>15764.556221320903</v>
      </c>
      <c r="F82" s="33">
        <v>15000.452281973909</v>
      </c>
      <c r="G82" s="33">
        <v>14313.408660307146</v>
      </c>
      <c r="H82" s="33">
        <v>13657.832685695284</v>
      </c>
      <c r="I82" s="33">
        <v>19550.625935928616</v>
      </c>
      <c r="J82" s="33">
        <v>20567.70802426093</v>
      </c>
      <c r="K82" s="33">
        <v>19625.675587855403</v>
      </c>
      <c r="L82" s="33">
        <v>19047.795100592757</v>
      </c>
      <c r="M82" s="33">
        <v>19301.053405012277</v>
      </c>
      <c r="N82" s="33">
        <v>22424.748197483525</v>
      </c>
      <c r="O82" s="33">
        <v>21397.660489933522</v>
      </c>
      <c r="P82" s="33">
        <v>22269.286543118895</v>
      </c>
      <c r="Q82" s="33">
        <v>23077.757220701962</v>
      </c>
      <c r="R82" s="33">
        <v>23644.907897187633</v>
      </c>
      <c r="S82" s="33">
        <v>24170.447090737071</v>
      </c>
      <c r="T82" s="33">
        <v>24598.30086639673</v>
      </c>
      <c r="U82" s="33">
        <v>25056.144751313517</v>
      </c>
      <c r="V82" s="33">
        <v>25289.61077489713</v>
      </c>
      <c r="W82" s="33">
        <v>24131.307981706836</v>
      </c>
      <c r="X82" s="33">
        <v>23026.057225285909</v>
      </c>
      <c r="Y82" s="33">
        <v>22030.209420636489</v>
      </c>
      <c r="Z82" s="33">
        <v>20962.410900549956</v>
      </c>
      <c r="AA82" s="33">
        <v>20002.300469660637</v>
      </c>
      <c r="AB82" s="33">
        <v>19086.164562688216</v>
      </c>
      <c r="AC82" s="33">
        <v>18260.712124480186</v>
      </c>
      <c r="AD82" s="33">
        <v>17375.62015781095</v>
      </c>
      <c r="AE82" s="33">
        <v>16579.790220318057</v>
      </c>
    </row>
    <row r="83" spans="1:31">
      <c r="A83" s="29" t="s">
        <v>134</v>
      </c>
      <c r="B83" s="29" t="s">
        <v>68</v>
      </c>
      <c r="C83" s="33">
        <v>1.6413482271380302E-5</v>
      </c>
      <c r="D83" s="33">
        <v>2.7329099997325997E-5</v>
      </c>
      <c r="E83" s="33">
        <v>3.0915495782314499E-5</v>
      </c>
      <c r="F83" s="33">
        <v>5.08934547275556E-5</v>
      </c>
      <c r="G83" s="33">
        <v>4.8562456781768802E-5</v>
      </c>
      <c r="H83" s="33">
        <v>5.20180950301312E-5</v>
      </c>
      <c r="I83" s="33">
        <v>4.97683783187129E-5</v>
      </c>
      <c r="J83" s="33">
        <v>4.7356117967431402E-5</v>
      </c>
      <c r="K83" s="33">
        <v>4.7125241653826398E-5</v>
      </c>
      <c r="L83" s="33">
        <v>5.0907858011100502E-5</v>
      </c>
      <c r="M83" s="33">
        <v>4.9926568220203904E-5</v>
      </c>
      <c r="N83" s="33">
        <v>5.0159417963734598E-5</v>
      </c>
      <c r="O83" s="33">
        <v>5.9598483067120994E-5</v>
      </c>
      <c r="P83" s="33">
        <v>6.2467315593050997E-5</v>
      </c>
      <c r="Q83" s="33">
        <v>7.0053737093591189E-5</v>
      </c>
      <c r="R83" s="33">
        <v>6.6658250679149907E-5</v>
      </c>
      <c r="S83" s="33">
        <v>8.0856678884512896E-5</v>
      </c>
      <c r="T83" s="33">
        <v>8.8137991991877097E-5</v>
      </c>
      <c r="U83" s="33">
        <v>1.42558942737105E-4</v>
      </c>
      <c r="V83" s="33">
        <v>2.6508478272329E-4</v>
      </c>
      <c r="W83" s="33">
        <v>2.5294349486426897E-4</v>
      </c>
      <c r="X83" s="33">
        <v>2.4135829653012099E-4</v>
      </c>
      <c r="Y83" s="33">
        <v>2.3091985596768299E-4</v>
      </c>
      <c r="Z83" s="33">
        <v>2.1972723061615502E-4</v>
      </c>
      <c r="AA83" s="33">
        <v>2.0966338790904198E-4</v>
      </c>
      <c r="AB83" s="33">
        <v>2.0006048456638401E-4</v>
      </c>
      <c r="AC83" s="33">
        <v>1.91408122053633E-4</v>
      </c>
      <c r="AD83" s="33">
        <v>1.82130620167066E-4</v>
      </c>
      <c r="AE83" s="33">
        <v>1.7378875963221E-4</v>
      </c>
    </row>
    <row r="84" spans="1:31">
      <c r="A84" s="29" t="s">
        <v>134</v>
      </c>
      <c r="B84" s="29" t="s">
        <v>36</v>
      </c>
      <c r="C84" s="33">
        <v>5.2335355730810097E-5</v>
      </c>
      <c r="D84" s="33">
        <v>7.4485893963292311E-5</v>
      </c>
      <c r="E84" s="33">
        <v>7.1264473411134703E-5</v>
      </c>
      <c r="F84" s="33">
        <v>8.3026966938146496E-5</v>
      </c>
      <c r="G84" s="33">
        <v>1.1303137122572E-4</v>
      </c>
      <c r="H84" s="33">
        <v>1.1099854521141001E-4</v>
      </c>
      <c r="I84" s="33">
        <v>1.4142550853469199E-4</v>
      </c>
      <c r="J84" s="33">
        <v>1.6286415758447E-4</v>
      </c>
      <c r="K84" s="33">
        <v>1.9690007767006601E-4</v>
      </c>
      <c r="L84" s="33">
        <v>2.0690296691270598E-4</v>
      </c>
      <c r="M84" s="33">
        <v>2.0425361960918601E-4</v>
      </c>
      <c r="N84" s="33">
        <v>2.63735319143301E-4</v>
      </c>
      <c r="O84" s="33">
        <v>2.5165583877700596E-4</v>
      </c>
      <c r="P84" s="33">
        <v>2.4012961705802998E-4</v>
      </c>
      <c r="Q84" s="33">
        <v>2.2974431532621901E-4</v>
      </c>
      <c r="R84" s="33">
        <v>2.1860866812379901E-4</v>
      </c>
      <c r="S84" s="33">
        <v>2.23936862191983E-4</v>
      </c>
      <c r="T84" s="33">
        <v>2.1368021193018E-4</v>
      </c>
      <c r="U84" s="33">
        <v>2.6385782471770097E-4</v>
      </c>
      <c r="V84" s="33">
        <v>2.5106870458873497E-4</v>
      </c>
      <c r="W84" s="33">
        <v>3.0743497728691099E-4</v>
      </c>
      <c r="X84" s="33">
        <v>2.9528616773260804E-4</v>
      </c>
      <c r="Y84" s="33">
        <v>2.8740269773891604E-4</v>
      </c>
      <c r="Z84" s="33">
        <v>2.8182200973632697E-4</v>
      </c>
      <c r="AA84" s="33">
        <v>2.7775802721250197E-4</v>
      </c>
      <c r="AB84" s="33">
        <v>3.0651710912256701E-4</v>
      </c>
      <c r="AC84" s="33">
        <v>3.0192300759690098E-4</v>
      </c>
      <c r="AD84" s="33">
        <v>3.3421246599228899E-4</v>
      </c>
      <c r="AE84" s="33">
        <v>3.4985317696663298E-4</v>
      </c>
    </row>
    <row r="85" spans="1:31">
      <c r="A85" s="29" t="s">
        <v>134</v>
      </c>
      <c r="B85" s="29" t="s">
        <v>73</v>
      </c>
      <c r="C85" s="33">
        <v>0</v>
      </c>
      <c r="D85" s="33">
        <v>0</v>
      </c>
      <c r="E85" s="33">
        <v>2.2080074103690599E-4</v>
      </c>
      <c r="F85" s="33">
        <v>2.14056591657791E-4</v>
      </c>
      <c r="G85" s="33">
        <v>2.1415430486031601E-4</v>
      </c>
      <c r="H85" s="33">
        <v>2.3282272171153999E-4</v>
      </c>
      <c r="I85" s="33">
        <v>2.7745509749237601E-4</v>
      </c>
      <c r="J85" s="33">
        <v>2.9198268360479298E-4</v>
      </c>
      <c r="K85" s="33">
        <v>3.2599808291381902E-4</v>
      </c>
      <c r="L85" s="33">
        <v>3.4651684385749305E-4</v>
      </c>
      <c r="M85" s="33">
        <v>3.3153042934226293E-4</v>
      </c>
      <c r="N85" s="33">
        <v>3.93926491508443E-4</v>
      </c>
      <c r="O85" s="33">
        <v>3.7588405663321699E-4</v>
      </c>
      <c r="P85" s="33">
        <v>3.5866799282783303E-4</v>
      </c>
      <c r="Q85" s="33">
        <v>3.4315605651320601E-4</v>
      </c>
      <c r="R85" s="33">
        <v>3.2652337171628796E-4</v>
      </c>
      <c r="S85" s="33">
        <v>3.1156810265867504E-4</v>
      </c>
      <c r="T85" s="33">
        <v>2.9729780776205502E-4</v>
      </c>
      <c r="U85" s="33">
        <v>3.3167256764771603E-4</v>
      </c>
      <c r="V85" s="33">
        <v>3.15596484569005E-4</v>
      </c>
      <c r="W85" s="33">
        <v>3.7497730814625696E-4</v>
      </c>
      <c r="X85" s="33">
        <v>3.5780277480626998E-4</v>
      </c>
      <c r="Y85" s="33">
        <v>3.4232825807498102E-4</v>
      </c>
      <c r="Z85" s="33">
        <v>3.2573569645303604E-4</v>
      </c>
      <c r="AA85" s="33">
        <v>3.1081650412533702E-4</v>
      </c>
      <c r="AB85" s="33">
        <v>3.3688579185901503E-4</v>
      </c>
      <c r="AC85" s="33">
        <v>3.2231590814171194E-4</v>
      </c>
      <c r="AD85" s="33">
        <v>3.6869024961767497E-4</v>
      </c>
      <c r="AE85" s="33">
        <v>3.5180367315924696E-4</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10310.614352960391</v>
      </c>
      <c r="D87" s="35">
        <v>9838.3724819493618</v>
      </c>
      <c r="E87" s="35">
        <v>15764.55631111579</v>
      </c>
      <c r="F87" s="35">
        <v>15000.452388892885</v>
      </c>
      <c r="G87" s="35">
        <v>14313.408762329071</v>
      </c>
      <c r="H87" s="35">
        <v>13657.832788724321</v>
      </c>
      <c r="I87" s="35">
        <v>19550.626035450146</v>
      </c>
      <c r="J87" s="35">
        <v>20567.708118958679</v>
      </c>
      <c r="K87" s="35">
        <v>19625.675682004385</v>
      </c>
      <c r="L87" s="35">
        <v>19047.795198360676</v>
      </c>
      <c r="M87" s="35">
        <v>19301.053501557879</v>
      </c>
      <c r="N87" s="35">
        <v>22424.748301795316</v>
      </c>
      <c r="O87" s="35">
        <v>21397.660601204116</v>
      </c>
      <c r="P87" s="35">
        <v>22269.286654891661</v>
      </c>
      <c r="Q87" s="35">
        <v>23077.757337928753</v>
      </c>
      <c r="R87" s="35">
        <v>23644.908008732469</v>
      </c>
      <c r="S87" s="35">
        <v>24170.447218008088</v>
      </c>
      <c r="T87" s="35">
        <v>24598.300998823212</v>
      </c>
      <c r="U87" s="35">
        <v>25056.144948739529</v>
      </c>
      <c r="V87" s="35">
        <v>25289.611092189589</v>
      </c>
      <c r="W87" s="35">
        <v>24131.308292846901</v>
      </c>
      <c r="X87" s="35">
        <v>23026.057522175284</v>
      </c>
      <c r="Y87" s="35">
        <v>22030.209705073554</v>
      </c>
      <c r="Z87" s="35">
        <v>20962.411171200431</v>
      </c>
      <c r="AA87" s="35">
        <v>20002.300727914906</v>
      </c>
      <c r="AB87" s="35">
        <v>19086.16480971187</v>
      </c>
      <c r="AC87" s="35">
        <v>18260.712361454232</v>
      </c>
      <c r="AD87" s="35">
        <v>17375.620388216324</v>
      </c>
      <c r="AE87" s="35">
        <v>16579.790440170513</v>
      </c>
    </row>
  </sheetData>
  <sheetProtection algorithmName="SHA-512" hashValue="G7u5hAHYTTeoPGMPt1PpavaLiQWr31b2xtAHe5k4FGfHwZet4EtP80A9N59YjrLwpExi0mxLSTsQauiZEtn3vA==" saltValue="6DDTbDvNyi/P+JvVKDZmNA=="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162</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81</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1487874.8949</v>
      </c>
      <c r="D6" s="33">
        <v>1303568.0685000001</v>
      </c>
      <c r="E6" s="33">
        <v>1221047.7902000002</v>
      </c>
      <c r="F6" s="33">
        <v>1007966.4438129277</v>
      </c>
      <c r="G6" s="33">
        <v>867173.85216836631</v>
      </c>
      <c r="H6" s="33">
        <v>760603.04394553171</v>
      </c>
      <c r="I6" s="33">
        <v>677671.82971823111</v>
      </c>
      <c r="J6" s="33">
        <v>695316.65333224391</v>
      </c>
      <c r="K6" s="33">
        <v>549416.54398264713</v>
      </c>
      <c r="L6" s="33">
        <v>515630.1896966857</v>
      </c>
      <c r="M6" s="33">
        <v>456676.67527389445</v>
      </c>
      <c r="N6" s="33">
        <v>302918.19974419347</v>
      </c>
      <c r="O6" s="33">
        <v>301557.29408476187</v>
      </c>
      <c r="P6" s="33">
        <v>248104.30259393604</v>
      </c>
      <c r="Q6" s="33">
        <v>193076.15717723698</v>
      </c>
      <c r="R6" s="33">
        <v>183483.25511002884</v>
      </c>
      <c r="S6" s="33">
        <v>179585.54605451226</v>
      </c>
      <c r="T6" s="33">
        <v>167829.72183088795</v>
      </c>
      <c r="U6" s="33">
        <v>150018.66222474945</v>
      </c>
      <c r="V6" s="33">
        <v>140856.9093934166</v>
      </c>
      <c r="W6" s="33">
        <v>106163.53355748972</v>
      </c>
      <c r="X6" s="33">
        <v>65470.437963688077</v>
      </c>
      <c r="Y6" s="33">
        <v>44242.373523081362</v>
      </c>
      <c r="Z6" s="33">
        <v>34605.148124396124</v>
      </c>
      <c r="AA6" s="33">
        <v>31246.868124732064</v>
      </c>
      <c r="AB6" s="33">
        <v>30403.547139999995</v>
      </c>
      <c r="AC6" s="33">
        <v>25436.786083148589</v>
      </c>
      <c r="AD6" s="33">
        <v>22262.046185045081</v>
      </c>
      <c r="AE6" s="33">
        <v>21751.310429252018</v>
      </c>
    </row>
    <row r="7" spans="1:31">
      <c r="A7" s="29" t="s">
        <v>40</v>
      </c>
      <c r="B7" s="29" t="s">
        <v>71</v>
      </c>
      <c r="C7" s="33">
        <v>209251.63993999999</v>
      </c>
      <c r="D7" s="33">
        <v>172808.21709999998</v>
      </c>
      <c r="E7" s="33">
        <v>174786.15596</v>
      </c>
      <c r="F7" s="33">
        <v>86107.529842585762</v>
      </c>
      <c r="G7" s="33">
        <v>82627.226527251376</v>
      </c>
      <c r="H7" s="33">
        <v>65638.070383250611</v>
      </c>
      <c r="I7" s="33">
        <v>4.3344094830000002E-3</v>
      </c>
      <c r="J7" s="33">
        <v>3.3702329164999999E-3</v>
      </c>
      <c r="K7" s="33">
        <v>2.9238986309999982E-3</v>
      </c>
      <c r="L7" s="33">
        <v>2.6856351770000002E-3</v>
      </c>
      <c r="M7" s="33">
        <v>2.2680853340000004E-3</v>
      </c>
      <c r="N7" s="33">
        <v>2.0801133639999996E-3</v>
      </c>
      <c r="O7" s="33">
        <v>2.0480742599999998E-3</v>
      </c>
      <c r="P7" s="33">
        <v>1.779590269E-3</v>
      </c>
      <c r="Q7" s="33">
        <v>1.6880855004999999E-3</v>
      </c>
      <c r="R7" s="33">
        <v>1.559171162E-3</v>
      </c>
      <c r="S7" s="33">
        <v>1.318299872E-3</v>
      </c>
      <c r="T7" s="33">
        <v>1.3497784059999997E-3</v>
      </c>
      <c r="U7" s="33">
        <v>1.1147614732999998E-3</v>
      </c>
      <c r="V7" s="33">
        <v>1.0185018659999989E-3</v>
      </c>
      <c r="W7" s="33">
        <v>1.1335356219999999E-3</v>
      </c>
      <c r="X7" s="33">
        <v>1.1675627907000001E-3</v>
      </c>
      <c r="Y7" s="33">
        <v>1.1448588187000001E-3</v>
      </c>
      <c r="Z7" s="33">
        <v>1.0246779823999998E-3</v>
      </c>
      <c r="AA7" s="33">
        <v>9.3981322289999984E-4</v>
      </c>
      <c r="AB7" s="33">
        <v>1.002011086E-3</v>
      </c>
      <c r="AC7" s="33">
        <v>3.1007688570000005E-4</v>
      </c>
      <c r="AD7" s="33">
        <v>0</v>
      </c>
      <c r="AE7" s="33">
        <v>0</v>
      </c>
    </row>
    <row r="8" spans="1:31">
      <c r="A8" s="29" t="s">
        <v>40</v>
      </c>
      <c r="B8" s="29" t="s">
        <v>20</v>
      </c>
      <c r="C8" s="33">
        <v>173894.06924588143</v>
      </c>
      <c r="D8" s="33">
        <v>162739.31760262826</v>
      </c>
      <c r="E8" s="33">
        <v>120292.38043471544</v>
      </c>
      <c r="F8" s="33">
        <v>187802.03089858298</v>
      </c>
      <c r="G8" s="33">
        <v>222896.71729503947</v>
      </c>
      <c r="H8" s="33">
        <v>183164.27851816831</v>
      </c>
      <c r="I8" s="33">
        <v>164806.7330489064</v>
      </c>
      <c r="J8" s="33">
        <v>163018.27262839722</v>
      </c>
      <c r="K8" s="33">
        <v>147145.72150943277</v>
      </c>
      <c r="L8" s="33">
        <v>163073.67515621634</v>
      </c>
      <c r="M8" s="33">
        <v>193405.36367838143</v>
      </c>
      <c r="N8" s="33">
        <v>236245.09020489038</v>
      </c>
      <c r="O8" s="33">
        <v>254424.39756837502</v>
      </c>
      <c r="P8" s="33">
        <v>233193.19718798005</v>
      </c>
      <c r="Q8" s="33">
        <v>188999.49466192504</v>
      </c>
      <c r="R8" s="33">
        <v>164655.79937173595</v>
      </c>
      <c r="S8" s="33">
        <v>136447.65897121333</v>
      </c>
      <c r="T8" s="33">
        <v>131508.88653194427</v>
      </c>
      <c r="U8" s="33">
        <v>111400.6202876757</v>
      </c>
      <c r="V8" s="33">
        <v>105153.68181973253</v>
      </c>
      <c r="W8" s="33">
        <v>109109.990369932</v>
      </c>
      <c r="X8" s="33">
        <v>114307.8588392251</v>
      </c>
      <c r="Y8" s="33">
        <v>67784.852341497957</v>
      </c>
      <c r="Z8" s="33">
        <v>60415.623966227497</v>
      </c>
      <c r="AA8" s="33">
        <v>29360.875802225819</v>
      </c>
      <c r="AB8" s="33">
        <v>21243.25378662052</v>
      </c>
      <c r="AC8" s="33">
        <v>20315.193439746676</v>
      </c>
      <c r="AD8" s="33">
        <v>19300.155310840571</v>
      </c>
      <c r="AE8" s="33">
        <v>18392.49136049658</v>
      </c>
    </row>
    <row r="9" spans="1:31">
      <c r="A9" s="29" t="s">
        <v>40</v>
      </c>
      <c r="B9" s="29" t="s">
        <v>32</v>
      </c>
      <c r="C9" s="33">
        <v>83542.540900000007</v>
      </c>
      <c r="D9" s="33">
        <v>78287.818530000004</v>
      </c>
      <c r="E9" s="33">
        <v>72624.317500000005</v>
      </c>
      <c r="F9" s="33">
        <v>20212.739799999999</v>
      </c>
      <c r="G9" s="33">
        <v>21649.473140000002</v>
      </c>
      <c r="H9" s="33">
        <v>21342.519840000001</v>
      </c>
      <c r="I9" s="33">
        <v>18153.07906</v>
      </c>
      <c r="J9" s="33">
        <v>21335.377189999999</v>
      </c>
      <c r="K9" s="33">
        <v>12006.48948</v>
      </c>
      <c r="L9" s="33">
        <v>13891.83016</v>
      </c>
      <c r="M9" s="33">
        <v>19190.502760000003</v>
      </c>
      <c r="N9" s="33">
        <v>55257.460800000001</v>
      </c>
      <c r="O9" s="33">
        <v>54456.357300000003</v>
      </c>
      <c r="P9" s="33">
        <v>83657.5141</v>
      </c>
      <c r="Q9" s="33">
        <v>23582.747499999998</v>
      </c>
      <c r="R9" s="33">
        <v>22921.247500000001</v>
      </c>
      <c r="S9" s="33">
        <v>35618.972000000002</v>
      </c>
      <c r="T9" s="33">
        <v>43718.759999999995</v>
      </c>
      <c r="U9" s="33">
        <v>3740.6512000000002</v>
      </c>
      <c r="V9" s="33">
        <v>3968.2572</v>
      </c>
      <c r="W9" s="33">
        <v>4852.5355</v>
      </c>
      <c r="X9" s="33">
        <v>4892.8064999999997</v>
      </c>
      <c r="Y9" s="33">
        <v>4196.7380000000003</v>
      </c>
      <c r="Z9" s="33">
        <v>3918.4794999999999</v>
      </c>
      <c r="AA9" s="33">
        <v>3279.7452000000003</v>
      </c>
      <c r="AB9" s="33">
        <v>0</v>
      </c>
      <c r="AC9" s="33">
        <v>0</v>
      </c>
      <c r="AD9" s="33">
        <v>0</v>
      </c>
      <c r="AE9" s="33">
        <v>0</v>
      </c>
    </row>
    <row r="10" spans="1:31">
      <c r="A10" s="29" t="s">
        <v>40</v>
      </c>
      <c r="B10" s="29" t="s">
        <v>66</v>
      </c>
      <c r="C10" s="33">
        <v>5317.7211731676325</v>
      </c>
      <c r="D10" s="33">
        <v>1895.927784472354</v>
      </c>
      <c r="E10" s="33">
        <v>8663.1648040377804</v>
      </c>
      <c r="F10" s="33">
        <v>26956.504960354963</v>
      </c>
      <c r="G10" s="33">
        <v>20090.338633771633</v>
      </c>
      <c r="H10" s="33">
        <v>21421.155500774043</v>
      </c>
      <c r="I10" s="33">
        <v>16995.692761134698</v>
      </c>
      <c r="J10" s="33">
        <v>26357.394171081494</v>
      </c>
      <c r="K10" s="33">
        <v>7866.5725409784891</v>
      </c>
      <c r="L10" s="33">
        <v>17784.70785090846</v>
      </c>
      <c r="M10" s="33">
        <v>33381.201902162742</v>
      </c>
      <c r="N10" s="33">
        <v>92195.158271310371</v>
      </c>
      <c r="O10" s="33">
        <v>66988.505345469646</v>
      </c>
      <c r="P10" s="33">
        <v>95452.701536067761</v>
      </c>
      <c r="Q10" s="33">
        <v>79030.775170188179</v>
      </c>
      <c r="R10" s="33">
        <v>103193.71450389622</v>
      </c>
      <c r="S10" s="33">
        <v>202661.52789267019</v>
      </c>
      <c r="T10" s="33">
        <v>190071.21107804793</v>
      </c>
      <c r="U10" s="33">
        <v>307838.17173932574</v>
      </c>
      <c r="V10" s="33">
        <v>357419.15000812046</v>
      </c>
      <c r="W10" s="33">
        <v>368268.36871868075</v>
      </c>
      <c r="X10" s="33">
        <v>442057.56619175244</v>
      </c>
      <c r="Y10" s="33">
        <v>569406.13406936079</v>
      </c>
      <c r="Z10" s="33">
        <v>385026.62040301092</v>
      </c>
      <c r="AA10" s="33">
        <v>386680.00875247311</v>
      </c>
      <c r="AB10" s="33">
        <v>539892.15155976731</v>
      </c>
      <c r="AC10" s="33">
        <v>549111.56681693776</v>
      </c>
      <c r="AD10" s="33">
        <v>604030.23877445993</v>
      </c>
      <c r="AE10" s="33">
        <v>603483.55777236284</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1959880.8661590489</v>
      </c>
      <c r="D17" s="35">
        <v>1719299.3495171007</v>
      </c>
      <c r="E17" s="35">
        <v>1597413.8088987537</v>
      </c>
      <c r="F17" s="35">
        <v>1329045.2493144514</v>
      </c>
      <c r="G17" s="35">
        <v>1214437.6077644287</v>
      </c>
      <c r="H17" s="35">
        <v>1052169.0681877246</v>
      </c>
      <c r="I17" s="35">
        <v>877627.33892268175</v>
      </c>
      <c r="J17" s="35">
        <v>906027.70069195551</v>
      </c>
      <c r="K17" s="35">
        <v>716435.33043695695</v>
      </c>
      <c r="L17" s="35">
        <v>710380.40554944577</v>
      </c>
      <c r="M17" s="35">
        <v>702653.74588252394</v>
      </c>
      <c r="N17" s="35">
        <v>686615.9111005076</v>
      </c>
      <c r="O17" s="35">
        <v>677426.55634668085</v>
      </c>
      <c r="P17" s="35">
        <v>660407.71719757409</v>
      </c>
      <c r="Q17" s="35">
        <v>484689.17619743565</v>
      </c>
      <c r="R17" s="35">
        <v>474254.01804483216</v>
      </c>
      <c r="S17" s="35">
        <v>554313.70623669564</v>
      </c>
      <c r="T17" s="35">
        <v>533128.58079065848</v>
      </c>
      <c r="U17" s="35">
        <v>572998.10656651238</v>
      </c>
      <c r="V17" s="35">
        <v>607397.99943977152</v>
      </c>
      <c r="W17" s="35">
        <v>588394.42927963811</v>
      </c>
      <c r="X17" s="35">
        <v>626728.67066222848</v>
      </c>
      <c r="Y17" s="35">
        <v>685630.0990787989</v>
      </c>
      <c r="Z17" s="35">
        <v>483965.8730183125</v>
      </c>
      <c r="AA17" s="35">
        <v>450567.49881924421</v>
      </c>
      <c r="AB17" s="35">
        <v>591538.95348839893</v>
      </c>
      <c r="AC17" s="35">
        <v>594863.54664990993</v>
      </c>
      <c r="AD17" s="35">
        <v>645592.44027034554</v>
      </c>
      <c r="AE17" s="35">
        <v>643627.35956211144</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855943.09100000001</v>
      </c>
      <c r="D20" s="33">
        <v>730690.13699999999</v>
      </c>
      <c r="E20" s="33">
        <v>659873.64199999999</v>
      </c>
      <c r="F20" s="33">
        <v>642106.69954864518</v>
      </c>
      <c r="G20" s="33">
        <v>537915.71829670959</v>
      </c>
      <c r="H20" s="33">
        <v>448689.2791561163</v>
      </c>
      <c r="I20" s="33">
        <v>412715.09104682499</v>
      </c>
      <c r="J20" s="33">
        <v>428468.89665908198</v>
      </c>
      <c r="K20" s="33">
        <v>307970.45916527056</v>
      </c>
      <c r="L20" s="33">
        <v>293213.72538059414</v>
      </c>
      <c r="M20" s="33">
        <v>254756.95776097066</v>
      </c>
      <c r="N20" s="33">
        <v>101821.05511325045</v>
      </c>
      <c r="O20" s="33">
        <v>124766.36771917593</v>
      </c>
      <c r="P20" s="33">
        <v>100125.41739085254</v>
      </c>
      <c r="Q20" s="33">
        <v>54939.537700000001</v>
      </c>
      <c r="R20" s="33">
        <v>66610.161500000002</v>
      </c>
      <c r="S20" s="33">
        <v>69926.023799999995</v>
      </c>
      <c r="T20" s="33">
        <v>64529.063000000002</v>
      </c>
      <c r="U20" s="33">
        <v>57400.211600000002</v>
      </c>
      <c r="V20" s="33">
        <v>48374.844499999999</v>
      </c>
      <c r="W20" s="33">
        <v>26173.298728544058</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2263.5637771741799</v>
      </c>
      <c r="D22" s="33">
        <v>2118.2819562165801</v>
      </c>
      <c r="E22" s="33">
        <v>6122.9487818592897</v>
      </c>
      <c r="F22" s="33">
        <v>15363.23448389234</v>
      </c>
      <c r="G22" s="33">
        <v>20672.828946912141</v>
      </c>
      <c r="H22" s="33">
        <v>11456.557782397249</v>
      </c>
      <c r="I22" s="33">
        <v>12032.82335837047</v>
      </c>
      <c r="J22" s="33">
        <v>20531.564920252451</v>
      </c>
      <c r="K22" s="33">
        <v>18316.50686905234</v>
      </c>
      <c r="L22" s="33">
        <v>22496.51849290837</v>
      </c>
      <c r="M22" s="33">
        <v>27523.634894851082</v>
      </c>
      <c r="N22" s="33">
        <v>51367.896660950697</v>
      </c>
      <c r="O22" s="33">
        <v>51492.151128961304</v>
      </c>
      <c r="P22" s="33">
        <v>56573.885943757501</v>
      </c>
      <c r="Q22" s="33">
        <v>44876.390090321802</v>
      </c>
      <c r="R22" s="33">
        <v>38515.616399298124</v>
      </c>
      <c r="S22" s="33">
        <v>47785.764214922099</v>
      </c>
      <c r="T22" s="33">
        <v>50356.057913695098</v>
      </c>
      <c r="U22" s="33">
        <v>45197.491576990004</v>
      </c>
      <c r="V22" s="33">
        <v>37655.734295214897</v>
      </c>
      <c r="W22" s="33">
        <v>38450.5570087835</v>
      </c>
      <c r="X22" s="33">
        <v>41599.7264846451</v>
      </c>
      <c r="Y22" s="33">
        <v>2218.0414333755998</v>
      </c>
      <c r="Z22" s="33">
        <v>1.4702328E-3</v>
      </c>
      <c r="AA22" s="33">
        <v>1.4327353999999898E-3</v>
      </c>
      <c r="AB22" s="33">
        <v>1.4401295999999998E-3</v>
      </c>
      <c r="AC22" s="33">
        <v>1.3495522E-3</v>
      </c>
      <c r="AD22" s="33">
        <v>1.2652778999999901E-3</v>
      </c>
      <c r="AE22" s="33">
        <v>1.1818153E-3</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9.4155361000000009E-4</v>
      </c>
      <c r="D24" s="33">
        <v>9.2322962999999891E-4</v>
      </c>
      <c r="E24" s="33">
        <v>1264.67577994713</v>
      </c>
      <c r="F24" s="33">
        <v>6012.4727685398702</v>
      </c>
      <c r="G24" s="33">
        <v>999.25461597097001</v>
      </c>
      <c r="H24" s="33">
        <v>2179.2475244739103</v>
      </c>
      <c r="I24" s="33">
        <v>1287.8369518904599</v>
      </c>
      <c r="J24" s="33">
        <v>3135.42904383211</v>
      </c>
      <c r="K24" s="33">
        <v>30.207055500739898</v>
      </c>
      <c r="L24" s="33">
        <v>644.42486252619995</v>
      </c>
      <c r="M24" s="33">
        <v>443.82299267919996</v>
      </c>
      <c r="N24" s="33">
        <v>22650.060738788678</v>
      </c>
      <c r="O24" s="33">
        <v>9574.7481543299291</v>
      </c>
      <c r="P24" s="33">
        <v>28374.815080610191</v>
      </c>
      <c r="Q24" s="33">
        <v>21339.006038809261</v>
      </c>
      <c r="R24" s="33">
        <v>32355.956227975523</v>
      </c>
      <c r="S24" s="33">
        <v>73691.745000470997</v>
      </c>
      <c r="T24" s="33">
        <v>89807.980384811206</v>
      </c>
      <c r="U24" s="33">
        <v>118872.64731920791</v>
      </c>
      <c r="V24" s="33">
        <v>156806.203359195</v>
      </c>
      <c r="W24" s="33">
        <v>87593.069303168202</v>
      </c>
      <c r="X24" s="33">
        <v>126810.015551194</v>
      </c>
      <c r="Y24" s="33">
        <v>206875.36248567401</v>
      </c>
      <c r="Z24" s="33">
        <v>116878.98479015649</v>
      </c>
      <c r="AA24" s="33">
        <v>105798.86571585519</v>
      </c>
      <c r="AB24" s="33">
        <v>147000.042102698</v>
      </c>
      <c r="AC24" s="33">
        <v>187602.46024538</v>
      </c>
      <c r="AD24" s="33">
        <v>187861.46715272759</v>
      </c>
      <c r="AE24" s="33">
        <v>160766.50267904691</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858206.65571872785</v>
      </c>
      <c r="D31" s="35">
        <v>732808.41987944616</v>
      </c>
      <c r="E31" s="35">
        <v>667261.26656180632</v>
      </c>
      <c r="F31" s="35">
        <v>663482.40680107742</v>
      </c>
      <c r="G31" s="35">
        <v>559587.80185959279</v>
      </c>
      <c r="H31" s="35">
        <v>462325.08446298749</v>
      </c>
      <c r="I31" s="35">
        <v>426035.75135708589</v>
      </c>
      <c r="J31" s="35">
        <v>452135.89062316658</v>
      </c>
      <c r="K31" s="35">
        <v>326317.17308982369</v>
      </c>
      <c r="L31" s="35">
        <v>316354.66873602872</v>
      </c>
      <c r="M31" s="35">
        <v>282724.41564850096</v>
      </c>
      <c r="N31" s="35">
        <v>175839.01251298984</v>
      </c>
      <c r="O31" s="35">
        <v>185833.26700246715</v>
      </c>
      <c r="P31" s="35">
        <v>185074.11841522023</v>
      </c>
      <c r="Q31" s="35">
        <v>121154.93382913107</v>
      </c>
      <c r="R31" s="35">
        <v>137481.73412727364</v>
      </c>
      <c r="S31" s="35">
        <v>191403.53301539307</v>
      </c>
      <c r="T31" s="35">
        <v>204693.10129850631</v>
      </c>
      <c r="U31" s="35">
        <v>221470.35049619793</v>
      </c>
      <c r="V31" s="35">
        <v>242836.78215440991</v>
      </c>
      <c r="W31" s="35">
        <v>152216.92504049576</v>
      </c>
      <c r="X31" s="35">
        <v>168409.7420358391</v>
      </c>
      <c r="Y31" s="35">
        <v>209093.4039190496</v>
      </c>
      <c r="Z31" s="35">
        <v>116878.9862603893</v>
      </c>
      <c r="AA31" s="35">
        <v>105798.86714859059</v>
      </c>
      <c r="AB31" s="35">
        <v>147000.0435428276</v>
      </c>
      <c r="AC31" s="35">
        <v>187602.46159493222</v>
      </c>
      <c r="AD31" s="35">
        <v>187861.4684180055</v>
      </c>
      <c r="AE31" s="35">
        <v>160766.50386086223</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631931.80389999994</v>
      </c>
      <c r="D34" s="33">
        <v>572877.93149999995</v>
      </c>
      <c r="E34" s="33">
        <v>561174.14820000005</v>
      </c>
      <c r="F34" s="33">
        <v>365859.74426428258</v>
      </c>
      <c r="G34" s="33">
        <v>329258.13387165667</v>
      </c>
      <c r="H34" s="33">
        <v>311913.76478941541</v>
      </c>
      <c r="I34" s="33">
        <v>264956.73867140611</v>
      </c>
      <c r="J34" s="33">
        <v>266847.75667316199</v>
      </c>
      <c r="K34" s="33">
        <v>241446.08481737651</v>
      </c>
      <c r="L34" s="33">
        <v>222416.46431609156</v>
      </c>
      <c r="M34" s="33">
        <v>201919.71751292376</v>
      </c>
      <c r="N34" s="33">
        <v>201097.14463094302</v>
      </c>
      <c r="O34" s="33">
        <v>176790.92636558591</v>
      </c>
      <c r="P34" s="33">
        <v>147978.88520308351</v>
      </c>
      <c r="Q34" s="33">
        <v>138136.61947723696</v>
      </c>
      <c r="R34" s="33">
        <v>116873.09361002884</v>
      </c>
      <c r="S34" s="33">
        <v>109659.52225451228</v>
      </c>
      <c r="T34" s="33">
        <v>103300.65883088794</v>
      </c>
      <c r="U34" s="33">
        <v>92618.450624749443</v>
      </c>
      <c r="V34" s="33">
        <v>92482.064893416595</v>
      </c>
      <c r="W34" s="33">
        <v>79990.234828945657</v>
      </c>
      <c r="X34" s="33">
        <v>65470.437963688077</v>
      </c>
      <c r="Y34" s="33">
        <v>44242.373523081362</v>
      </c>
      <c r="Z34" s="33">
        <v>34605.148124396124</v>
      </c>
      <c r="AA34" s="33">
        <v>31246.868124732064</v>
      </c>
      <c r="AB34" s="33">
        <v>30403.547139999995</v>
      </c>
      <c r="AC34" s="33">
        <v>25436.786083148589</v>
      </c>
      <c r="AD34" s="33">
        <v>22262.046185045081</v>
      </c>
      <c r="AE34" s="33">
        <v>21751.310429252018</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82217.035749478615</v>
      </c>
      <c r="D36" s="33">
        <v>78226.642024315239</v>
      </c>
      <c r="E36" s="33">
        <v>80843.579885248342</v>
      </c>
      <c r="F36" s="33">
        <v>123959.26619835671</v>
      </c>
      <c r="G36" s="33">
        <v>141849.86217841433</v>
      </c>
      <c r="H36" s="33">
        <v>125954.4906510994</v>
      </c>
      <c r="I36" s="33">
        <v>126663.25365213686</v>
      </c>
      <c r="J36" s="33">
        <v>117218.88366310731</v>
      </c>
      <c r="K36" s="33">
        <v>104679.36264007246</v>
      </c>
      <c r="L36" s="33">
        <v>113897.81665575516</v>
      </c>
      <c r="M36" s="33">
        <v>129704.78674790883</v>
      </c>
      <c r="N36" s="33">
        <v>136013.4709517578</v>
      </c>
      <c r="O36" s="33">
        <v>149828.68793244995</v>
      </c>
      <c r="P36" s="33">
        <v>122183.996866427</v>
      </c>
      <c r="Q36" s="33">
        <v>108005.7983180076</v>
      </c>
      <c r="R36" s="33">
        <v>85817.084789815548</v>
      </c>
      <c r="S36" s="33">
        <v>88661.8918646159</v>
      </c>
      <c r="T36" s="33">
        <v>81152.82582459689</v>
      </c>
      <c r="U36" s="33">
        <v>66203.125962275153</v>
      </c>
      <c r="V36" s="33">
        <v>67497.944927229604</v>
      </c>
      <c r="W36" s="33">
        <v>70659.429894837202</v>
      </c>
      <c r="X36" s="33">
        <v>72708.128954693297</v>
      </c>
      <c r="Y36" s="33">
        <v>65566.806898912255</v>
      </c>
      <c r="Z36" s="33">
        <v>60415.618846327663</v>
      </c>
      <c r="AA36" s="33">
        <v>29360.87080712014</v>
      </c>
      <c r="AB36" s="33">
        <v>21243.248778408171</v>
      </c>
      <c r="AC36" s="33">
        <v>20315.1887466482</v>
      </c>
      <c r="AD36" s="33">
        <v>19300.150687451402</v>
      </c>
      <c r="AE36" s="33">
        <v>18392.486655958241</v>
      </c>
    </row>
    <row r="37" spans="1:31">
      <c r="A37" s="29" t="s">
        <v>131</v>
      </c>
      <c r="B37" s="29" t="s">
        <v>32</v>
      </c>
      <c r="C37" s="33">
        <v>2074.6954999999998</v>
      </c>
      <c r="D37" s="33">
        <v>1988.232</v>
      </c>
      <c r="E37" s="33">
        <v>3748.1497999999997</v>
      </c>
      <c r="F37" s="33">
        <v>3640.7294999999999</v>
      </c>
      <c r="G37" s="33">
        <v>3555.9442000000004</v>
      </c>
      <c r="H37" s="33">
        <v>3378.4285</v>
      </c>
      <c r="I37" s="33">
        <v>5320.5024999999996</v>
      </c>
      <c r="J37" s="33">
        <v>5299.0574999999999</v>
      </c>
      <c r="K37" s="33">
        <v>5031.9120000000003</v>
      </c>
      <c r="L37" s="33">
        <v>3961.4679999999998</v>
      </c>
      <c r="M37" s="33">
        <v>3679.7132000000001</v>
      </c>
      <c r="N37" s="33">
        <v>4479.6629999999996</v>
      </c>
      <c r="O37" s="33">
        <v>6482.4849999999997</v>
      </c>
      <c r="P37" s="33">
        <v>5034.5865000000003</v>
      </c>
      <c r="Q37" s="33">
        <v>4158.7314999999999</v>
      </c>
      <c r="R37" s="33">
        <v>4657.4754999999996</v>
      </c>
      <c r="S37" s="33">
        <v>5138.9859999999999</v>
      </c>
      <c r="T37" s="33">
        <v>4408.5919999999996</v>
      </c>
      <c r="U37" s="33">
        <v>3740.6512000000002</v>
      </c>
      <c r="V37" s="33">
        <v>3968.2572</v>
      </c>
      <c r="W37" s="33">
        <v>4852.5355</v>
      </c>
      <c r="X37" s="33">
        <v>4892.8064999999997</v>
      </c>
      <c r="Y37" s="33">
        <v>4196.7380000000003</v>
      </c>
      <c r="Z37" s="33">
        <v>3918.4794999999999</v>
      </c>
      <c r="AA37" s="33">
        <v>3279.7452000000003</v>
      </c>
      <c r="AB37" s="33">
        <v>0</v>
      </c>
      <c r="AC37" s="33">
        <v>0</v>
      </c>
      <c r="AD37" s="33">
        <v>0</v>
      </c>
      <c r="AE37" s="33">
        <v>0</v>
      </c>
    </row>
    <row r="38" spans="1:31">
      <c r="A38" s="29" t="s">
        <v>131</v>
      </c>
      <c r="B38" s="29" t="s">
        <v>66</v>
      </c>
      <c r="C38" s="33">
        <v>1.5726262840000001E-3</v>
      </c>
      <c r="D38" s="33">
        <v>1.5309247539999999E-3</v>
      </c>
      <c r="E38" s="33">
        <v>1.5309893999999999E-3</v>
      </c>
      <c r="F38" s="33">
        <v>9114.9926391669487</v>
      </c>
      <c r="G38" s="33">
        <v>4134.5483204371403</v>
      </c>
      <c r="H38" s="33">
        <v>4935.1485738576612</v>
      </c>
      <c r="I38" s="33">
        <v>8623.1699259814177</v>
      </c>
      <c r="J38" s="33">
        <v>13640.26488561027</v>
      </c>
      <c r="K38" s="33">
        <v>6696.6366774722783</v>
      </c>
      <c r="L38" s="33">
        <v>11462.488801737909</v>
      </c>
      <c r="M38" s="33">
        <v>22663.367035392585</v>
      </c>
      <c r="N38" s="33">
        <v>35073.135179915509</v>
      </c>
      <c r="O38" s="33">
        <v>33267.330307406271</v>
      </c>
      <c r="P38" s="33">
        <v>23567.760340868997</v>
      </c>
      <c r="Q38" s="33">
        <v>21779.859626596513</v>
      </c>
      <c r="R38" s="33">
        <v>34701.29344356605</v>
      </c>
      <c r="S38" s="33">
        <v>51312.416545914646</v>
      </c>
      <c r="T38" s="33">
        <v>30373.832867101424</v>
      </c>
      <c r="U38" s="33">
        <v>62446.802383380898</v>
      </c>
      <c r="V38" s="33">
        <v>67699.571240879261</v>
      </c>
      <c r="W38" s="33">
        <v>78091.609556505908</v>
      </c>
      <c r="X38" s="33">
        <v>83225.393839908793</v>
      </c>
      <c r="Y38" s="33">
        <v>70934.625583121335</v>
      </c>
      <c r="Z38" s="33">
        <v>77530.249486449698</v>
      </c>
      <c r="AA38" s="33">
        <v>81986.214494053245</v>
      </c>
      <c r="AB38" s="33">
        <v>148999.37266534168</v>
      </c>
      <c r="AC38" s="33">
        <v>122346.3145130496</v>
      </c>
      <c r="AD38" s="33">
        <v>115505.1477275576</v>
      </c>
      <c r="AE38" s="33">
        <v>100366.3555611653</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716223.53672210488</v>
      </c>
      <c r="D45" s="35">
        <v>653092.80705523991</v>
      </c>
      <c r="E45" s="35">
        <v>645765.87941623782</v>
      </c>
      <c r="F45" s="35">
        <v>502574.73260180623</v>
      </c>
      <c r="G45" s="35">
        <v>478798.48857050814</v>
      </c>
      <c r="H45" s="35">
        <v>446181.83251437248</v>
      </c>
      <c r="I45" s="35">
        <v>405563.66474952438</v>
      </c>
      <c r="J45" s="35">
        <v>403005.96272187954</v>
      </c>
      <c r="K45" s="35">
        <v>357853.99613492127</v>
      </c>
      <c r="L45" s="35">
        <v>351738.23777358461</v>
      </c>
      <c r="M45" s="35">
        <v>357967.58449622511</v>
      </c>
      <c r="N45" s="35">
        <v>376663.41376261634</v>
      </c>
      <c r="O45" s="35">
        <v>366369.4296054421</v>
      </c>
      <c r="P45" s="35">
        <v>298765.22891037952</v>
      </c>
      <c r="Q45" s="35">
        <v>272081.00892184104</v>
      </c>
      <c r="R45" s="35">
        <v>242048.94734341043</v>
      </c>
      <c r="S45" s="35">
        <v>254772.81666504283</v>
      </c>
      <c r="T45" s="35">
        <v>219235.90952258627</v>
      </c>
      <c r="U45" s="35">
        <v>225009.03017040552</v>
      </c>
      <c r="V45" s="35">
        <v>231647.83826152544</v>
      </c>
      <c r="W45" s="35">
        <v>233593.80978028878</v>
      </c>
      <c r="X45" s="35">
        <v>226296.76725829017</v>
      </c>
      <c r="Y45" s="35">
        <v>184940.54400511493</v>
      </c>
      <c r="Z45" s="35">
        <v>176469.49595717347</v>
      </c>
      <c r="AA45" s="35">
        <v>145873.69862590544</v>
      </c>
      <c r="AB45" s="35">
        <v>200646.16858374985</v>
      </c>
      <c r="AC45" s="35">
        <v>168098.28934284637</v>
      </c>
      <c r="AD45" s="35">
        <v>157067.34460005409</v>
      </c>
      <c r="AE45" s="35">
        <v>140510.15264637556</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209251.63993999999</v>
      </c>
      <c r="D49" s="33">
        <v>172808.21709999998</v>
      </c>
      <c r="E49" s="33">
        <v>174786.15596</v>
      </c>
      <c r="F49" s="33">
        <v>86107.529842585762</v>
      </c>
      <c r="G49" s="33">
        <v>82627.226527251376</v>
      </c>
      <c r="H49" s="33">
        <v>65638.070383250611</v>
      </c>
      <c r="I49" s="33">
        <v>4.3344094830000002E-3</v>
      </c>
      <c r="J49" s="33">
        <v>3.3702329164999999E-3</v>
      </c>
      <c r="K49" s="33">
        <v>2.9238986309999982E-3</v>
      </c>
      <c r="L49" s="33">
        <v>2.6856351770000002E-3</v>
      </c>
      <c r="M49" s="33">
        <v>2.2680853340000004E-3</v>
      </c>
      <c r="N49" s="33">
        <v>2.0801133639999996E-3</v>
      </c>
      <c r="O49" s="33">
        <v>2.0480742599999998E-3</v>
      </c>
      <c r="P49" s="33">
        <v>1.779590269E-3</v>
      </c>
      <c r="Q49" s="33">
        <v>1.6880855004999999E-3</v>
      </c>
      <c r="R49" s="33">
        <v>1.559171162E-3</v>
      </c>
      <c r="S49" s="33">
        <v>1.318299872E-3</v>
      </c>
      <c r="T49" s="33">
        <v>1.3497784059999997E-3</v>
      </c>
      <c r="U49" s="33">
        <v>1.1147614732999998E-3</v>
      </c>
      <c r="V49" s="33">
        <v>1.0185018659999989E-3</v>
      </c>
      <c r="W49" s="33">
        <v>1.1335356219999999E-3</v>
      </c>
      <c r="X49" s="33">
        <v>1.1675627907000001E-3</v>
      </c>
      <c r="Y49" s="33">
        <v>1.1448588187000001E-3</v>
      </c>
      <c r="Z49" s="33">
        <v>1.0246779823999998E-3</v>
      </c>
      <c r="AA49" s="33">
        <v>9.3981322289999984E-4</v>
      </c>
      <c r="AB49" s="33">
        <v>1.002011086E-3</v>
      </c>
      <c r="AC49" s="33">
        <v>3.1007688570000005E-4</v>
      </c>
      <c r="AD49" s="33">
        <v>0</v>
      </c>
      <c r="AE49" s="33">
        <v>0</v>
      </c>
    </row>
    <row r="50" spans="1:31">
      <c r="A50" s="29" t="s">
        <v>132</v>
      </c>
      <c r="B50" s="29" t="s">
        <v>20</v>
      </c>
      <c r="C50" s="33">
        <v>5.6920879999999992E-4</v>
      </c>
      <c r="D50" s="33">
        <v>5.4974150000000003E-4</v>
      </c>
      <c r="E50" s="33">
        <v>5.6802069999999907E-4</v>
      </c>
      <c r="F50" s="33">
        <v>9.3819240000000005E-4</v>
      </c>
      <c r="G50" s="33">
        <v>9.1784590000000001E-4</v>
      </c>
      <c r="H50" s="33">
        <v>8.7525099999999996E-4</v>
      </c>
      <c r="I50" s="33">
        <v>8.2749699999999909E-4</v>
      </c>
      <c r="J50" s="33">
        <v>8.5077064999999994E-4</v>
      </c>
      <c r="K50" s="33">
        <v>8.2952505000000003E-4</v>
      </c>
      <c r="L50" s="33">
        <v>8.3928060000000007E-4</v>
      </c>
      <c r="M50" s="33">
        <v>9.0095919999999899E-4</v>
      </c>
      <c r="N50" s="33">
        <v>1.1864045E-3</v>
      </c>
      <c r="O50" s="33">
        <v>1.1542788E-3</v>
      </c>
      <c r="P50" s="33">
        <v>1.0968238999999999E-3</v>
      </c>
      <c r="Q50" s="33">
        <v>1.023436E-3</v>
      </c>
      <c r="R50" s="33">
        <v>9.9647295000000009E-4</v>
      </c>
      <c r="S50" s="33">
        <v>1.309719E-3</v>
      </c>
      <c r="T50" s="33">
        <v>1.27230919999999E-3</v>
      </c>
      <c r="U50" s="33">
        <v>1.2838315E-3</v>
      </c>
      <c r="V50" s="33">
        <v>1.2152383000000001E-3</v>
      </c>
      <c r="W50" s="33">
        <v>1.8708155E-3</v>
      </c>
      <c r="X50" s="33">
        <v>1.8472104999999902E-3</v>
      </c>
      <c r="Y50" s="33">
        <v>2.4793829999999999E-3</v>
      </c>
      <c r="Z50" s="33">
        <v>2.2445714E-3</v>
      </c>
      <c r="AA50" s="33">
        <v>2.1944362999999898E-3</v>
      </c>
      <c r="AB50" s="33">
        <v>2.2043309999999999E-3</v>
      </c>
      <c r="AC50" s="33">
        <v>2.0618175999999998E-3</v>
      </c>
      <c r="AD50" s="33">
        <v>2.103022E-3</v>
      </c>
      <c r="AE50" s="33">
        <v>2.3431992999999899E-3</v>
      </c>
    </row>
    <row r="51" spans="1:31">
      <c r="A51" s="29" t="s">
        <v>132</v>
      </c>
      <c r="B51" s="29" t="s">
        <v>32</v>
      </c>
      <c r="C51" s="33">
        <v>1070.1974</v>
      </c>
      <c r="D51" s="33">
        <v>510.25153</v>
      </c>
      <c r="E51" s="33">
        <v>923.54469999999992</v>
      </c>
      <c r="F51" s="33">
        <v>5620.7494999999999</v>
      </c>
      <c r="G51" s="33">
        <v>5113</v>
      </c>
      <c r="H51" s="33">
        <v>4800.1965</v>
      </c>
      <c r="I51" s="33">
        <v>5243.9589999999998</v>
      </c>
      <c r="J51" s="33">
        <v>7497.6</v>
      </c>
      <c r="K51" s="33">
        <v>944.35325</v>
      </c>
      <c r="L51" s="33">
        <v>4229.1289999999999</v>
      </c>
      <c r="M51" s="33">
        <v>6895.4660000000003</v>
      </c>
      <c r="N51" s="33">
        <v>26755.91</v>
      </c>
      <c r="O51" s="33">
        <v>20914.740000000002</v>
      </c>
      <c r="P51" s="33">
        <v>31175.671999999999</v>
      </c>
      <c r="Q51" s="33">
        <v>19424.016</v>
      </c>
      <c r="R51" s="33">
        <v>18263.772000000001</v>
      </c>
      <c r="S51" s="33">
        <v>30479.986000000001</v>
      </c>
      <c r="T51" s="33">
        <v>39310.167999999998</v>
      </c>
      <c r="U51" s="33">
        <v>0</v>
      </c>
      <c r="V51" s="33">
        <v>0</v>
      </c>
      <c r="W51" s="33">
        <v>0</v>
      </c>
      <c r="X51" s="33">
        <v>0</v>
      </c>
      <c r="Y51" s="33">
        <v>0</v>
      </c>
      <c r="Z51" s="33">
        <v>0</v>
      </c>
      <c r="AA51" s="33">
        <v>0</v>
      </c>
      <c r="AB51" s="33">
        <v>0</v>
      </c>
      <c r="AC51" s="33">
        <v>0</v>
      </c>
      <c r="AD51" s="33">
        <v>0</v>
      </c>
      <c r="AE51" s="33">
        <v>0</v>
      </c>
    </row>
    <row r="52" spans="1:31">
      <c r="A52" s="29" t="s">
        <v>132</v>
      </c>
      <c r="B52" s="29" t="s">
        <v>66</v>
      </c>
      <c r="C52" s="33">
        <v>1171.7964722136951</v>
      </c>
      <c r="D52" s="33">
        <v>30.754734198989993</v>
      </c>
      <c r="E52" s="33">
        <v>1040.58698993701</v>
      </c>
      <c r="F52" s="33">
        <v>3972.3443704102401</v>
      </c>
      <c r="G52" s="33">
        <v>2378.8371554840305</v>
      </c>
      <c r="H52" s="33">
        <v>5567.3142270319795</v>
      </c>
      <c r="I52" s="33">
        <v>2966.4391242793199</v>
      </c>
      <c r="J52" s="33">
        <v>4974.8297690996405</v>
      </c>
      <c r="K52" s="33">
        <v>817.6478900351201</v>
      </c>
      <c r="L52" s="33">
        <v>2046.97626451427</v>
      </c>
      <c r="M52" s="33">
        <v>3031.7502814046898</v>
      </c>
      <c r="N52" s="33">
        <v>18768.492050351659</v>
      </c>
      <c r="O52" s="33">
        <v>8984.2918808230097</v>
      </c>
      <c r="P52" s="33">
        <v>22471.30629436934</v>
      </c>
      <c r="Q52" s="33">
        <v>21398.565434102835</v>
      </c>
      <c r="R52" s="33">
        <v>21606.203597408788</v>
      </c>
      <c r="S52" s="33">
        <v>32880.852892970943</v>
      </c>
      <c r="T52" s="33">
        <v>27607.28715991948</v>
      </c>
      <c r="U52" s="33">
        <v>72771.103355563784</v>
      </c>
      <c r="V52" s="33">
        <v>79033.0708955359</v>
      </c>
      <c r="W52" s="33">
        <v>151929.86364274702</v>
      </c>
      <c r="X52" s="33">
        <v>176677.5406670314</v>
      </c>
      <c r="Y52" s="33">
        <v>218461.63129485</v>
      </c>
      <c r="Z52" s="33">
        <v>155430.87778024341</v>
      </c>
      <c r="AA52" s="33">
        <v>163860.14347076949</v>
      </c>
      <c r="AB52" s="33">
        <v>210864.648429202</v>
      </c>
      <c r="AC52" s="33">
        <v>209888.68902687999</v>
      </c>
      <c r="AD52" s="33">
        <v>263958.24893329572</v>
      </c>
      <c r="AE52" s="33">
        <v>310947.22478975303</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211493.63438142248</v>
      </c>
      <c r="D59" s="35">
        <v>173349.22391394048</v>
      </c>
      <c r="E59" s="35">
        <v>176750.28821795771</v>
      </c>
      <c r="F59" s="35">
        <v>95700.624651188409</v>
      </c>
      <c r="G59" s="35">
        <v>90119.064600581303</v>
      </c>
      <c r="H59" s="35">
        <v>76005.581985533601</v>
      </c>
      <c r="I59" s="35">
        <v>8210.4032861858032</v>
      </c>
      <c r="J59" s="35">
        <v>12472.433990103207</v>
      </c>
      <c r="K59" s="35">
        <v>1762.0048934588012</v>
      </c>
      <c r="L59" s="35">
        <v>6276.1087894300472</v>
      </c>
      <c r="M59" s="35">
        <v>9927.2194504492236</v>
      </c>
      <c r="N59" s="35">
        <v>45524.405316869525</v>
      </c>
      <c r="O59" s="35">
        <v>29899.03508317607</v>
      </c>
      <c r="P59" s="35">
        <v>53646.981170783503</v>
      </c>
      <c r="Q59" s="35">
        <v>40822.584145624336</v>
      </c>
      <c r="R59" s="35">
        <v>39869.9781530529</v>
      </c>
      <c r="S59" s="35">
        <v>63360.841520989816</v>
      </c>
      <c r="T59" s="35">
        <v>66917.457782007084</v>
      </c>
      <c r="U59" s="35">
        <v>72771.105754156757</v>
      </c>
      <c r="V59" s="35">
        <v>79033.073129276061</v>
      </c>
      <c r="W59" s="35">
        <v>151929.86664709816</v>
      </c>
      <c r="X59" s="35">
        <v>176677.5436818047</v>
      </c>
      <c r="Y59" s="35">
        <v>218461.63491909183</v>
      </c>
      <c r="Z59" s="35">
        <v>155430.88104949277</v>
      </c>
      <c r="AA59" s="35">
        <v>163860.14660501902</v>
      </c>
      <c r="AB59" s="35">
        <v>210864.65163554408</v>
      </c>
      <c r="AC59" s="35">
        <v>209888.69139877448</v>
      </c>
      <c r="AD59" s="35">
        <v>263958.25103631773</v>
      </c>
      <c r="AE59" s="35">
        <v>310947.22713295231</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89413.468605152972</v>
      </c>
      <c r="D64" s="33">
        <v>82394.392554088205</v>
      </c>
      <c r="E64" s="33">
        <v>33325.850671888504</v>
      </c>
      <c r="F64" s="33">
        <v>48479.528762529852</v>
      </c>
      <c r="G64" s="33">
        <v>60374.024757452506</v>
      </c>
      <c r="H64" s="33">
        <v>45753.2287209067</v>
      </c>
      <c r="I64" s="33">
        <v>26110.6546939896</v>
      </c>
      <c r="J64" s="33">
        <v>25267.822666554333</v>
      </c>
      <c r="K64" s="33">
        <v>24149.850634782702</v>
      </c>
      <c r="L64" s="33">
        <v>26679.338648773431</v>
      </c>
      <c r="M64" s="33">
        <v>36176.940640405235</v>
      </c>
      <c r="N64" s="33">
        <v>48863.720922241395</v>
      </c>
      <c r="O64" s="33">
        <v>53103.556890593769</v>
      </c>
      <c r="P64" s="33">
        <v>54435.312848642796</v>
      </c>
      <c r="Q64" s="33">
        <v>36117.304822759397</v>
      </c>
      <c r="R64" s="33">
        <v>40323.096794533994</v>
      </c>
      <c r="S64" s="33">
        <v>1.20341189999999E-3</v>
      </c>
      <c r="T64" s="33">
        <v>1.1586398999999901E-3</v>
      </c>
      <c r="U64" s="33">
        <v>1.1025187000000001E-3</v>
      </c>
      <c r="V64" s="33">
        <v>1.0366303999999999E-3</v>
      </c>
      <c r="W64" s="33">
        <v>1.2295385999999998E-3</v>
      </c>
      <c r="X64" s="33">
        <v>1.2023451000000001E-3</v>
      </c>
      <c r="Y64" s="33">
        <v>1.1730185E-3</v>
      </c>
      <c r="Z64" s="33">
        <v>1.0623359999999999E-3</v>
      </c>
      <c r="AA64" s="33">
        <v>1.0376391E-3</v>
      </c>
      <c r="AB64" s="33">
        <v>1.0160643E-3</v>
      </c>
      <c r="AC64" s="33">
        <v>9.5036757000000003E-4</v>
      </c>
      <c r="AD64" s="33">
        <v>9.0335659999999892E-4</v>
      </c>
      <c r="AE64" s="33">
        <v>8.481931700000001E-4</v>
      </c>
    </row>
    <row r="65" spans="1:31">
      <c r="A65" s="29" t="s">
        <v>133</v>
      </c>
      <c r="B65" s="29" t="s">
        <v>32</v>
      </c>
      <c r="C65" s="33">
        <v>80397.648000000001</v>
      </c>
      <c r="D65" s="33">
        <v>75789.335000000006</v>
      </c>
      <c r="E65" s="33">
        <v>67952.623000000007</v>
      </c>
      <c r="F65" s="33">
        <v>10951.2608</v>
      </c>
      <c r="G65" s="33">
        <v>12980.52894</v>
      </c>
      <c r="H65" s="33">
        <v>13163.894839999999</v>
      </c>
      <c r="I65" s="33">
        <v>7588.6175599999997</v>
      </c>
      <c r="J65" s="33">
        <v>8538.7196899999999</v>
      </c>
      <c r="K65" s="33">
        <v>6030.2242300000007</v>
      </c>
      <c r="L65" s="33">
        <v>5701.2331599999998</v>
      </c>
      <c r="M65" s="33">
        <v>8615.3235600000007</v>
      </c>
      <c r="N65" s="33">
        <v>24021.8878</v>
      </c>
      <c r="O65" s="33">
        <v>27059.132300000001</v>
      </c>
      <c r="P65" s="33">
        <v>47447.255600000004</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4145.9215686612588</v>
      </c>
      <c r="D66" s="33">
        <v>1865.1700298482701</v>
      </c>
      <c r="E66" s="33">
        <v>6357.8999133310799</v>
      </c>
      <c r="F66" s="33">
        <v>7856.6945966560097</v>
      </c>
      <c r="G66" s="33">
        <v>12577.697969244349</v>
      </c>
      <c r="H66" s="33">
        <v>8739.4445951375783</v>
      </c>
      <c r="I66" s="33">
        <v>4118.2461578541997</v>
      </c>
      <c r="J66" s="33">
        <v>4606.8698543178189</v>
      </c>
      <c r="K66" s="33">
        <v>322.08029008989996</v>
      </c>
      <c r="L66" s="33">
        <v>3600.0054750361001</v>
      </c>
      <c r="M66" s="33">
        <v>7242.2609970327303</v>
      </c>
      <c r="N66" s="33">
        <v>15516.644292011319</v>
      </c>
      <c r="O66" s="33">
        <v>15162.134384159612</v>
      </c>
      <c r="P66" s="33">
        <v>20940.564410618859</v>
      </c>
      <c r="Q66" s="33">
        <v>14405.228986084579</v>
      </c>
      <c r="R66" s="33">
        <v>14476.137312659557</v>
      </c>
      <c r="S66" s="33">
        <v>44616.317572465487</v>
      </c>
      <c r="T66" s="33">
        <v>42282.110208470272</v>
      </c>
      <c r="U66" s="33">
        <v>53420.095132480601</v>
      </c>
      <c r="V66" s="33">
        <v>53781.1971374809</v>
      </c>
      <c r="W66" s="33">
        <v>50512.542180988399</v>
      </c>
      <c r="X66" s="33">
        <v>55344.615736912623</v>
      </c>
      <c r="Y66" s="33">
        <v>73089.98926677501</v>
      </c>
      <c r="Z66" s="33">
        <v>35055.595975028002</v>
      </c>
      <c r="AA66" s="33">
        <v>34963.533879760296</v>
      </c>
      <c r="AB66" s="33">
        <v>32983.69021850689</v>
      </c>
      <c r="AC66" s="33">
        <v>29229.126924078701</v>
      </c>
      <c r="AD66" s="33">
        <v>36490.342578488104</v>
      </c>
      <c r="AE66" s="33">
        <v>31343.910540783199</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173957.03817381422</v>
      </c>
      <c r="D73" s="35">
        <v>160048.89758393649</v>
      </c>
      <c r="E73" s="35">
        <v>107636.3735852196</v>
      </c>
      <c r="F73" s="35">
        <v>67287.484159185871</v>
      </c>
      <c r="G73" s="35">
        <v>85932.251666696859</v>
      </c>
      <c r="H73" s="35">
        <v>67656.568156044275</v>
      </c>
      <c r="I73" s="35">
        <v>37817.518411843797</v>
      </c>
      <c r="J73" s="35">
        <v>38413.412210872149</v>
      </c>
      <c r="K73" s="35">
        <v>30502.155154872602</v>
      </c>
      <c r="L73" s="35">
        <v>35980.577283809529</v>
      </c>
      <c r="M73" s="35">
        <v>52034.525197437964</v>
      </c>
      <c r="N73" s="35">
        <v>88402.25301425271</v>
      </c>
      <c r="O73" s="35">
        <v>95324.823574753376</v>
      </c>
      <c r="P73" s="35">
        <v>122823.13285926165</v>
      </c>
      <c r="Q73" s="35">
        <v>50522.533808843975</v>
      </c>
      <c r="R73" s="35">
        <v>54799.234107193552</v>
      </c>
      <c r="S73" s="35">
        <v>44616.318775877386</v>
      </c>
      <c r="T73" s="35">
        <v>42282.11136711017</v>
      </c>
      <c r="U73" s="35">
        <v>53420.096234999299</v>
      </c>
      <c r="V73" s="35">
        <v>53781.198174111298</v>
      </c>
      <c r="W73" s="35">
        <v>50512.543410526996</v>
      </c>
      <c r="X73" s="35">
        <v>55344.616939257721</v>
      </c>
      <c r="Y73" s="35">
        <v>73089.990439793517</v>
      </c>
      <c r="Z73" s="35">
        <v>35055.597037364001</v>
      </c>
      <c r="AA73" s="35">
        <v>34963.534917399396</v>
      </c>
      <c r="AB73" s="35">
        <v>32983.69123457119</v>
      </c>
      <c r="AC73" s="35">
        <v>29229.127874446269</v>
      </c>
      <c r="AD73" s="35">
        <v>36490.343481844706</v>
      </c>
      <c r="AE73" s="35">
        <v>31343.911388976368</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5.4486686E-4</v>
      </c>
      <c r="D78" s="33">
        <v>5.1826673999999994E-4</v>
      </c>
      <c r="E78" s="33">
        <v>5.2769860000000004E-4</v>
      </c>
      <c r="F78" s="33">
        <v>5.1561170000000004E-4</v>
      </c>
      <c r="G78" s="33">
        <v>4.9441459999999997E-4</v>
      </c>
      <c r="H78" s="33">
        <v>4.8851394999999999E-4</v>
      </c>
      <c r="I78" s="33">
        <v>5.1691249999999997E-4</v>
      </c>
      <c r="J78" s="33">
        <v>5.2771246000000006E-4</v>
      </c>
      <c r="K78" s="33">
        <v>5.36000199999999E-4</v>
      </c>
      <c r="L78" s="33">
        <v>5.1949877000000003E-4</v>
      </c>
      <c r="M78" s="33">
        <v>4.9425711999999996E-4</v>
      </c>
      <c r="N78" s="33">
        <v>4.8353597999999999E-4</v>
      </c>
      <c r="O78" s="33">
        <v>4.6209119999999999E-4</v>
      </c>
      <c r="P78" s="33">
        <v>4.3232888000000001E-4</v>
      </c>
      <c r="Q78" s="33">
        <v>4.0740028E-4</v>
      </c>
      <c r="R78" s="33">
        <v>3.9161532999999998E-4</v>
      </c>
      <c r="S78" s="33">
        <v>3.7854444999999996E-4</v>
      </c>
      <c r="T78" s="33">
        <v>3.6270319999999999E-4</v>
      </c>
      <c r="U78" s="33">
        <v>3.6206033999999998E-4</v>
      </c>
      <c r="V78" s="33">
        <v>3.4541931999999999E-4</v>
      </c>
      <c r="W78" s="33">
        <v>3.6595719999999999E-4</v>
      </c>
      <c r="X78" s="33">
        <v>3.5033109999999901E-4</v>
      </c>
      <c r="Y78" s="33">
        <v>3.5680859999999995E-4</v>
      </c>
      <c r="Z78" s="33">
        <v>3.4275963999999998E-4</v>
      </c>
      <c r="AA78" s="33">
        <v>3.3029488000000003E-4</v>
      </c>
      <c r="AB78" s="33">
        <v>3.4768745E-4</v>
      </c>
      <c r="AC78" s="33">
        <v>3.3136111000000001E-4</v>
      </c>
      <c r="AD78" s="33">
        <v>3.5173267000000003E-4</v>
      </c>
      <c r="AE78" s="33">
        <v>3.3133057000000001E-4</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6.1811278499999999E-4</v>
      </c>
      <c r="D80" s="33">
        <v>5.6627070999999999E-4</v>
      </c>
      <c r="E80" s="33">
        <v>5.8983316000000001E-4</v>
      </c>
      <c r="F80" s="33">
        <v>5.8558189599999995E-4</v>
      </c>
      <c r="G80" s="33">
        <v>5.7263514000000003E-4</v>
      </c>
      <c r="H80" s="33">
        <v>5.8027291399999998E-4</v>
      </c>
      <c r="I80" s="33">
        <v>6.0112929999999994E-4</v>
      </c>
      <c r="J80" s="33">
        <v>6.1822165600000005E-4</v>
      </c>
      <c r="K80" s="33">
        <v>6.2788044999999998E-4</v>
      </c>
      <c r="L80" s="33">
        <v>30.812447093979898</v>
      </c>
      <c r="M80" s="33">
        <v>5.9565353999999895E-4</v>
      </c>
      <c r="N80" s="33">
        <v>186.82601024321002</v>
      </c>
      <c r="O80" s="33">
        <v>6.1875082000000003E-4</v>
      </c>
      <c r="P80" s="33">
        <v>98.255409600380005</v>
      </c>
      <c r="Q80" s="33">
        <v>108.11508459498999</v>
      </c>
      <c r="R80" s="33">
        <v>54.123922286290004</v>
      </c>
      <c r="S80" s="33">
        <v>160.19588084813998</v>
      </c>
      <c r="T80" s="33">
        <v>4.5774556E-4</v>
      </c>
      <c r="U80" s="33">
        <v>327.52354869254998</v>
      </c>
      <c r="V80" s="33">
        <v>99.107375029399989</v>
      </c>
      <c r="W80" s="33">
        <v>141.28403527118002</v>
      </c>
      <c r="X80" s="33">
        <v>3.9670563999999985E-4</v>
      </c>
      <c r="Y80" s="33">
        <v>44.525438940489991</v>
      </c>
      <c r="Z80" s="33">
        <v>130.91237113334</v>
      </c>
      <c r="AA80" s="33">
        <v>71.251192034840003</v>
      </c>
      <c r="AB80" s="33">
        <v>44.398144018699995</v>
      </c>
      <c r="AC80" s="33">
        <v>44.976107549460004</v>
      </c>
      <c r="AD80" s="33">
        <v>215.03238239094</v>
      </c>
      <c r="AE80" s="33">
        <v>59.564201614490003</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1.162979645E-3</v>
      </c>
      <c r="D87" s="35">
        <v>1.0845374499999999E-3</v>
      </c>
      <c r="E87" s="35">
        <v>1.1175317600000002E-3</v>
      </c>
      <c r="F87" s="35">
        <v>1.1011935960000001E-3</v>
      </c>
      <c r="G87" s="35">
        <v>1.0670497400000001E-3</v>
      </c>
      <c r="H87" s="35">
        <v>1.068786864E-3</v>
      </c>
      <c r="I87" s="35">
        <v>1.1180418E-3</v>
      </c>
      <c r="J87" s="35">
        <v>1.1459341160000001E-3</v>
      </c>
      <c r="K87" s="35">
        <v>1.1638806499999991E-3</v>
      </c>
      <c r="L87" s="35">
        <v>30.812966592749898</v>
      </c>
      <c r="M87" s="35">
        <v>1.089910659999999E-3</v>
      </c>
      <c r="N87" s="35">
        <v>186.82649377919003</v>
      </c>
      <c r="O87" s="35">
        <v>1.08084202E-3</v>
      </c>
      <c r="P87" s="35">
        <v>98.255841929260001</v>
      </c>
      <c r="Q87" s="35">
        <v>108.11549199526999</v>
      </c>
      <c r="R87" s="35">
        <v>54.124313901620006</v>
      </c>
      <c r="S87" s="35">
        <v>160.19625939258998</v>
      </c>
      <c r="T87" s="35">
        <v>8.2044875999999999E-4</v>
      </c>
      <c r="U87" s="35">
        <v>327.52391075289</v>
      </c>
      <c r="V87" s="35">
        <v>99.107720448719988</v>
      </c>
      <c r="W87" s="35">
        <v>141.28440122838001</v>
      </c>
      <c r="X87" s="35">
        <v>7.4703673999999885E-4</v>
      </c>
      <c r="Y87" s="35">
        <v>44.525795749089994</v>
      </c>
      <c r="Z87" s="35">
        <v>130.91271389298001</v>
      </c>
      <c r="AA87" s="35">
        <v>71.251522329720004</v>
      </c>
      <c r="AB87" s="35">
        <v>44.398491706149997</v>
      </c>
      <c r="AC87" s="35">
        <v>44.976438910570003</v>
      </c>
      <c r="AD87" s="35">
        <v>215.03273412361</v>
      </c>
      <c r="AE87" s="35">
        <v>59.564532945060002</v>
      </c>
    </row>
  </sheetData>
  <sheetProtection algorithmName="SHA-512" hashValue="rE5Zb1YaNEqUAEzEzjGuccpHZg7i2if70THU2Qy28qTziza3pidF9l2I3c1oxddkUVh/71POF6VVlFTBbKJ0iw==" saltValue="FlQGKLfe3XK5AS0EZBrFg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147</v>
      </c>
      <c r="B2" s="18" t="s">
        <v>148</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8.8020773445902597E-4</v>
      </c>
      <c r="D8" s="33">
        <v>8.3989287605781891E-4</v>
      </c>
      <c r="E8" s="33">
        <v>8.7101926982527703E-4</v>
      </c>
      <c r="F8" s="33">
        <v>1.0848433706646659E-3</v>
      </c>
      <c r="G8" s="33">
        <v>1.0351558876266862E-3</v>
      </c>
      <c r="H8" s="33">
        <v>9.8774416718947194E-4</v>
      </c>
      <c r="I8" s="33">
        <v>9.5652983475899502E-4</v>
      </c>
      <c r="J8" s="33">
        <v>9.4281715983636201E-4</v>
      </c>
      <c r="K8" s="33">
        <v>8.9963469414218E-4</v>
      </c>
      <c r="L8" s="33">
        <v>8.9460383920143892E-4</v>
      </c>
      <c r="M8" s="33">
        <v>9.3972769179117308E-4</v>
      </c>
      <c r="N8" s="33">
        <v>1.2965167133758425E-3</v>
      </c>
      <c r="O8" s="33">
        <v>1.2371342679958666E-3</v>
      </c>
      <c r="P8" s="33">
        <v>1.1804716292970752E-3</v>
      </c>
      <c r="Q8" s="33">
        <v>1.1388839182573146E-3</v>
      </c>
      <c r="R8" s="33">
        <v>1.0836825109876076E-3</v>
      </c>
      <c r="S8" s="33">
        <v>1.4496160080591819E-3</v>
      </c>
      <c r="T8" s="33">
        <v>1.3832213811851689E-3</v>
      </c>
      <c r="U8" s="33">
        <v>1.4151437172218071E-3</v>
      </c>
      <c r="V8" s="33">
        <v>1.3465520693574111E-3</v>
      </c>
      <c r="W8" s="33">
        <v>1.6111518271000787E-3</v>
      </c>
      <c r="X8" s="33">
        <v>1.572123430609719E-3</v>
      </c>
      <c r="Y8" s="33">
        <v>1.7422753265096084E-3</v>
      </c>
      <c r="Z8" s="33">
        <v>1.6578276946370078E-3</v>
      </c>
      <c r="AA8" s="33">
        <v>1.5818966545581945E-3</v>
      </c>
      <c r="AB8" s="33">
        <v>1.2440290018338308E-3</v>
      </c>
      <c r="AC8" s="33">
        <v>1.1902263234909675E-3</v>
      </c>
      <c r="AD8" s="33">
        <v>1.1558219545357246E-3</v>
      </c>
      <c r="AE8" s="33">
        <v>1.1089617752917435E-3</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2.1617259110318959E-3</v>
      </c>
      <c r="D10" s="33">
        <v>2.1083144268114907E-3</v>
      </c>
      <c r="E10" s="33">
        <v>2.0518694301500055E-3</v>
      </c>
      <c r="F10" s="33">
        <v>1.9524158526060451E-3</v>
      </c>
      <c r="G10" s="33">
        <v>1.862992225027427E-3</v>
      </c>
      <c r="H10" s="33">
        <v>1.777664336150503E-3</v>
      </c>
      <c r="I10" s="33">
        <v>1.7007826056293521E-3</v>
      </c>
      <c r="J10" s="33">
        <v>1.6385606815711795E-3</v>
      </c>
      <c r="K10" s="33">
        <v>1.5888360882157101E-3</v>
      </c>
      <c r="L10" s="33">
        <v>1.606717534396728E-3</v>
      </c>
      <c r="M10" s="33">
        <v>1.6885443908920827E-3</v>
      </c>
      <c r="N10" s="33">
        <v>2.8272946455159967E-3</v>
      </c>
      <c r="O10" s="33">
        <v>2.6978002331969337E-3</v>
      </c>
      <c r="P10" s="33">
        <v>2.5742368627126701E-3</v>
      </c>
      <c r="Q10" s="33">
        <v>4.575633070852847E-3</v>
      </c>
      <c r="R10" s="33">
        <v>4.3538533261292672E-3</v>
      </c>
      <c r="S10" s="33">
        <v>47759.244753986044</v>
      </c>
      <c r="T10" s="33">
        <v>45571.798411232827</v>
      </c>
      <c r="U10" s="33">
        <v>72677.373140772484</v>
      </c>
      <c r="V10" s="33">
        <v>69154.71976958841</v>
      </c>
      <c r="W10" s="33">
        <v>104329.87008621957</v>
      </c>
      <c r="X10" s="33">
        <v>101466.63461866228</v>
      </c>
      <c r="Y10" s="33">
        <v>137306.00826287962</v>
      </c>
      <c r="Z10" s="33">
        <v>161519.71153875897</v>
      </c>
      <c r="AA10" s="33">
        <v>154121.86209394486</v>
      </c>
      <c r="AB10" s="33">
        <v>196862.46942719747</v>
      </c>
      <c r="AC10" s="33">
        <v>188348.41700920599</v>
      </c>
      <c r="AD10" s="33">
        <v>192830.11769161414</v>
      </c>
      <c r="AE10" s="33">
        <v>203505.99435997501</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701108.7737453467</v>
      </c>
      <c r="D12" s="33">
        <v>694978.7355332406</v>
      </c>
      <c r="E12" s="33">
        <v>870852.1185339496</v>
      </c>
      <c r="F12" s="33">
        <v>1361429.40045249</v>
      </c>
      <c r="G12" s="33">
        <v>1304089.7596679898</v>
      </c>
      <c r="H12" s="33">
        <v>1311512.6217969533</v>
      </c>
      <c r="I12" s="33">
        <v>1529783.5496221674</v>
      </c>
      <c r="J12" s="33">
        <v>1655137.0394280471</v>
      </c>
      <c r="K12" s="33">
        <v>1728059.3126600294</v>
      </c>
      <c r="L12" s="33">
        <v>1652520.6913854829</v>
      </c>
      <c r="M12" s="33">
        <v>1643004.0032358542</v>
      </c>
      <c r="N12" s="33">
        <v>1874865.1719895296</v>
      </c>
      <c r="O12" s="33">
        <v>1927062.4236445711</v>
      </c>
      <c r="P12" s="33">
        <v>1863452.0407670736</v>
      </c>
      <c r="Q12" s="33">
        <v>1813533.6880246461</v>
      </c>
      <c r="R12" s="33">
        <v>1743503.3859981238</v>
      </c>
      <c r="S12" s="33">
        <v>1867250.3427573282</v>
      </c>
      <c r="T12" s="33">
        <v>1859920.8948093306</v>
      </c>
      <c r="U12" s="33">
        <v>1792044.5467800638</v>
      </c>
      <c r="V12" s="33">
        <v>1725528.2804633584</v>
      </c>
      <c r="W12" s="33">
        <v>1769810.7650684682</v>
      </c>
      <c r="X12" s="33">
        <v>1777408.9608738804</v>
      </c>
      <c r="Y12" s="33">
        <v>1729490.9379872447</v>
      </c>
      <c r="Z12" s="33">
        <v>1665762.1368849748</v>
      </c>
      <c r="AA12" s="33">
        <v>1669412.8361755437</v>
      </c>
      <c r="AB12" s="33">
        <v>1508913.976056125</v>
      </c>
      <c r="AC12" s="33">
        <v>1467885.6719714096</v>
      </c>
      <c r="AD12" s="33">
        <v>1355369.0789326576</v>
      </c>
      <c r="AE12" s="33">
        <v>1198221.1520755936</v>
      </c>
    </row>
    <row r="13" spans="1:31">
      <c r="A13" s="29" t="s">
        <v>40</v>
      </c>
      <c r="B13" s="29" t="s">
        <v>68</v>
      </c>
      <c r="C13" s="33">
        <v>2.2114435499195114E-3</v>
      </c>
      <c r="D13" s="33">
        <v>3.5305856301396789E-3</v>
      </c>
      <c r="E13" s="33">
        <v>3.7883453390371706E-3</v>
      </c>
      <c r="F13" s="33">
        <v>8.9460204378015544E-3</v>
      </c>
      <c r="G13" s="33">
        <v>27273.476110112519</v>
      </c>
      <c r="H13" s="33">
        <v>26024.31096997748</v>
      </c>
      <c r="I13" s="33">
        <v>35425.00067813565</v>
      </c>
      <c r="J13" s="33">
        <v>45611.763002718122</v>
      </c>
      <c r="K13" s="33">
        <v>178768.77751670359</v>
      </c>
      <c r="L13" s="33">
        <v>184238.01333563696</v>
      </c>
      <c r="M13" s="33">
        <v>189581.78529408842</v>
      </c>
      <c r="N13" s="33">
        <v>281302.86110107513</v>
      </c>
      <c r="O13" s="33">
        <v>283646.65121206822</v>
      </c>
      <c r="P13" s="33">
        <v>270655.20146911615</v>
      </c>
      <c r="Q13" s="33">
        <v>258949.70691549167</v>
      </c>
      <c r="R13" s="33">
        <v>246398.48251518788</v>
      </c>
      <c r="S13" s="33">
        <v>355041.5736370149</v>
      </c>
      <c r="T13" s="33">
        <v>350835.99987597141</v>
      </c>
      <c r="U13" s="33">
        <v>362136.38822753902</v>
      </c>
      <c r="V13" s="33">
        <v>397340.59464245971</v>
      </c>
      <c r="W13" s="33">
        <v>426176.04297129926</v>
      </c>
      <c r="X13" s="33">
        <v>510853.28799554886</v>
      </c>
      <c r="Y13" s="33">
        <v>522015.95058259665</v>
      </c>
      <c r="Z13" s="33">
        <v>496713.973245445</v>
      </c>
      <c r="AA13" s="33">
        <v>477218.10363607656</v>
      </c>
      <c r="AB13" s="33">
        <v>537921.07805714034</v>
      </c>
      <c r="AC13" s="33">
        <v>514656.67245537945</v>
      </c>
      <c r="AD13" s="33">
        <v>489711.39729300782</v>
      </c>
      <c r="AE13" s="33">
        <v>488027.81041466712</v>
      </c>
    </row>
    <row r="14" spans="1:31">
      <c r="A14" s="29" t="s">
        <v>40</v>
      </c>
      <c r="B14" s="29" t="s">
        <v>36</v>
      </c>
      <c r="C14" s="33">
        <v>2.3298245126404981E-3</v>
      </c>
      <c r="D14" s="33">
        <v>3.2513823590657009E-3</v>
      </c>
      <c r="E14" s="33">
        <v>3.1107641910192974E-3</v>
      </c>
      <c r="F14" s="33">
        <v>3.9063124286922045E-3</v>
      </c>
      <c r="G14" s="33">
        <v>4.9597349135806585E-3</v>
      </c>
      <c r="H14" s="33">
        <v>4.963347086980277E-3</v>
      </c>
      <c r="I14" s="33">
        <v>6.2063682597879571E-3</v>
      </c>
      <c r="J14" s="33">
        <v>9.5461921367942723E-3</v>
      </c>
      <c r="K14" s="33">
        <v>1.719354098983418E-2</v>
      </c>
      <c r="L14" s="33">
        <v>1.7066566071004149E-2</v>
      </c>
      <c r="M14" s="33">
        <v>1.6696516834750579E-2</v>
      </c>
      <c r="N14" s="33">
        <v>14337.540119500247</v>
      </c>
      <c r="O14" s="33">
        <v>26594.506962877764</v>
      </c>
      <c r="P14" s="33">
        <v>25376.43793157431</v>
      </c>
      <c r="Q14" s="33">
        <v>33748.776245858724</v>
      </c>
      <c r="R14" s="33">
        <v>32112.981840005228</v>
      </c>
      <c r="S14" s="33">
        <v>46679.338858319948</v>
      </c>
      <c r="T14" s="33">
        <v>44541.3538547098</v>
      </c>
      <c r="U14" s="33">
        <v>62950.590285211285</v>
      </c>
      <c r="V14" s="33">
        <v>59899.391548890802</v>
      </c>
      <c r="W14" s="33">
        <v>78528.604419676893</v>
      </c>
      <c r="X14" s="33">
        <v>79855.776643954756</v>
      </c>
      <c r="Y14" s="33">
        <v>76402.115486049981</v>
      </c>
      <c r="Z14" s="33">
        <v>98215.953106575369</v>
      </c>
      <c r="AA14" s="33">
        <v>93717.512034443978</v>
      </c>
      <c r="AB14" s="33">
        <v>116381.19276143429</v>
      </c>
      <c r="AC14" s="33">
        <v>111347.85308061376</v>
      </c>
      <c r="AD14" s="33">
        <v>122033.21206858646</v>
      </c>
      <c r="AE14" s="33">
        <v>116443.90294904388</v>
      </c>
    </row>
    <row r="15" spans="1:31">
      <c r="A15" s="29" t="s">
        <v>40</v>
      </c>
      <c r="B15" s="29" t="s">
        <v>73</v>
      </c>
      <c r="C15" s="33">
        <v>0</v>
      </c>
      <c r="D15" s="33">
        <v>0</v>
      </c>
      <c r="E15" s="33">
        <v>7.2347151635099635E-3</v>
      </c>
      <c r="F15" s="33">
        <v>8.9328020873193983E-3</v>
      </c>
      <c r="G15" s="33">
        <v>8.6494275648066749E-3</v>
      </c>
      <c r="H15" s="33">
        <v>9.6358555575319863E-3</v>
      </c>
      <c r="I15" s="33">
        <v>1.0349376255502611E-2</v>
      </c>
      <c r="J15" s="33">
        <v>1.2733583288425551E-2</v>
      </c>
      <c r="K15" s="33">
        <v>241735.97276271525</v>
      </c>
      <c r="L15" s="33">
        <v>230664.09733925658</v>
      </c>
      <c r="M15" s="33">
        <v>220688.16820282981</v>
      </c>
      <c r="N15" s="33">
        <v>339148.64993834303</v>
      </c>
      <c r="O15" s="33">
        <v>350350.52448832453</v>
      </c>
      <c r="P15" s="33">
        <v>334303.93544736831</v>
      </c>
      <c r="Q15" s="33">
        <v>347044.39032476424</v>
      </c>
      <c r="R15" s="33">
        <v>330223.2389994401</v>
      </c>
      <c r="S15" s="33">
        <v>398476.5425282864</v>
      </c>
      <c r="T15" s="33">
        <v>380225.70836798026</v>
      </c>
      <c r="U15" s="33">
        <v>363781.43133978994</v>
      </c>
      <c r="V15" s="33">
        <v>346149.04000265716</v>
      </c>
      <c r="W15" s="33">
        <v>412629.40939920663</v>
      </c>
      <c r="X15" s="33">
        <v>488786.10556332365</v>
      </c>
      <c r="Y15" s="33">
        <v>467646.7257117937</v>
      </c>
      <c r="Z15" s="33">
        <v>457086.6323095407</v>
      </c>
      <c r="AA15" s="33">
        <v>436151.36653393536</v>
      </c>
      <c r="AB15" s="33">
        <v>416174.96843603399</v>
      </c>
      <c r="AC15" s="33">
        <v>398175.92827852425</v>
      </c>
      <c r="AD15" s="33">
        <v>391371.67079673213</v>
      </c>
      <c r="AE15" s="33">
        <v>373446.25061156275</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701108.77899872384</v>
      </c>
      <c r="D17" s="35">
        <v>694978.74201203359</v>
      </c>
      <c r="E17" s="35">
        <v>870852.12524518371</v>
      </c>
      <c r="F17" s="35">
        <v>1361429.4124357696</v>
      </c>
      <c r="G17" s="35">
        <v>1331363.2386762504</v>
      </c>
      <c r="H17" s="35">
        <v>1337536.9355323392</v>
      </c>
      <c r="I17" s="35">
        <v>1565208.5529576153</v>
      </c>
      <c r="J17" s="35">
        <v>1700748.805012143</v>
      </c>
      <c r="K17" s="35">
        <v>1906828.0926652038</v>
      </c>
      <c r="L17" s="35">
        <v>1836758.7072224412</v>
      </c>
      <c r="M17" s="35">
        <v>1832585.7911582147</v>
      </c>
      <c r="N17" s="35">
        <v>2156168.0372144161</v>
      </c>
      <c r="O17" s="35">
        <v>2210709.0787915736</v>
      </c>
      <c r="P17" s="35">
        <v>2134107.2459908985</v>
      </c>
      <c r="Q17" s="35">
        <v>2072483.4006546549</v>
      </c>
      <c r="R17" s="35">
        <v>1989901.8739508477</v>
      </c>
      <c r="S17" s="35">
        <v>2270051.162597945</v>
      </c>
      <c r="T17" s="35">
        <v>2256328.6944797561</v>
      </c>
      <c r="U17" s="35">
        <v>2226858.309563519</v>
      </c>
      <c r="V17" s="35">
        <v>2192023.5962219588</v>
      </c>
      <c r="W17" s="35">
        <v>2300316.6797371386</v>
      </c>
      <c r="X17" s="35">
        <v>2389728.8850602149</v>
      </c>
      <c r="Y17" s="35">
        <v>2388812.8985749963</v>
      </c>
      <c r="Z17" s="35">
        <v>2323995.8233270063</v>
      </c>
      <c r="AA17" s="35">
        <v>2300752.803487462</v>
      </c>
      <c r="AB17" s="35">
        <v>2243697.5247844919</v>
      </c>
      <c r="AC17" s="35">
        <v>2170890.7626262214</v>
      </c>
      <c r="AD17" s="35">
        <v>2037910.5950731016</v>
      </c>
      <c r="AE17" s="35">
        <v>1889754.9579591975</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1.84174598435614E-4</v>
      </c>
      <c r="D22" s="33">
        <v>1.7573912057470401E-4</v>
      </c>
      <c r="E22" s="33">
        <v>1.8277758999950399E-4</v>
      </c>
      <c r="F22" s="33">
        <v>2.2365636474605099E-4</v>
      </c>
      <c r="G22" s="33">
        <v>2.1341256169561901E-4</v>
      </c>
      <c r="H22" s="33">
        <v>2.0363794046818201E-4</v>
      </c>
      <c r="I22" s="33">
        <v>1.9483085751974399E-4</v>
      </c>
      <c r="J22" s="33">
        <v>1.8538745653546199E-4</v>
      </c>
      <c r="K22" s="33">
        <v>1.7689642792142701E-4</v>
      </c>
      <c r="L22" s="33">
        <v>1.6879430138454199E-4</v>
      </c>
      <c r="M22" s="33">
        <v>1.7301164517099902E-4</v>
      </c>
      <c r="N22" s="33">
        <v>3.1554679785334501E-4</v>
      </c>
      <c r="O22" s="33">
        <v>3.0109427264095301E-4</v>
      </c>
      <c r="P22" s="33">
        <v>2.87303695153702E-4</v>
      </c>
      <c r="Q22" s="33">
        <v>2.7487817430629102E-4</v>
      </c>
      <c r="R22" s="33">
        <v>2.6155490069939603E-4</v>
      </c>
      <c r="S22" s="33">
        <v>4.1905650757558801E-4</v>
      </c>
      <c r="T22" s="33">
        <v>3.99863079588504E-4</v>
      </c>
      <c r="U22" s="33">
        <v>3.8256950795908601E-4</v>
      </c>
      <c r="V22" s="33">
        <v>3.6402646342287396E-4</v>
      </c>
      <c r="W22" s="33">
        <v>4.2186975546016096E-4</v>
      </c>
      <c r="X22" s="33">
        <v>4.0254747642386001E-4</v>
      </c>
      <c r="Y22" s="33">
        <v>4.4318370410604402E-4</v>
      </c>
      <c r="Z22" s="33">
        <v>4.2170270524964599E-4</v>
      </c>
      <c r="AA22" s="33">
        <v>4.0238807736808801E-4</v>
      </c>
      <c r="AB22" s="33">
        <v>3.2695965083847202E-4</v>
      </c>
      <c r="AC22" s="33">
        <v>3.12819060145469E-4</v>
      </c>
      <c r="AD22" s="33">
        <v>2.9313899704390802E-4</v>
      </c>
      <c r="AE22" s="33">
        <v>2.6431985788184098E-4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4.2983479223085099E-4</v>
      </c>
      <c r="D24" s="33">
        <v>4.2027591347868198E-4</v>
      </c>
      <c r="E24" s="33">
        <v>4.2568077669196503E-4</v>
      </c>
      <c r="F24" s="33">
        <v>4.0504814017443903E-4</v>
      </c>
      <c r="G24" s="33">
        <v>3.8649631680646903E-4</v>
      </c>
      <c r="H24" s="33">
        <v>3.6879419527919497E-4</v>
      </c>
      <c r="I24" s="33">
        <v>3.5284431353683099E-4</v>
      </c>
      <c r="J24" s="33">
        <v>3.3574204144210196E-4</v>
      </c>
      <c r="K24" s="33">
        <v>3.2036454323324003E-4</v>
      </c>
      <c r="L24" s="33">
        <v>3.1428159007678899E-4</v>
      </c>
      <c r="M24" s="33">
        <v>3.1960570646040297E-4</v>
      </c>
      <c r="N24" s="33">
        <v>6.4408776784578804E-4</v>
      </c>
      <c r="O24" s="33">
        <v>6.1458756449366599E-4</v>
      </c>
      <c r="P24" s="33">
        <v>5.8643851550475704E-4</v>
      </c>
      <c r="Q24" s="33">
        <v>1.009714971910481E-3</v>
      </c>
      <c r="R24" s="33">
        <v>9.6077434987058103E-4</v>
      </c>
      <c r="S24" s="33">
        <v>35171.868292740874</v>
      </c>
      <c r="T24" s="33">
        <v>33560.943014063116</v>
      </c>
      <c r="U24" s="33">
        <v>32109.47480271741</v>
      </c>
      <c r="V24" s="33">
        <v>30553.136911395231</v>
      </c>
      <c r="W24" s="33">
        <v>29153.756656855596</v>
      </c>
      <c r="X24" s="33">
        <v>27818.470081344232</v>
      </c>
      <c r="Y24" s="33">
        <v>47709.765138613868</v>
      </c>
      <c r="Z24" s="33">
        <v>61211.223457175569</v>
      </c>
      <c r="AA24" s="33">
        <v>58407.655947333893</v>
      </c>
      <c r="AB24" s="33">
        <v>55732.495977738428</v>
      </c>
      <c r="AC24" s="33">
        <v>53322.136127747108</v>
      </c>
      <c r="AD24" s="33">
        <v>50737.626397204629</v>
      </c>
      <c r="AE24" s="33">
        <v>48413.765638926649</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169306.27628012764</v>
      </c>
      <c r="D26" s="33">
        <v>187533.60454830359</v>
      </c>
      <c r="E26" s="33">
        <v>342445.50114490063</v>
      </c>
      <c r="F26" s="33">
        <v>528021.72438894212</v>
      </c>
      <c r="G26" s="33">
        <v>503837.52360837453</v>
      </c>
      <c r="H26" s="33">
        <v>516984.24451738456</v>
      </c>
      <c r="I26" s="33">
        <v>569886.79503260076</v>
      </c>
      <c r="J26" s="33">
        <v>566137.96947144694</v>
      </c>
      <c r="K26" s="33">
        <v>688938.06308893394</v>
      </c>
      <c r="L26" s="33">
        <v>657383.64773879445</v>
      </c>
      <c r="M26" s="33">
        <v>628952.63829751418</v>
      </c>
      <c r="N26" s="33">
        <v>780598.41101020144</v>
      </c>
      <c r="O26" s="33">
        <v>744845.81173609418</v>
      </c>
      <c r="P26" s="33">
        <v>710730.73610644497</v>
      </c>
      <c r="Q26" s="33">
        <v>679992.53221577802</v>
      </c>
      <c r="R26" s="33">
        <v>648063.69398890389</v>
      </c>
      <c r="S26" s="33">
        <v>618381.3875713225</v>
      </c>
      <c r="T26" s="33">
        <v>651623.51501794963</v>
      </c>
      <c r="U26" s="33">
        <v>623441.62349654967</v>
      </c>
      <c r="V26" s="33">
        <v>593223.57068967051</v>
      </c>
      <c r="W26" s="33">
        <v>627887.16623030778</v>
      </c>
      <c r="X26" s="33">
        <v>621673.03133046615</v>
      </c>
      <c r="Y26" s="33">
        <v>594786.4602860607</v>
      </c>
      <c r="Z26" s="33">
        <v>565957.31527800718</v>
      </c>
      <c r="AA26" s="33">
        <v>584230.41092092008</v>
      </c>
      <c r="AB26" s="33">
        <v>563130.92875846277</v>
      </c>
      <c r="AC26" s="33">
        <v>563006.54327018047</v>
      </c>
      <c r="AD26" s="33">
        <v>485406.56840303174</v>
      </c>
      <c r="AE26" s="33">
        <v>412217.00835459481</v>
      </c>
    </row>
    <row r="27" spans="1:31">
      <c r="A27" s="29" t="s">
        <v>130</v>
      </c>
      <c r="B27" s="29" t="s">
        <v>68</v>
      </c>
      <c r="C27" s="33">
        <v>4.978258013521136E-4</v>
      </c>
      <c r="D27" s="33">
        <v>7.9133057729241095E-4</v>
      </c>
      <c r="E27" s="33">
        <v>8.3636765749884635E-4</v>
      </c>
      <c r="F27" s="33">
        <v>2.0917470957103274E-3</v>
      </c>
      <c r="G27" s="33">
        <v>27273.46608261166</v>
      </c>
      <c r="H27" s="33">
        <v>26024.301154896264</v>
      </c>
      <c r="I27" s="33">
        <v>24898.783366183634</v>
      </c>
      <c r="J27" s="33">
        <v>35595.748205928401</v>
      </c>
      <c r="K27" s="33">
        <v>169211.51144775091</v>
      </c>
      <c r="L27" s="33">
        <v>161461.36582097708</v>
      </c>
      <c r="M27" s="33">
        <v>154478.36629503442</v>
      </c>
      <c r="N27" s="33">
        <v>177928.23516702626</v>
      </c>
      <c r="O27" s="33">
        <v>170551.16165191607</v>
      </c>
      <c r="P27" s="33">
        <v>162739.65800001507</v>
      </c>
      <c r="Q27" s="33">
        <v>155701.37395672081</v>
      </c>
      <c r="R27" s="33">
        <v>148154.56886689307</v>
      </c>
      <c r="S27" s="33">
        <v>207764.5397224834</v>
      </c>
      <c r="T27" s="33">
        <v>210304.47897238578</v>
      </c>
      <c r="U27" s="33">
        <v>214656.92366736286</v>
      </c>
      <c r="V27" s="33">
        <v>239744.82521268129</v>
      </c>
      <c r="W27" s="33">
        <v>253997.70649828564</v>
      </c>
      <c r="X27" s="33">
        <v>293189.28196422115</v>
      </c>
      <c r="Y27" s="33">
        <v>298689.56949528732</v>
      </c>
      <c r="Z27" s="33">
        <v>284212.16375743767</v>
      </c>
      <c r="AA27" s="33">
        <v>271194.81263767759</v>
      </c>
      <c r="AB27" s="33">
        <v>285285.48859628901</v>
      </c>
      <c r="AC27" s="33">
        <v>272947.252532307</v>
      </c>
      <c r="AD27" s="33">
        <v>259717.57017869901</v>
      </c>
      <c r="AE27" s="33">
        <v>247822.10847231565</v>
      </c>
    </row>
    <row r="28" spans="1:31">
      <c r="A28" s="29" t="s">
        <v>130</v>
      </c>
      <c r="B28" s="29" t="s">
        <v>36</v>
      </c>
      <c r="C28" s="33">
        <v>7.5063662311607908E-4</v>
      </c>
      <c r="D28" s="33">
        <v>1.0352518586151328E-3</v>
      </c>
      <c r="E28" s="33">
        <v>9.9047852722911707E-4</v>
      </c>
      <c r="F28" s="33">
        <v>1.3201289573997409E-3</v>
      </c>
      <c r="G28" s="33">
        <v>1.428526766268009E-3</v>
      </c>
      <c r="H28" s="33">
        <v>1.440878370437598E-3</v>
      </c>
      <c r="I28" s="33">
        <v>1.820012540120292E-3</v>
      </c>
      <c r="J28" s="33">
        <v>1.914286196733384E-3</v>
      </c>
      <c r="K28" s="33">
        <v>9.2937267402643103E-3</v>
      </c>
      <c r="L28" s="33">
        <v>8.9872987548641793E-3</v>
      </c>
      <c r="M28" s="33">
        <v>8.6986193649097408E-3</v>
      </c>
      <c r="N28" s="33">
        <v>1.3474931099113159E-2</v>
      </c>
      <c r="O28" s="33">
        <v>1.285775867724092E-2</v>
      </c>
      <c r="P28" s="33">
        <v>1.2268853694772862E-2</v>
      </c>
      <c r="Q28" s="33">
        <v>1.343475525417147E-2</v>
      </c>
      <c r="R28" s="33">
        <v>1.2783576161670829E-2</v>
      </c>
      <c r="S28" s="33">
        <v>1.22156482193878E-2</v>
      </c>
      <c r="T28" s="33">
        <v>1.165615287645466E-2</v>
      </c>
      <c r="U28" s="33">
        <v>20335.604482360701</v>
      </c>
      <c r="V28" s="33">
        <v>19349.943022829095</v>
      </c>
      <c r="W28" s="33">
        <v>32983.478957095598</v>
      </c>
      <c r="X28" s="33">
        <v>31472.785132903799</v>
      </c>
      <c r="Y28" s="33">
        <v>30111.627046907903</v>
      </c>
      <c r="Z28" s="33">
        <v>54169.152738395402</v>
      </c>
      <c r="AA28" s="33">
        <v>51688.122758724399</v>
      </c>
      <c r="AB28" s="33">
        <v>49320.727784143099</v>
      </c>
      <c r="AC28" s="33">
        <v>47187.668618224394</v>
      </c>
      <c r="AD28" s="33">
        <v>44900.494541452201</v>
      </c>
      <c r="AE28" s="33">
        <v>42843.980418770996</v>
      </c>
    </row>
    <row r="29" spans="1:31">
      <c r="A29" s="29" t="s">
        <v>130</v>
      </c>
      <c r="B29" s="29" t="s">
        <v>73</v>
      </c>
      <c r="C29" s="33">
        <v>0</v>
      </c>
      <c r="D29" s="33">
        <v>0</v>
      </c>
      <c r="E29" s="33">
        <v>1.8689784338637989E-3</v>
      </c>
      <c r="F29" s="33">
        <v>2.2623538237484401E-3</v>
      </c>
      <c r="G29" s="33">
        <v>2.1587345637860199E-3</v>
      </c>
      <c r="H29" s="33">
        <v>2.0598612241665899E-3</v>
      </c>
      <c r="I29" s="33">
        <v>2.4348017047529798E-3</v>
      </c>
      <c r="J29" s="33">
        <v>2.3461104843799704E-3</v>
      </c>
      <c r="K29" s="33">
        <v>241735.96215634438</v>
      </c>
      <c r="L29" s="33">
        <v>230664.08609987565</v>
      </c>
      <c r="M29" s="33">
        <v>220688.15661274333</v>
      </c>
      <c r="N29" s="33">
        <v>209991.46144866222</v>
      </c>
      <c r="O29" s="33">
        <v>200373.53183688872</v>
      </c>
      <c r="P29" s="33">
        <v>191196.11808885064</v>
      </c>
      <c r="Q29" s="33">
        <v>182927.12892897151</v>
      </c>
      <c r="R29" s="33">
        <v>174060.69857306831</v>
      </c>
      <c r="S29" s="33">
        <v>166088.45279467964</v>
      </c>
      <c r="T29" s="33">
        <v>158481.34802343082</v>
      </c>
      <c r="U29" s="33">
        <v>151627.23327625263</v>
      </c>
      <c r="V29" s="33">
        <v>144277.90072085976</v>
      </c>
      <c r="W29" s="33">
        <v>178135.20556135528</v>
      </c>
      <c r="X29" s="33">
        <v>169976.34112452526</v>
      </c>
      <c r="Y29" s="33">
        <v>162625.07970381924</v>
      </c>
      <c r="Z29" s="33">
        <v>154742.6844061747</v>
      </c>
      <c r="AA29" s="33">
        <v>147655.23315321395</v>
      </c>
      <c r="AB29" s="33">
        <v>140892.39799086651</v>
      </c>
      <c r="AC29" s="33">
        <v>134798.98026597276</v>
      </c>
      <c r="AD29" s="33">
        <v>128265.30875659753</v>
      </c>
      <c r="AE29" s="33">
        <v>122390.56174191933</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169306.27739196282</v>
      </c>
      <c r="D31" s="35">
        <v>187533.60593564922</v>
      </c>
      <c r="E31" s="35">
        <v>342445.50258972665</v>
      </c>
      <c r="F31" s="35">
        <v>528021.7271093938</v>
      </c>
      <c r="G31" s="35">
        <v>531110.9902908951</v>
      </c>
      <c r="H31" s="35">
        <v>543008.5462447129</v>
      </c>
      <c r="I31" s="35">
        <v>594785.57894645957</v>
      </c>
      <c r="J31" s="35">
        <v>601733.71819850476</v>
      </c>
      <c r="K31" s="35">
        <v>858149.57503394573</v>
      </c>
      <c r="L31" s="35">
        <v>818845.01404284732</v>
      </c>
      <c r="M31" s="35">
        <v>783431.00508516596</v>
      </c>
      <c r="N31" s="35">
        <v>958526.64713686227</v>
      </c>
      <c r="O31" s="35">
        <v>915396.97430369211</v>
      </c>
      <c r="P31" s="35">
        <v>873470.3949802022</v>
      </c>
      <c r="Q31" s="35">
        <v>835693.90745709196</v>
      </c>
      <c r="R31" s="35">
        <v>796218.26407812617</v>
      </c>
      <c r="S31" s="35">
        <v>861317.79600560328</v>
      </c>
      <c r="T31" s="35">
        <v>895488.93740426155</v>
      </c>
      <c r="U31" s="35">
        <v>870208.02234919951</v>
      </c>
      <c r="V31" s="35">
        <v>863521.53317777347</v>
      </c>
      <c r="W31" s="35">
        <v>911038.62980731879</v>
      </c>
      <c r="X31" s="35">
        <v>942680.78377857897</v>
      </c>
      <c r="Y31" s="35">
        <v>941185.79536314565</v>
      </c>
      <c r="Z31" s="35">
        <v>911380.70291432319</v>
      </c>
      <c r="AA31" s="35">
        <v>913832.87990831956</v>
      </c>
      <c r="AB31" s="35">
        <v>904148.9136594499</v>
      </c>
      <c r="AC31" s="35">
        <v>889275.93224305357</v>
      </c>
      <c r="AD31" s="35">
        <v>795861.76527207438</v>
      </c>
      <c r="AE31" s="35">
        <v>708452.882730157</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0</v>
      </c>
      <c r="G34" s="33">
        <v>0</v>
      </c>
      <c r="H34" s="33">
        <v>0</v>
      </c>
      <c r="I34" s="33">
        <v>0</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1.9797467332982699E-4</v>
      </c>
      <c r="D36" s="33">
        <v>1.8890713096470299E-4</v>
      </c>
      <c r="E36" s="33">
        <v>1.9305187988209E-4</v>
      </c>
      <c r="F36" s="33">
        <v>2.5465409582167697E-4</v>
      </c>
      <c r="G36" s="33">
        <v>2.42990549351425E-4</v>
      </c>
      <c r="H36" s="33">
        <v>2.3186121112088202E-4</v>
      </c>
      <c r="I36" s="33">
        <v>2.21833507471101E-4</v>
      </c>
      <c r="J36" s="33">
        <v>2.2754105584052301E-4</v>
      </c>
      <c r="K36" s="33">
        <v>2.1711932800566201E-4</v>
      </c>
      <c r="L36" s="33">
        <v>2.2420077780879898E-4</v>
      </c>
      <c r="M36" s="33">
        <v>2.5894313233232303E-4</v>
      </c>
      <c r="N36" s="33">
        <v>3.3256886043369098E-4</v>
      </c>
      <c r="O36" s="33">
        <v>3.1733669876076999E-4</v>
      </c>
      <c r="P36" s="33">
        <v>3.0280219335346499E-4</v>
      </c>
      <c r="Q36" s="33">
        <v>2.89706382093041E-4</v>
      </c>
      <c r="R36" s="33">
        <v>2.7566438911185798E-4</v>
      </c>
      <c r="S36" s="33">
        <v>3.0047890346718899E-4</v>
      </c>
      <c r="T36" s="33">
        <v>2.8671651082782601E-4</v>
      </c>
      <c r="U36" s="33">
        <v>3.4694673312637395E-4</v>
      </c>
      <c r="V36" s="33">
        <v>3.3013031522005198E-4</v>
      </c>
      <c r="W36" s="33">
        <v>3.1500984264181298E-4</v>
      </c>
      <c r="X36" s="33">
        <v>3.3534672837475497E-4</v>
      </c>
      <c r="Y36" s="33">
        <v>3.2084340720339797E-4</v>
      </c>
      <c r="Z36" s="33">
        <v>3.0529221071452702E-4</v>
      </c>
      <c r="AA36" s="33">
        <v>2.9130936125284601E-4</v>
      </c>
      <c r="AB36" s="33">
        <v>2.1669765612372798E-4</v>
      </c>
      <c r="AC36" s="33">
        <v>2.07325757017766E-4</v>
      </c>
      <c r="AD36" s="33">
        <v>1.9347621639275101E-4</v>
      </c>
      <c r="AE36" s="33">
        <v>1.6265416597877299E-4</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4.36303414741505E-4</v>
      </c>
      <c r="D38" s="33">
        <v>4.3720102872871902E-4</v>
      </c>
      <c r="E38" s="33">
        <v>4.2944830545136502E-4</v>
      </c>
      <c r="F38" s="33">
        <v>4.08633057794886E-4</v>
      </c>
      <c r="G38" s="33">
        <v>3.8991703972538204E-4</v>
      </c>
      <c r="H38" s="33">
        <v>3.7205824386464401E-4</v>
      </c>
      <c r="I38" s="33">
        <v>3.5596719615598702E-4</v>
      </c>
      <c r="J38" s="33">
        <v>3.5892812517955195E-4</v>
      </c>
      <c r="K38" s="33">
        <v>3.4248866892810502E-4</v>
      </c>
      <c r="L38" s="33">
        <v>3.5296692005962297E-4</v>
      </c>
      <c r="M38" s="33">
        <v>4.1545312942033397E-4</v>
      </c>
      <c r="N38" s="33">
        <v>5.8422924153149003E-4</v>
      </c>
      <c r="O38" s="33">
        <v>5.5747065009436605E-4</v>
      </c>
      <c r="P38" s="33">
        <v>5.31937643008038E-4</v>
      </c>
      <c r="Q38" s="33">
        <v>5.0893201382814504E-4</v>
      </c>
      <c r="R38" s="33">
        <v>4.8426421150206698E-4</v>
      </c>
      <c r="S38" s="33">
        <v>5.7815639863394793E-4</v>
      </c>
      <c r="T38" s="33">
        <v>5.5167595267535392E-4</v>
      </c>
      <c r="U38" s="33">
        <v>29076.49754883385</v>
      </c>
      <c r="V38" s="33">
        <v>27667.167276064836</v>
      </c>
      <c r="W38" s="33">
        <v>26399.96876436059</v>
      </c>
      <c r="X38" s="33">
        <v>27106.041783897726</v>
      </c>
      <c r="Y38" s="33">
        <v>25933.739815778448</v>
      </c>
      <c r="Z38" s="33">
        <v>24676.738192831679</v>
      </c>
      <c r="AA38" s="33">
        <v>23546.505899816082</v>
      </c>
      <c r="AB38" s="33">
        <v>72267.6644820371</v>
      </c>
      <c r="AC38" s="33">
        <v>69142.179538321099</v>
      </c>
      <c r="AD38" s="33">
        <v>79401.775167681451</v>
      </c>
      <c r="AE38" s="33">
        <v>75765.052610753643</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454208.53433181957</v>
      </c>
      <c r="D40" s="33">
        <v>433405.08985659009</v>
      </c>
      <c r="E40" s="33">
        <v>414660.86912412592</v>
      </c>
      <c r="F40" s="33">
        <v>536996.50031975261</v>
      </c>
      <c r="G40" s="33">
        <v>517417.14481363411</v>
      </c>
      <c r="H40" s="33">
        <v>493718.64943476906</v>
      </c>
      <c r="I40" s="33">
        <v>472365.94391420926</v>
      </c>
      <c r="J40" s="33">
        <v>521523.04425784422</v>
      </c>
      <c r="K40" s="33">
        <v>497636.49241432629</v>
      </c>
      <c r="L40" s="33">
        <v>474843.98112233449</v>
      </c>
      <c r="M40" s="33">
        <v>475888.1370175624</v>
      </c>
      <c r="N40" s="33">
        <v>494436.9642506371</v>
      </c>
      <c r="O40" s="33">
        <v>547449.60424271191</v>
      </c>
      <c r="P40" s="33">
        <v>522375.57648602221</v>
      </c>
      <c r="Q40" s="33">
        <v>514973.67403367237</v>
      </c>
      <c r="R40" s="33">
        <v>499098.62490717368</v>
      </c>
      <c r="S40" s="33">
        <v>520389.4313704989</v>
      </c>
      <c r="T40" s="33">
        <v>496554.80072835949</v>
      </c>
      <c r="U40" s="33">
        <v>475079.43465264031</v>
      </c>
      <c r="V40" s="33">
        <v>452052.45803341526</v>
      </c>
      <c r="W40" s="33">
        <v>466254.02890317346</v>
      </c>
      <c r="X40" s="33">
        <v>501990.54218299908</v>
      </c>
      <c r="Y40" s="33">
        <v>480280.08738103084</v>
      </c>
      <c r="Z40" s="33">
        <v>477100.20272078953</v>
      </c>
      <c r="AA40" s="33">
        <v>469382.74793610087</v>
      </c>
      <c r="AB40" s="33">
        <v>336763.50133894925</v>
      </c>
      <c r="AC40" s="33">
        <v>322198.9065261755</v>
      </c>
      <c r="AD40" s="33">
        <v>328766.65418430883</v>
      </c>
      <c r="AE40" s="33">
        <v>324488.89836383698</v>
      </c>
    </row>
    <row r="41" spans="1:31">
      <c r="A41" s="29" t="s">
        <v>131</v>
      </c>
      <c r="B41" s="29" t="s">
        <v>68</v>
      </c>
      <c r="C41" s="33">
        <v>6.8098127774796579E-4</v>
      </c>
      <c r="D41" s="33">
        <v>1.1127628221044769E-3</v>
      </c>
      <c r="E41" s="33">
        <v>1.1633700502729958E-3</v>
      </c>
      <c r="F41" s="33">
        <v>2.3022181228822308E-3</v>
      </c>
      <c r="G41" s="33">
        <v>2.222021484895646E-3</v>
      </c>
      <c r="H41" s="33">
        <v>2.1747472485016362E-3</v>
      </c>
      <c r="I41" s="33">
        <v>2.1265978335515026E-3</v>
      </c>
      <c r="J41" s="33">
        <v>2.508672886333046E-3</v>
      </c>
      <c r="K41" s="33">
        <v>2.4272664462993941E-3</v>
      </c>
      <c r="L41" s="33">
        <v>2.605917743281924E-3</v>
      </c>
      <c r="M41" s="33">
        <v>3718.2234949165249</v>
      </c>
      <c r="N41" s="33">
        <v>17124.383534877707</v>
      </c>
      <c r="O41" s="33">
        <v>30795.639331397124</v>
      </c>
      <c r="P41" s="33">
        <v>29385.152022076949</v>
      </c>
      <c r="Q41" s="33">
        <v>28114.281423425808</v>
      </c>
      <c r="R41" s="33">
        <v>26751.589515962125</v>
      </c>
      <c r="S41" s="33">
        <v>65378.317405009497</v>
      </c>
      <c r="T41" s="33">
        <v>62383.890642187645</v>
      </c>
      <c r="U41" s="33">
        <v>66313.445337758938</v>
      </c>
      <c r="V41" s="33">
        <v>78473.256179333155</v>
      </c>
      <c r="W41" s="33">
        <v>89590.68172352582</v>
      </c>
      <c r="X41" s="33">
        <v>138858.99177851548</v>
      </c>
      <c r="Y41" s="33">
        <v>132853.51629630307</v>
      </c>
      <c r="Z41" s="33">
        <v>126414.1409194813</v>
      </c>
      <c r="AA41" s="33">
        <v>120624.18021865727</v>
      </c>
      <c r="AB41" s="33">
        <v>139672.66526312436</v>
      </c>
      <c r="AC41" s="33">
        <v>133631.99928983298</v>
      </c>
      <c r="AD41" s="33">
        <v>127154.89101763925</v>
      </c>
      <c r="AE41" s="33">
        <v>128282.35543062612</v>
      </c>
    </row>
    <row r="42" spans="1:31">
      <c r="A42" s="29" t="s">
        <v>131</v>
      </c>
      <c r="B42" s="29" t="s">
        <v>36</v>
      </c>
      <c r="C42" s="33">
        <v>4.0120445331559101E-4</v>
      </c>
      <c r="D42" s="33">
        <v>5.3451990786165609E-4</v>
      </c>
      <c r="E42" s="33">
        <v>5.1140259899816194E-4</v>
      </c>
      <c r="F42" s="33">
        <v>6.5683516683446598E-4</v>
      </c>
      <c r="G42" s="33">
        <v>9.3231016190756103E-4</v>
      </c>
      <c r="H42" s="33">
        <v>8.8960893276372895E-4</v>
      </c>
      <c r="I42" s="33">
        <v>1.3357226025130799E-3</v>
      </c>
      <c r="J42" s="33">
        <v>4.2049043124199603E-3</v>
      </c>
      <c r="K42" s="33">
        <v>4.0123132736124894E-3</v>
      </c>
      <c r="L42" s="33">
        <v>3.82854319848769E-3</v>
      </c>
      <c r="M42" s="33">
        <v>3.6629635553070703E-3</v>
      </c>
      <c r="N42" s="33">
        <v>10859.903394180899</v>
      </c>
      <c r="O42" s="33">
        <v>23276.1513102682</v>
      </c>
      <c r="P42" s="33">
        <v>22210.0680353067</v>
      </c>
      <c r="Q42" s="33">
        <v>21249.510729395599</v>
      </c>
      <c r="R42" s="33">
        <v>20219.552471797</v>
      </c>
      <c r="S42" s="33">
        <v>34303.543071885695</v>
      </c>
      <c r="T42" s="33">
        <v>32732.388414340399</v>
      </c>
      <c r="U42" s="33">
        <v>31316.754082138799</v>
      </c>
      <c r="V42" s="33">
        <v>29798.839157939503</v>
      </c>
      <c r="W42" s="33">
        <v>28434.006669033799</v>
      </c>
      <c r="X42" s="33">
        <v>32055.588294245703</v>
      </c>
      <c r="Y42" s="33">
        <v>30669.224709840397</v>
      </c>
      <c r="Z42" s="33">
        <v>29182.695299275099</v>
      </c>
      <c r="AA42" s="33">
        <v>27846.083172646198</v>
      </c>
      <c r="AB42" s="33">
        <v>53526.774432296203</v>
      </c>
      <c r="AC42" s="33">
        <v>51211.809058377497</v>
      </c>
      <c r="AD42" s="33">
        <v>64811.946547371699</v>
      </c>
      <c r="AE42" s="33">
        <v>61843.460503721697</v>
      </c>
    </row>
    <row r="43" spans="1:31">
      <c r="A43" s="29" t="s">
        <v>131</v>
      </c>
      <c r="B43" s="29" t="s">
        <v>73</v>
      </c>
      <c r="C43" s="33">
        <v>0</v>
      </c>
      <c r="D43" s="33">
        <v>0</v>
      </c>
      <c r="E43" s="33">
        <v>1.0297753197477299E-3</v>
      </c>
      <c r="F43" s="33">
        <v>1.3248149114151299E-3</v>
      </c>
      <c r="G43" s="33">
        <v>1.30580572549959E-3</v>
      </c>
      <c r="H43" s="33">
        <v>1.52071948745361E-3</v>
      </c>
      <c r="I43" s="33">
        <v>1.66154720879959E-3</v>
      </c>
      <c r="J43" s="33">
        <v>4.1815057408128601E-3</v>
      </c>
      <c r="K43" s="33">
        <v>3.98998639231689E-3</v>
      </c>
      <c r="L43" s="33">
        <v>3.80723892245075E-3</v>
      </c>
      <c r="M43" s="33">
        <v>3.6425806622196102E-3</v>
      </c>
      <c r="N43" s="33">
        <v>38126.682760584299</v>
      </c>
      <c r="O43" s="33">
        <v>63115.823097184599</v>
      </c>
      <c r="P43" s="33">
        <v>60225.022015321301</v>
      </c>
      <c r="Q43" s="33">
        <v>57620.366108661896</v>
      </c>
      <c r="R43" s="33">
        <v>54827.521951672599</v>
      </c>
      <c r="S43" s="33">
        <v>115294.92140732201</v>
      </c>
      <c r="T43" s="33">
        <v>110014.237940286</v>
      </c>
      <c r="U43" s="33">
        <v>105256.261519872</v>
      </c>
      <c r="V43" s="33">
        <v>100154.51791594901</v>
      </c>
      <c r="W43" s="33">
        <v>95567.288122919097</v>
      </c>
      <c r="X43" s="33">
        <v>186245.91361854802</v>
      </c>
      <c r="Y43" s="33">
        <v>178191.013798431</v>
      </c>
      <c r="Z43" s="33">
        <v>169554.14171093999</v>
      </c>
      <c r="AA43" s="33">
        <v>161788.30309488202</v>
      </c>
      <c r="AB43" s="33">
        <v>154378.15195017401</v>
      </c>
      <c r="AC43" s="33">
        <v>147701.49245083999</v>
      </c>
      <c r="AD43" s="33">
        <v>153037.665212764</v>
      </c>
      <c r="AE43" s="33">
        <v>146028.306442592</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454208.53564707894</v>
      </c>
      <c r="D45" s="35">
        <v>433405.09159546107</v>
      </c>
      <c r="E45" s="35">
        <v>414660.87090999616</v>
      </c>
      <c r="F45" s="35">
        <v>536996.50328525784</v>
      </c>
      <c r="G45" s="35">
        <v>517417.14766856318</v>
      </c>
      <c r="H45" s="35">
        <v>493718.65221343574</v>
      </c>
      <c r="I45" s="35">
        <v>472365.94661860785</v>
      </c>
      <c r="J45" s="35">
        <v>521523.04735298629</v>
      </c>
      <c r="K45" s="35">
        <v>497636.49540120072</v>
      </c>
      <c r="L45" s="35">
        <v>474843.98430541996</v>
      </c>
      <c r="M45" s="35">
        <v>479606.36118687521</v>
      </c>
      <c r="N45" s="35">
        <v>511561.34870231291</v>
      </c>
      <c r="O45" s="35">
        <v>578245.2444489164</v>
      </c>
      <c r="P45" s="35">
        <v>551760.72934283898</v>
      </c>
      <c r="Q45" s="35">
        <v>543087.95625573653</v>
      </c>
      <c r="R45" s="35">
        <v>525850.21518306446</v>
      </c>
      <c r="S45" s="35">
        <v>585767.7496541437</v>
      </c>
      <c r="T45" s="35">
        <v>558938.69220893958</v>
      </c>
      <c r="U45" s="35">
        <v>570469.37788617983</v>
      </c>
      <c r="V45" s="35">
        <v>558192.88181894354</v>
      </c>
      <c r="W45" s="35">
        <v>582244.67970606976</v>
      </c>
      <c r="X45" s="35">
        <v>667955.57608075906</v>
      </c>
      <c r="Y45" s="35">
        <v>639067.34381395578</v>
      </c>
      <c r="Z45" s="35">
        <v>628191.0821383947</v>
      </c>
      <c r="AA45" s="35">
        <v>613553.43434588355</v>
      </c>
      <c r="AB45" s="35">
        <v>548703.83130080835</v>
      </c>
      <c r="AC45" s="35">
        <v>524973.08556165535</v>
      </c>
      <c r="AD45" s="35">
        <v>535323.32056310575</v>
      </c>
      <c r="AE45" s="35">
        <v>528536.3065678709</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1.7697884412561299E-4</v>
      </c>
      <c r="D50" s="33">
        <v>1.6887294280071898E-4</v>
      </c>
      <c r="E50" s="33">
        <v>1.61569401959689E-4</v>
      </c>
      <c r="F50" s="33">
        <v>2.5831833484230601E-4</v>
      </c>
      <c r="G50" s="33">
        <v>2.4648696062926003E-4</v>
      </c>
      <c r="H50" s="33">
        <v>2.35197481422832E-4</v>
      </c>
      <c r="I50" s="33">
        <v>2.25025488309013E-4</v>
      </c>
      <c r="J50" s="33">
        <v>2.3030887800590599E-4</v>
      </c>
      <c r="K50" s="33">
        <v>2.19760379689136E-4</v>
      </c>
      <c r="L50" s="33">
        <v>2.19190547078271E-4</v>
      </c>
      <c r="M50" s="33">
        <v>2.3756893128838E-4</v>
      </c>
      <c r="N50" s="33">
        <v>3.05708799618411E-4</v>
      </c>
      <c r="O50" s="33">
        <v>2.9170686974875997E-4</v>
      </c>
      <c r="P50" s="33">
        <v>2.78346249649452E-4</v>
      </c>
      <c r="Q50" s="33">
        <v>2.6630812697244302E-4</v>
      </c>
      <c r="R50" s="33">
        <v>2.5340024133056597E-4</v>
      </c>
      <c r="S50" s="33">
        <v>3.3087184528472399E-4</v>
      </c>
      <c r="T50" s="33">
        <v>3.1571740949713398E-4</v>
      </c>
      <c r="U50" s="33">
        <v>3.21177591784171E-4</v>
      </c>
      <c r="V50" s="33">
        <v>3.0561019745559798E-4</v>
      </c>
      <c r="W50" s="33">
        <v>4.70113305056003E-4</v>
      </c>
      <c r="X50" s="33">
        <v>4.4858139777561099E-4</v>
      </c>
      <c r="Y50" s="33">
        <v>5.9961125699104401E-4</v>
      </c>
      <c r="Z50" s="33">
        <v>5.7054825533648398E-4</v>
      </c>
      <c r="AA50" s="33">
        <v>5.4441627395929008E-4</v>
      </c>
      <c r="AB50" s="33">
        <v>4.6470968443630402E-4</v>
      </c>
      <c r="AC50" s="33">
        <v>4.4461157929753001E-4</v>
      </c>
      <c r="AD50" s="33">
        <v>4.5961001188312301E-4</v>
      </c>
      <c r="AE50" s="33">
        <v>4.9151193685168296E-4</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4.3482511592781006E-4</v>
      </c>
      <c r="D52" s="33">
        <v>4.2226672473704102E-4</v>
      </c>
      <c r="E52" s="33">
        <v>4.0400422383679601E-4</v>
      </c>
      <c r="F52" s="33">
        <v>3.8442224419762202E-4</v>
      </c>
      <c r="G52" s="33">
        <v>3.6681511836314393E-4</v>
      </c>
      <c r="H52" s="33">
        <v>3.5001442577968202E-4</v>
      </c>
      <c r="I52" s="33">
        <v>3.3487674527719701E-4</v>
      </c>
      <c r="J52" s="33">
        <v>3.1864535654226099E-4</v>
      </c>
      <c r="K52" s="33">
        <v>3.0930055417290102E-4</v>
      </c>
      <c r="L52" s="33">
        <v>3.1612939663227803E-4</v>
      </c>
      <c r="M52" s="33">
        <v>3.2479000314730299E-4</v>
      </c>
      <c r="N52" s="33">
        <v>6.4534430900305107E-4</v>
      </c>
      <c r="O52" s="33">
        <v>6.1578655414706504E-4</v>
      </c>
      <c r="P52" s="33">
        <v>5.8758258960105603E-4</v>
      </c>
      <c r="Q52" s="33">
        <v>1.233754097838487E-3</v>
      </c>
      <c r="R52" s="33">
        <v>1.1739543576422559E-3</v>
      </c>
      <c r="S52" s="33">
        <v>7.1680059932657464E-3</v>
      </c>
      <c r="T52" s="33">
        <v>6.8397003725305383E-3</v>
      </c>
      <c r="U52" s="33">
        <v>6.6487185411125485E-3</v>
      </c>
      <c r="V52" s="33">
        <v>6.3264568828996391E-3</v>
      </c>
      <c r="W52" s="33">
        <v>37674.047141856092</v>
      </c>
      <c r="X52" s="33">
        <v>35948.518250817942</v>
      </c>
      <c r="Y52" s="33">
        <v>47619.543135858745</v>
      </c>
      <c r="Z52" s="33">
        <v>60366.387822571269</v>
      </c>
      <c r="AA52" s="33">
        <v>57601.515074940879</v>
      </c>
      <c r="AB52" s="33">
        <v>54963.277586812204</v>
      </c>
      <c r="AC52" s="33">
        <v>52586.185458611224</v>
      </c>
      <c r="AD52" s="33">
        <v>50037.346732662161</v>
      </c>
      <c r="AE52" s="33">
        <v>67253.350330110246</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7.556313309917074E-3</v>
      </c>
      <c r="D54" s="33">
        <v>7.2102226210961308E-3</v>
      </c>
      <c r="E54" s="33">
        <v>7.382291461942002E-3</v>
      </c>
      <c r="F54" s="33">
        <v>112209.20362225334</v>
      </c>
      <c r="G54" s="33">
        <v>107069.85074196613</v>
      </c>
      <c r="H54" s="33">
        <v>133094.80245386221</v>
      </c>
      <c r="I54" s="33">
        <v>292709.35567366466</v>
      </c>
      <c r="J54" s="33">
        <v>316112.33818928897</v>
      </c>
      <c r="K54" s="33">
        <v>301633.91039208043</v>
      </c>
      <c r="L54" s="33">
        <v>287818.61683993955</v>
      </c>
      <c r="M54" s="33">
        <v>310609.12902417936</v>
      </c>
      <c r="N54" s="33">
        <v>307451.13259586901</v>
      </c>
      <c r="O54" s="33">
        <v>355779.73272566765</v>
      </c>
      <c r="P54" s="33">
        <v>355498.75307407789</v>
      </c>
      <c r="Q54" s="33">
        <v>340123.88236387837</v>
      </c>
      <c r="R54" s="33">
        <v>323638.16787793348</v>
      </c>
      <c r="S54" s="33">
        <v>460912.10609776678</v>
      </c>
      <c r="T54" s="33">
        <v>439801.62783923722</v>
      </c>
      <c r="U54" s="33">
        <v>420780.76464193407</v>
      </c>
      <c r="V54" s="33">
        <v>413902.99503134168</v>
      </c>
      <c r="W54" s="33">
        <v>399185.71314567787</v>
      </c>
      <c r="X54" s="33">
        <v>389924.91204132524</v>
      </c>
      <c r="Y54" s="33">
        <v>373061.15356824826</v>
      </c>
      <c r="Z54" s="33">
        <v>354978.97649603192</v>
      </c>
      <c r="AA54" s="33">
        <v>358356.35641948745</v>
      </c>
      <c r="AB54" s="33">
        <v>341943.08581182512</v>
      </c>
      <c r="AC54" s="33">
        <v>327154.48058099888</v>
      </c>
      <c r="AD54" s="33">
        <v>311297.38786703523</v>
      </c>
      <c r="AE54" s="33">
        <v>262312.93923489243</v>
      </c>
    </row>
    <row r="55" spans="1:31">
      <c r="A55" s="29" t="s">
        <v>132</v>
      </c>
      <c r="B55" s="29" t="s">
        <v>68</v>
      </c>
      <c r="C55" s="33">
        <v>2.2891586202640821E-4</v>
      </c>
      <c r="D55" s="33">
        <v>3.161369635785716E-4</v>
      </c>
      <c r="E55" s="33">
        <v>3.2596452931242135E-4</v>
      </c>
      <c r="F55" s="33">
        <v>1.4322276784520238E-3</v>
      </c>
      <c r="G55" s="33">
        <v>2.9504153707864602E-3</v>
      </c>
      <c r="H55" s="33">
        <v>2.9859411043889712E-3</v>
      </c>
      <c r="I55" s="33">
        <v>10526.207851116491</v>
      </c>
      <c r="J55" s="33">
        <v>10016.005303296371</v>
      </c>
      <c r="K55" s="33">
        <v>9557.2569649893176</v>
      </c>
      <c r="L55" s="33">
        <v>22776.633255104342</v>
      </c>
      <c r="M55" s="33">
        <v>27510.793932841738</v>
      </c>
      <c r="N55" s="33">
        <v>82563.631676923455</v>
      </c>
      <c r="O55" s="33">
        <v>78782.091263409326</v>
      </c>
      <c r="P55" s="33">
        <v>75173.751175614918</v>
      </c>
      <c r="Q55" s="33">
        <v>71922.581670429776</v>
      </c>
      <c r="R55" s="33">
        <v>68436.512845475867</v>
      </c>
      <c r="S55" s="33">
        <v>65302.016846647428</v>
      </c>
      <c r="T55" s="33">
        <v>62311.084752527851</v>
      </c>
      <c r="U55" s="33">
        <v>59616.210493726678</v>
      </c>
      <c r="V55" s="33">
        <v>56726.628384613432</v>
      </c>
      <c r="W55" s="33">
        <v>61217.535486281056</v>
      </c>
      <c r="X55" s="33">
        <v>58413.678906421221</v>
      </c>
      <c r="Y55" s="33">
        <v>62871.054956255233</v>
      </c>
      <c r="Z55" s="33">
        <v>59823.711276640417</v>
      </c>
      <c r="AA55" s="33">
        <v>60338.082839446492</v>
      </c>
      <c r="AB55" s="33">
        <v>89049.72985646491</v>
      </c>
      <c r="AC55" s="33">
        <v>85198.441821667337</v>
      </c>
      <c r="AD55" s="33">
        <v>81068.895501267354</v>
      </c>
      <c r="AE55" s="33">
        <v>90014.731198461959</v>
      </c>
    </row>
    <row r="56" spans="1:31">
      <c r="A56" s="29" t="s">
        <v>132</v>
      </c>
      <c r="B56" s="29" t="s">
        <v>36</v>
      </c>
      <c r="C56" s="33">
        <v>3.9211302934928399E-4</v>
      </c>
      <c r="D56" s="33">
        <v>5.58725880285058E-4</v>
      </c>
      <c r="E56" s="33">
        <v>5.3456169377936005E-4</v>
      </c>
      <c r="F56" s="33">
        <v>6.8789674396140899E-4</v>
      </c>
      <c r="G56" s="33">
        <v>9.5301090123971395E-4</v>
      </c>
      <c r="H56" s="33">
        <v>9.7174815302144906E-4</v>
      </c>
      <c r="I56" s="33">
        <v>1.0772472711060199E-3</v>
      </c>
      <c r="J56" s="33">
        <v>1.20320250223539E-3</v>
      </c>
      <c r="K56" s="33">
        <v>1.30327978390927E-3</v>
      </c>
      <c r="L56" s="33">
        <v>1.5460006378270801E-3</v>
      </c>
      <c r="M56" s="33">
        <v>1.6360242451908401E-3</v>
      </c>
      <c r="N56" s="33">
        <v>2.1103637738017402E-2</v>
      </c>
      <c r="O56" s="33">
        <v>2.0137058902305001E-2</v>
      </c>
      <c r="P56" s="33">
        <v>1.9214750853328202E-2</v>
      </c>
      <c r="Q56" s="33">
        <v>1.83889187939629E-2</v>
      </c>
      <c r="R56" s="33">
        <v>1.74976126833731E-2</v>
      </c>
      <c r="S56" s="33">
        <v>1.67097386883618E-2</v>
      </c>
      <c r="T56" s="33">
        <v>1.5944407139035499E-2</v>
      </c>
      <c r="U56" s="33">
        <v>1.52585725923524E-2</v>
      </c>
      <c r="V56" s="33">
        <v>1.45189935478843E-2</v>
      </c>
      <c r="W56" s="33">
        <v>1.37005727396282E-2</v>
      </c>
      <c r="X56" s="33">
        <v>1.3003559241986999E-2</v>
      </c>
      <c r="Y56" s="33">
        <v>1.24411717782079E-2</v>
      </c>
      <c r="Z56" s="33">
        <v>1.1786526122449599E-2</v>
      </c>
      <c r="AA56" s="33">
        <v>1.11371782502569E-2</v>
      </c>
      <c r="AB56" s="33">
        <v>1.2036810065316001E-2</v>
      </c>
      <c r="AC56" s="33">
        <v>1.14628641025566E-2</v>
      </c>
      <c r="AD56" s="33">
        <v>1.0843076896208901E-2</v>
      </c>
      <c r="AE56" s="33">
        <v>1.15910154738256E-2</v>
      </c>
    </row>
    <row r="57" spans="1:31">
      <c r="A57" s="29" t="s">
        <v>132</v>
      </c>
      <c r="B57" s="29" t="s">
        <v>73</v>
      </c>
      <c r="C57" s="33">
        <v>0</v>
      </c>
      <c r="D57" s="33">
        <v>0</v>
      </c>
      <c r="E57" s="33">
        <v>1.16480693666649E-3</v>
      </c>
      <c r="F57" s="33">
        <v>2.2278278907437699E-3</v>
      </c>
      <c r="G57" s="33">
        <v>2.1257899712374198E-3</v>
      </c>
      <c r="H57" s="33">
        <v>2.7003248527341E-3</v>
      </c>
      <c r="I57" s="33">
        <v>2.5835392237345198E-3</v>
      </c>
      <c r="J57" s="33">
        <v>2.4583157495942699E-3</v>
      </c>
      <c r="K57" s="33">
        <v>2.6020131875511996E-3</v>
      </c>
      <c r="L57" s="33">
        <v>3.1630621826671699E-3</v>
      </c>
      <c r="M57" s="33">
        <v>3.8109798457183E-3</v>
      </c>
      <c r="N57" s="33">
        <v>91030.499921087991</v>
      </c>
      <c r="O57" s="33">
        <v>86861.164012258305</v>
      </c>
      <c r="P57" s="33">
        <v>82882.790055035206</v>
      </c>
      <c r="Q57" s="33">
        <v>106496.8898221</v>
      </c>
      <c r="R57" s="33">
        <v>101335.013274557</v>
      </c>
      <c r="S57" s="33">
        <v>117093.16265137901</v>
      </c>
      <c r="T57" s="33">
        <v>111730.11698927701</v>
      </c>
      <c r="U57" s="33">
        <v>106897.930973739</v>
      </c>
      <c r="V57" s="33">
        <v>101716.61606589501</v>
      </c>
      <c r="W57" s="33">
        <v>138926.909299822</v>
      </c>
      <c r="X57" s="33">
        <v>132563.844698962</v>
      </c>
      <c r="Y57" s="33">
        <v>126830.626352993</v>
      </c>
      <c r="Z57" s="33">
        <v>132789.79946656499</v>
      </c>
      <c r="AA57" s="33">
        <v>126707.82386803301</v>
      </c>
      <c r="AB57" s="33">
        <v>120904.412039683</v>
      </c>
      <c r="AC57" s="33">
        <v>115675.449385585</v>
      </c>
      <c r="AD57" s="33">
        <v>110068.69044354001</v>
      </c>
      <c r="AE57" s="33">
        <v>105027.37633561</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8.3970331319969047E-3</v>
      </c>
      <c r="D59" s="35">
        <v>8.1174992522124612E-3</v>
      </c>
      <c r="E59" s="35">
        <v>8.2738296170509085E-3</v>
      </c>
      <c r="F59" s="35">
        <v>112209.20569722159</v>
      </c>
      <c r="G59" s="35">
        <v>107069.85430568358</v>
      </c>
      <c r="H59" s="35">
        <v>133094.80602501522</v>
      </c>
      <c r="I59" s="35">
        <v>303235.56408468337</v>
      </c>
      <c r="J59" s="35">
        <v>326128.34404153959</v>
      </c>
      <c r="K59" s="35">
        <v>311191.16788613069</v>
      </c>
      <c r="L59" s="35">
        <v>310595.25063036388</v>
      </c>
      <c r="M59" s="35">
        <v>338119.92351938004</v>
      </c>
      <c r="N59" s="35">
        <v>390014.76522384561</v>
      </c>
      <c r="O59" s="35">
        <v>434561.82489657041</v>
      </c>
      <c r="P59" s="35">
        <v>430672.50511562161</v>
      </c>
      <c r="Q59" s="35">
        <v>412046.46553437039</v>
      </c>
      <c r="R59" s="35">
        <v>392074.68215076393</v>
      </c>
      <c r="S59" s="35">
        <v>526214.13044329197</v>
      </c>
      <c r="T59" s="35">
        <v>502112.7197471828</v>
      </c>
      <c r="U59" s="35">
        <v>480396.98210555688</v>
      </c>
      <c r="V59" s="35">
        <v>470629.6300480222</v>
      </c>
      <c r="W59" s="35">
        <v>498077.29624392831</v>
      </c>
      <c r="X59" s="35">
        <v>484287.10964714579</v>
      </c>
      <c r="Y59" s="35">
        <v>483551.75225997349</v>
      </c>
      <c r="Z59" s="35">
        <v>475169.07616579183</v>
      </c>
      <c r="AA59" s="35">
        <v>476295.95487829112</v>
      </c>
      <c r="AB59" s="35">
        <v>485956.09371981188</v>
      </c>
      <c r="AC59" s="35">
        <v>464939.10830588907</v>
      </c>
      <c r="AD59" s="35">
        <v>442403.63056057476</v>
      </c>
      <c r="AE59" s="35">
        <v>419581.02125497657</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1.75750775968115E-4</v>
      </c>
      <c r="D64" s="33">
        <v>1.6770112204021401E-4</v>
      </c>
      <c r="E64" s="33">
        <v>2.0094525083653699E-4</v>
      </c>
      <c r="F64" s="33">
        <v>2.2197015797774999E-4</v>
      </c>
      <c r="G64" s="33">
        <v>2.1180358577230801E-4</v>
      </c>
      <c r="H64" s="33">
        <v>2.0210265809922202E-4</v>
      </c>
      <c r="I64" s="33">
        <v>1.9336197416828298E-4</v>
      </c>
      <c r="J64" s="33">
        <v>1.8398976957795902E-4</v>
      </c>
      <c r="K64" s="33">
        <v>1.7556275716098101E-4</v>
      </c>
      <c r="L64" s="33">
        <v>1.7717412769980599E-4</v>
      </c>
      <c r="M64" s="33">
        <v>1.6951157112816802E-4</v>
      </c>
      <c r="N64" s="33">
        <v>2.4688037861022997E-4</v>
      </c>
      <c r="O64" s="33">
        <v>2.3557288025948599E-4</v>
      </c>
      <c r="P64" s="33">
        <v>2.2478328260085701E-4</v>
      </c>
      <c r="Q64" s="33">
        <v>2.2452788185090699E-4</v>
      </c>
      <c r="R64" s="33">
        <v>2.1364507382212898E-4</v>
      </c>
      <c r="S64" s="33">
        <v>3.2342830708278705E-4</v>
      </c>
      <c r="T64" s="33">
        <v>3.0861479671185401E-4</v>
      </c>
      <c r="U64" s="33">
        <v>2.9526759771982095E-4</v>
      </c>
      <c r="V64" s="33">
        <v>2.809560540638E-4</v>
      </c>
      <c r="W64" s="33">
        <v>3.3261524493653002E-4</v>
      </c>
      <c r="X64" s="33">
        <v>3.1738095878254601E-4</v>
      </c>
      <c r="Y64" s="33">
        <v>3.08758720026624E-4</v>
      </c>
      <c r="Z64" s="33">
        <v>2.93793265181724E-4</v>
      </c>
      <c r="AA64" s="33">
        <v>2.8033708498545603E-4</v>
      </c>
      <c r="AB64" s="33">
        <v>2.1310578868145898E-4</v>
      </c>
      <c r="AC64" s="33">
        <v>2.03889233292052E-4</v>
      </c>
      <c r="AD64" s="33">
        <v>1.8150879437077899E-4</v>
      </c>
      <c r="AE64" s="33">
        <v>1.63674350043205E-4</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4.3554712502391304E-4</v>
      </c>
      <c r="D66" s="33">
        <v>4.2283081431501799E-4</v>
      </c>
      <c r="E66" s="33">
        <v>4.0454391725513702E-4</v>
      </c>
      <c r="F66" s="33">
        <v>3.84935778816363E-4</v>
      </c>
      <c r="G66" s="33">
        <v>3.6730513231212903E-4</v>
      </c>
      <c r="H66" s="33">
        <v>3.5048199634150402E-4</v>
      </c>
      <c r="I66" s="33">
        <v>3.3532409400455698E-4</v>
      </c>
      <c r="J66" s="33">
        <v>3.1907102239317096E-4</v>
      </c>
      <c r="K66" s="33">
        <v>3.0980342524303798E-4</v>
      </c>
      <c r="L66" s="33">
        <v>3.14704143238118E-4</v>
      </c>
      <c r="M66" s="33">
        <v>3.1929786890004796E-4</v>
      </c>
      <c r="N66" s="33">
        <v>5.8308621183178803E-4</v>
      </c>
      <c r="O66" s="33">
        <v>5.5637997290042794E-4</v>
      </c>
      <c r="P66" s="33">
        <v>5.3089692049515308E-4</v>
      </c>
      <c r="Q66" s="33">
        <v>1.5004421024088562E-3</v>
      </c>
      <c r="R66" s="33">
        <v>1.427716064002386E-3</v>
      </c>
      <c r="S66" s="33">
        <v>12587.368393755767</v>
      </c>
      <c r="T66" s="33">
        <v>12010.847699183638</v>
      </c>
      <c r="U66" s="33">
        <v>11491.393752023529</v>
      </c>
      <c r="V66" s="33">
        <v>10934.408886021798</v>
      </c>
      <c r="W66" s="33">
        <v>11102.097110819801</v>
      </c>
      <c r="X66" s="33">
        <v>10593.604109160109</v>
      </c>
      <c r="Y66" s="33">
        <v>16042.95979620218</v>
      </c>
      <c r="Z66" s="33">
        <v>15265.361707999378</v>
      </c>
      <c r="AA66" s="33">
        <v>14566.184830078128</v>
      </c>
      <c r="AB66" s="33">
        <v>13899.031186083595</v>
      </c>
      <c r="AC66" s="33">
        <v>13297.915692898252</v>
      </c>
      <c r="AD66" s="33">
        <v>12653.369178337613</v>
      </c>
      <c r="AE66" s="33">
        <v>12073.825574336855</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25425.121824771959</v>
      </c>
      <c r="D68" s="33">
        <v>24260.612418558783</v>
      </c>
      <c r="E68" s="33">
        <v>34168.941189536185</v>
      </c>
      <c r="F68" s="33">
        <v>108482.2392099322</v>
      </c>
      <c r="G68" s="33">
        <v>103513.58699116769</v>
      </c>
      <c r="H68" s="33">
        <v>98772.50794429399</v>
      </c>
      <c r="I68" s="33">
        <v>97426.2077380712</v>
      </c>
      <c r="J68" s="33">
        <v>149218.31392276988</v>
      </c>
      <c r="K68" s="33">
        <v>142383.88727420106</v>
      </c>
      <c r="L68" s="33">
        <v>137929.68820637011</v>
      </c>
      <c r="M68" s="33">
        <v>131964.40432908593</v>
      </c>
      <c r="N68" s="33">
        <v>182212.29897829483</v>
      </c>
      <c r="O68" s="33">
        <v>173866.69752247821</v>
      </c>
      <c r="P68" s="33">
        <v>165903.33739567568</v>
      </c>
      <c r="Q68" s="33">
        <v>166006.63063532658</v>
      </c>
      <c r="R68" s="33">
        <v>157960.3324696644</v>
      </c>
      <c r="S68" s="33">
        <v>150725.50983107599</v>
      </c>
      <c r="T68" s="33">
        <v>153471.93077393147</v>
      </c>
      <c r="U68" s="33">
        <v>152517.58197649816</v>
      </c>
      <c r="V68" s="33">
        <v>145458.32753540121</v>
      </c>
      <c r="W68" s="33">
        <v>161129.91678415629</v>
      </c>
      <c r="X68" s="33">
        <v>153749.92192288034</v>
      </c>
      <c r="Y68" s="33">
        <v>176053.09534823522</v>
      </c>
      <c r="Z68" s="33">
        <v>167519.85614687737</v>
      </c>
      <c r="AA68" s="33">
        <v>161827.11268970839</v>
      </c>
      <c r="AB68" s="33">
        <v>191984.85457549887</v>
      </c>
      <c r="AC68" s="33">
        <v>183681.7528345336</v>
      </c>
      <c r="AD68" s="33">
        <v>171397.07512549768</v>
      </c>
      <c r="AE68" s="33">
        <v>143380.36592237148</v>
      </c>
    </row>
    <row r="69" spans="1:31">
      <c r="A69" s="29" t="s">
        <v>133</v>
      </c>
      <c r="B69" s="29" t="s">
        <v>68</v>
      </c>
      <c r="C69" s="33">
        <v>7.177308272038244E-4</v>
      </c>
      <c r="D69" s="33">
        <v>1.1738566756168743E-3</v>
      </c>
      <c r="E69" s="33">
        <v>1.3111988478477742E-3</v>
      </c>
      <c r="F69" s="33">
        <v>2.8876202393556989E-3</v>
      </c>
      <c r="G69" s="33">
        <v>4.6334921484275779E-3</v>
      </c>
      <c r="H69" s="33">
        <v>4.4212711322355758E-3</v>
      </c>
      <c r="I69" s="33">
        <v>7.1111981844615892E-3</v>
      </c>
      <c r="J69" s="33">
        <v>6.772591625284481E-3</v>
      </c>
      <c r="K69" s="33">
        <v>6.4672610614075711E-3</v>
      </c>
      <c r="L69" s="33">
        <v>1.1432942424153117E-2</v>
      </c>
      <c r="M69" s="33">
        <v>3874.4013559109044</v>
      </c>
      <c r="N69" s="33">
        <v>3686.6105082696708</v>
      </c>
      <c r="O69" s="33">
        <v>3517.7587217727955</v>
      </c>
      <c r="P69" s="33">
        <v>3356.6400205609648</v>
      </c>
      <c r="Q69" s="33">
        <v>3211.4695919995661</v>
      </c>
      <c r="R69" s="33">
        <v>3055.8110271692576</v>
      </c>
      <c r="S69" s="33">
        <v>16596.699363640233</v>
      </c>
      <c r="T69" s="33">
        <v>15836.545191693695</v>
      </c>
      <c r="U69" s="33">
        <v>21549.808263796898</v>
      </c>
      <c r="V69" s="33">
        <v>22395.884072471781</v>
      </c>
      <c r="W69" s="33">
        <v>21370.118506183819</v>
      </c>
      <c r="X69" s="33">
        <v>20391.334624040814</v>
      </c>
      <c r="Y69" s="33">
        <v>27601.809143641563</v>
      </c>
      <c r="Z69" s="33">
        <v>26263.956634274087</v>
      </c>
      <c r="AA69" s="33">
        <v>25061.027312803275</v>
      </c>
      <c r="AB69" s="33">
        <v>23913.193769122419</v>
      </c>
      <c r="AC69" s="33">
        <v>22878.978281072195</v>
      </c>
      <c r="AD69" s="33">
        <v>21770.04009704979</v>
      </c>
      <c r="AE69" s="33">
        <v>21908.614865002564</v>
      </c>
    </row>
    <row r="70" spans="1:31">
      <c r="A70" s="29" t="s">
        <v>133</v>
      </c>
      <c r="B70" s="29" t="s">
        <v>36</v>
      </c>
      <c r="C70" s="33">
        <v>4.0440704910676999E-4</v>
      </c>
      <c r="D70" s="33">
        <v>6.0001280934404797E-4</v>
      </c>
      <c r="E70" s="33">
        <v>5.7406301546050699E-4</v>
      </c>
      <c r="F70" s="33">
        <v>6.8314222436502404E-4</v>
      </c>
      <c r="G70" s="33">
        <v>9.4471591735669207E-4</v>
      </c>
      <c r="H70" s="33">
        <v>9.7703485973299801E-4</v>
      </c>
      <c r="I70" s="33">
        <v>1.15932203368871E-3</v>
      </c>
      <c r="J70" s="33">
        <v>1.3257294844120199E-3</v>
      </c>
      <c r="K70" s="33">
        <v>1.55040676003184E-3</v>
      </c>
      <c r="L70" s="33">
        <v>1.6382955178398E-3</v>
      </c>
      <c r="M70" s="33">
        <v>1.6525548523831E-3</v>
      </c>
      <c r="N70" s="33">
        <v>3477.6008671343402</v>
      </c>
      <c r="O70" s="33">
        <v>3318.3214367841902</v>
      </c>
      <c r="P70" s="33">
        <v>3166.3372475792899</v>
      </c>
      <c r="Q70" s="33">
        <v>12499.232578093701</v>
      </c>
      <c r="R70" s="33">
        <v>11893.398026352999</v>
      </c>
      <c r="S70" s="33">
        <v>12375.7657906275</v>
      </c>
      <c r="T70" s="33">
        <v>11808.9368184164</v>
      </c>
      <c r="U70" s="33">
        <v>11298.215264017901</v>
      </c>
      <c r="V70" s="33">
        <v>10750.59370908</v>
      </c>
      <c r="W70" s="33">
        <v>17111.103908287801</v>
      </c>
      <c r="X70" s="33">
        <v>16327.389138043</v>
      </c>
      <c r="Y70" s="33">
        <v>15621.250242022101</v>
      </c>
      <c r="Z70" s="33">
        <v>14864.0922897122</v>
      </c>
      <c r="AA70" s="33">
        <v>14183.294053677799</v>
      </c>
      <c r="AB70" s="33">
        <v>13533.6774999394</v>
      </c>
      <c r="AC70" s="33">
        <v>12948.363009222099</v>
      </c>
      <c r="AD70" s="33">
        <v>12320.759138751901</v>
      </c>
      <c r="AE70" s="33">
        <v>11756.449448335999</v>
      </c>
    </row>
    <row r="71" spans="1:31">
      <c r="A71" s="29" t="s">
        <v>133</v>
      </c>
      <c r="B71" s="29" t="s">
        <v>73</v>
      </c>
      <c r="C71" s="33">
        <v>0</v>
      </c>
      <c r="D71" s="33">
        <v>0</v>
      </c>
      <c r="E71" s="33">
        <v>1.2991870833461701E-3</v>
      </c>
      <c r="F71" s="33">
        <v>1.3029853355107398E-3</v>
      </c>
      <c r="G71" s="33">
        <v>1.24330661735878E-3</v>
      </c>
      <c r="H71" s="33">
        <v>1.3815484843618699E-3</v>
      </c>
      <c r="I71" s="33">
        <v>1.3217982626149301E-3</v>
      </c>
      <c r="J71" s="33">
        <v>1.27711028448061E-3</v>
      </c>
      <c r="K71" s="33">
        <v>1.26164804092077E-3</v>
      </c>
      <c r="L71" s="33">
        <v>1.3426628436228201E-3</v>
      </c>
      <c r="M71" s="33">
        <v>1.3366728016945999E-3</v>
      </c>
      <c r="N71" s="33">
        <v>2.4878284851375197E-3</v>
      </c>
      <c r="O71" s="33">
        <v>2.3738821413616901E-3</v>
      </c>
      <c r="P71" s="33">
        <v>2.2651547141379698E-3</v>
      </c>
      <c r="Q71" s="33">
        <v>2.57276560860365E-3</v>
      </c>
      <c r="R71" s="33">
        <v>2.4480643287863504E-3</v>
      </c>
      <c r="S71" s="33">
        <v>3.0488771843607599E-3</v>
      </c>
      <c r="T71" s="33">
        <v>2.9092339533844701E-3</v>
      </c>
      <c r="U71" s="33">
        <v>2.7834132704362903E-3</v>
      </c>
      <c r="V71" s="33">
        <v>2.6485019532439501E-3</v>
      </c>
      <c r="W71" s="33">
        <v>3.2736878840516699E-3</v>
      </c>
      <c r="X71" s="33">
        <v>3.1237479797217001E-3</v>
      </c>
      <c r="Y71" s="33">
        <v>2.9886498368895099E-3</v>
      </c>
      <c r="Z71" s="33">
        <v>3.9969669013726096E-3</v>
      </c>
      <c r="AA71" s="33">
        <v>3.8138997135318E-3</v>
      </c>
      <c r="AB71" s="33">
        <v>3.63921728245554E-3</v>
      </c>
      <c r="AC71" s="33">
        <v>3.4818257452975503E-3</v>
      </c>
      <c r="AD71" s="33">
        <v>3.3130625571208099E-3</v>
      </c>
      <c r="AE71" s="33">
        <v>3.16131923263531E-3</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25425.12315380069</v>
      </c>
      <c r="D73" s="35">
        <v>24260.614182947396</v>
      </c>
      <c r="E73" s="35">
        <v>34168.9431062242</v>
      </c>
      <c r="F73" s="35">
        <v>108482.24270445837</v>
      </c>
      <c r="G73" s="35">
        <v>103513.59220376855</v>
      </c>
      <c r="H73" s="35">
        <v>98772.512918149776</v>
      </c>
      <c r="I73" s="35">
        <v>97426.21537795545</v>
      </c>
      <c r="J73" s="35">
        <v>149218.32119842229</v>
      </c>
      <c r="K73" s="35">
        <v>142383.8942268283</v>
      </c>
      <c r="L73" s="35">
        <v>137929.7001311908</v>
      </c>
      <c r="M73" s="35">
        <v>135838.80617380625</v>
      </c>
      <c r="N73" s="35">
        <v>185898.91031653108</v>
      </c>
      <c r="O73" s="35">
        <v>177384.45703620385</v>
      </c>
      <c r="P73" s="35">
        <v>169259.97817191685</v>
      </c>
      <c r="Q73" s="35">
        <v>169218.10195229613</v>
      </c>
      <c r="R73" s="35">
        <v>161016.14513819478</v>
      </c>
      <c r="S73" s="35">
        <v>179909.5779119003</v>
      </c>
      <c r="T73" s="35">
        <v>181319.3239734236</v>
      </c>
      <c r="U73" s="35">
        <v>185558.7842875862</v>
      </c>
      <c r="V73" s="35">
        <v>178788.62077485086</v>
      </c>
      <c r="W73" s="35">
        <v>193602.13273377516</v>
      </c>
      <c r="X73" s="35">
        <v>184734.86097346223</v>
      </c>
      <c r="Y73" s="35">
        <v>219697.86459683767</v>
      </c>
      <c r="Z73" s="35">
        <v>209049.17478294409</v>
      </c>
      <c r="AA73" s="35">
        <v>201454.32511292689</v>
      </c>
      <c r="AB73" s="35">
        <v>229797.07974381067</v>
      </c>
      <c r="AC73" s="35">
        <v>219858.64701239328</v>
      </c>
      <c r="AD73" s="35">
        <v>205820.48458239387</v>
      </c>
      <c r="AE73" s="35">
        <v>177362.80652538527</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1.4532884259985701E-4</v>
      </c>
      <c r="D78" s="33">
        <v>1.3867255967747898E-4</v>
      </c>
      <c r="E78" s="33">
        <v>1.3267514714745702E-4</v>
      </c>
      <c r="F78" s="33">
        <v>1.2624441727688199E-4</v>
      </c>
      <c r="G78" s="33">
        <v>1.20462230178074E-4</v>
      </c>
      <c r="H78" s="33">
        <v>1.14944876078354E-4</v>
      </c>
      <c r="I78" s="33">
        <v>1.21478007290854E-4</v>
      </c>
      <c r="J78" s="33">
        <v>1.15589999876512E-4</v>
      </c>
      <c r="K78" s="33">
        <v>1.10295801364974E-4</v>
      </c>
      <c r="L78" s="33">
        <v>1.0524408523002101E-4</v>
      </c>
      <c r="M78" s="33">
        <v>1.0069241187130299E-4</v>
      </c>
      <c r="N78" s="33">
        <v>9.5811876860165594E-5</v>
      </c>
      <c r="O78" s="33">
        <v>9.14235465858977E-5</v>
      </c>
      <c r="P78" s="33">
        <v>8.7236208539599099E-5</v>
      </c>
      <c r="Q78" s="33">
        <v>8.346335303463249E-5</v>
      </c>
      <c r="R78" s="33">
        <v>7.9417906023658701E-5</v>
      </c>
      <c r="S78" s="33">
        <v>7.578044464889371E-5</v>
      </c>
      <c r="T78" s="33">
        <v>7.2309584559850898E-5</v>
      </c>
      <c r="U78" s="33">
        <v>6.9182286632355088E-5</v>
      </c>
      <c r="V78" s="33">
        <v>6.5829039195086897E-5</v>
      </c>
      <c r="W78" s="33">
        <v>7.154367900557181E-5</v>
      </c>
      <c r="X78" s="33">
        <v>6.8266869252947102E-5</v>
      </c>
      <c r="Y78" s="33">
        <v>6.9878238182498407E-5</v>
      </c>
      <c r="Z78" s="33">
        <v>6.6491258154626701E-5</v>
      </c>
      <c r="AA78" s="33">
        <v>6.3445856992514307E-5</v>
      </c>
      <c r="AB78" s="33">
        <v>2.25562217538678E-5</v>
      </c>
      <c r="AC78" s="33">
        <v>2.15806937381505E-5</v>
      </c>
      <c r="AD78" s="33">
        <v>2.80879348451635E-5</v>
      </c>
      <c r="AE78" s="33">
        <v>2.6801464536241501E-5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4.2521546310781701E-4</v>
      </c>
      <c r="D80" s="33">
        <v>4.0573994555203095E-4</v>
      </c>
      <c r="E80" s="33">
        <v>3.88192206914742E-4</v>
      </c>
      <c r="F80" s="33">
        <v>3.6937663162273505E-4</v>
      </c>
      <c r="G80" s="33">
        <v>3.5245861782030305E-4</v>
      </c>
      <c r="H80" s="33">
        <v>3.3631547488547795E-4</v>
      </c>
      <c r="I80" s="33">
        <v>3.2177025665477998E-4</v>
      </c>
      <c r="J80" s="33">
        <v>3.0617413601409396E-4</v>
      </c>
      <c r="K80" s="33">
        <v>3.0687889663842601E-4</v>
      </c>
      <c r="L80" s="33">
        <v>3.0863548438992002E-4</v>
      </c>
      <c r="M80" s="33">
        <v>3.0939768296399503E-4</v>
      </c>
      <c r="N80" s="33">
        <v>3.7054711530387998E-4</v>
      </c>
      <c r="O80" s="33">
        <v>3.53575491561409E-4</v>
      </c>
      <c r="P80" s="33">
        <v>3.3738119410366596E-4</v>
      </c>
      <c r="Q80" s="33">
        <v>3.2278988486687799E-4</v>
      </c>
      <c r="R80" s="33">
        <v>3.0714434311197804E-4</v>
      </c>
      <c r="S80" s="33">
        <v>3.2132701458810399E-4</v>
      </c>
      <c r="T80" s="33">
        <v>3.0660974662230598E-4</v>
      </c>
      <c r="U80" s="33">
        <v>3.8847914666212104E-4</v>
      </c>
      <c r="V80" s="33">
        <v>3.6964966347519703E-4</v>
      </c>
      <c r="W80" s="33">
        <v>4.1232750559559099E-4</v>
      </c>
      <c r="X80" s="33">
        <v>3.9344227617503302E-4</v>
      </c>
      <c r="Y80" s="33">
        <v>3.7642639615911199E-4</v>
      </c>
      <c r="Z80" s="33">
        <v>3.5818110665388901E-4</v>
      </c>
      <c r="AA80" s="33">
        <v>3.4177586499168798E-4</v>
      </c>
      <c r="AB80" s="33">
        <v>1.945261344308528E-4</v>
      </c>
      <c r="AC80" s="33">
        <v>1.9162832551040547E-4</v>
      </c>
      <c r="AD80" s="33">
        <v>2.1572830446093999E-4</v>
      </c>
      <c r="AE80" s="33">
        <v>2.0584761867848599E-4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52168.833752314204</v>
      </c>
      <c r="D82" s="33">
        <v>49779.421499565426</v>
      </c>
      <c r="E82" s="33">
        <v>79576.799693095309</v>
      </c>
      <c r="F82" s="33">
        <v>75719.732911609637</v>
      </c>
      <c r="G82" s="33">
        <v>72251.653512847261</v>
      </c>
      <c r="H82" s="33">
        <v>68942.417446643376</v>
      </c>
      <c r="I82" s="33">
        <v>97395.247263621553</v>
      </c>
      <c r="J82" s="33">
        <v>102145.37358669736</v>
      </c>
      <c r="K82" s="33">
        <v>97466.959490487614</v>
      </c>
      <c r="L82" s="33">
        <v>94544.757478044427</v>
      </c>
      <c r="M82" s="33">
        <v>95589.694567512342</v>
      </c>
      <c r="N82" s="33">
        <v>110166.3651545273</v>
      </c>
      <c r="O82" s="33">
        <v>105120.57741761905</v>
      </c>
      <c r="P82" s="33">
        <v>108943.63770485274</v>
      </c>
      <c r="Q82" s="33">
        <v>112436.96877599093</v>
      </c>
      <c r="R82" s="33">
        <v>114742.56675444817</v>
      </c>
      <c r="S82" s="33">
        <v>116841.90788666424</v>
      </c>
      <c r="T82" s="33">
        <v>118469.02044985261</v>
      </c>
      <c r="U82" s="33">
        <v>120225.1420124416</v>
      </c>
      <c r="V82" s="33">
        <v>120890.92917352954</v>
      </c>
      <c r="W82" s="33">
        <v>115353.94000515281</v>
      </c>
      <c r="X82" s="33">
        <v>110070.55339620967</v>
      </c>
      <c r="Y82" s="33">
        <v>105310.14140366977</v>
      </c>
      <c r="Z82" s="33">
        <v>100205.78624326867</v>
      </c>
      <c r="AA82" s="33">
        <v>95616.208209326855</v>
      </c>
      <c r="AB82" s="33">
        <v>75091.605571388762</v>
      </c>
      <c r="AC82" s="33">
        <v>71843.98875952106</v>
      </c>
      <c r="AD82" s="33">
        <v>58501.393352784035</v>
      </c>
      <c r="AE82" s="33">
        <v>55821.94019989817</v>
      </c>
    </row>
    <row r="83" spans="1:31">
      <c r="A83" s="29" t="s">
        <v>134</v>
      </c>
      <c r="B83" s="29" t="s">
        <v>68</v>
      </c>
      <c r="C83" s="33">
        <v>8.5989781589199306E-5</v>
      </c>
      <c r="D83" s="33">
        <v>1.36498591547345E-4</v>
      </c>
      <c r="E83" s="33">
        <v>1.5144425410513302E-4</v>
      </c>
      <c r="F83" s="33">
        <v>2.3220730140127298E-4</v>
      </c>
      <c r="G83" s="33">
        <v>2.2157185239391801E-4</v>
      </c>
      <c r="H83" s="33">
        <v>2.3312172899677598E-4</v>
      </c>
      <c r="I83" s="33">
        <v>2.23039509545737E-4</v>
      </c>
      <c r="J83" s="33">
        <v>2.1222884253543301E-4</v>
      </c>
      <c r="K83" s="33">
        <v>2.09435857435766E-4</v>
      </c>
      <c r="L83" s="33">
        <v>2.2069538506310702E-4</v>
      </c>
      <c r="M83" s="33">
        <v>2.15384837590623E-4</v>
      </c>
      <c r="N83" s="33">
        <v>2.13977998578701E-4</v>
      </c>
      <c r="O83" s="33">
        <v>2.4357285225682702E-4</v>
      </c>
      <c r="P83" s="33">
        <v>2.5084822763841102E-4</v>
      </c>
      <c r="Q83" s="33">
        <v>2.7291574058503496E-4</v>
      </c>
      <c r="R83" s="33">
        <v>2.5968758563013801E-4</v>
      </c>
      <c r="S83" s="33">
        <v>2.9923433927825198E-4</v>
      </c>
      <c r="T83" s="33">
        <v>3.17176411825524E-4</v>
      </c>
      <c r="U83" s="33">
        <v>4.6489365035788996E-4</v>
      </c>
      <c r="V83" s="33">
        <v>7.9336007398612095E-4</v>
      </c>
      <c r="W83" s="33">
        <v>7.5702297105941494E-4</v>
      </c>
      <c r="X83" s="33">
        <v>7.2235016293704804E-4</v>
      </c>
      <c r="Y83" s="33">
        <v>6.9110943349253698E-4</v>
      </c>
      <c r="Z83" s="33">
        <v>6.5761153902359508E-4</v>
      </c>
      <c r="AA83" s="33">
        <v>6.2749192629941292E-4</v>
      </c>
      <c r="AB83" s="33">
        <v>5.72139681299475E-4</v>
      </c>
      <c r="AC83" s="33">
        <v>5.3049991785420001E-4</v>
      </c>
      <c r="AD83" s="33">
        <v>4.9835239293761005E-4</v>
      </c>
      <c r="AE83" s="33">
        <v>4.4826077787069599E-4</v>
      </c>
    </row>
    <row r="84" spans="1:31">
      <c r="A84" s="29" t="s">
        <v>134</v>
      </c>
      <c r="B84" s="29" t="s">
        <v>36</v>
      </c>
      <c r="C84" s="33">
        <v>3.8146335775277404E-4</v>
      </c>
      <c r="D84" s="33">
        <v>5.2287190295980605E-4</v>
      </c>
      <c r="E84" s="33">
        <v>5.0025835555215104E-4</v>
      </c>
      <c r="F84" s="33">
        <v>5.5830933613156399E-4</v>
      </c>
      <c r="G84" s="33">
        <v>7.0117116680868297E-4</v>
      </c>
      <c r="H84" s="33">
        <v>6.8407677102450307E-4</v>
      </c>
      <c r="I84" s="33">
        <v>8.1406381235985599E-4</v>
      </c>
      <c r="J84" s="33">
        <v>8.9806964099351807E-4</v>
      </c>
      <c r="K84" s="33">
        <v>1.0338144320162701E-3</v>
      </c>
      <c r="L84" s="33">
        <v>1.0664279619854E-3</v>
      </c>
      <c r="M84" s="33">
        <v>1.0463548169598301E-3</v>
      </c>
      <c r="N84" s="33">
        <v>1.2796161697526001E-3</v>
      </c>
      <c r="O84" s="33">
        <v>1.2210077950793401E-3</v>
      </c>
      <c r="P84" s="33">
        <v>1.16508377346682E-3</v>
      </c>
      <c r="Q84" s="33">
        <v>1.1146953762398099E-3</v>
      </c>
      <c r="R84" s="33">
        <v>1.0606663813097299E-3</v>
      </c>
      <c r="S84" s="33">
        <v>1.0704198514354599E-3</v>
      </c>
      <c r="T84" s="33">
        <v>1.0213929876042899E-3</v>
      </c>
      <c r="U84" s="33">
        <v>1.1981212827039799E-3</v>
      </c>
      <c r="V84" s="33">
        <v>1.1400486557884499E-3</v>
      </c>
      <c r="W84" s="33">
        <v>1.18468695893324E-3</v>
      </c>
      <c r="X84" s="33">
        <v>1.0752030124331401E-3</v>
      </c>
      <c r="Y84" s="33">
        <v>1.0461078102101599E-3</v>
      </c>
      <c r="Z84" s="33">
        <v>9.9266653713794492E-4</v>
      </c>
      <c r="AA84" s="33">
        <v>9.1221732833349299E-4</v>
      </c>
      <c r="AB84" s="33">
        <v>1.00824553114902E-3</v>
      </c>
      <c r="AC84" s="33">
        <v>9.3192565751673497E-4</v>
      </c>
      <c r="AD84" s="33">
        <v>9.979337662266699E-4</v>
      </c>
      <c r="AE84" s="33">
        <v>9.8719971306020704E-4</v>
      </c>
    </row>
    <row r="85" spans="1:31">
      <c r="A85" s="29" t="s">
        <v>134</v>
      </c>
      <c r="B85" s="29" t="s">
        <v>73</v>
      </c>
      <c r="C85" s="33">
        <v>0</v>
      </c>
      <c r="D85" s="33">
        <v>0</v>
      </c>
      <c r="E85" s="33">
        <v>1.8719673898857749E-3</v>
      </c>
      <c r="F85" s="33">
        <v>1.8148201259013191E-3</v>
      </c>
      <c r="G85" s="33">
        <v>1.8157906869248649E-3</v>
      </c>
      <c r="H85" s="33">
        <v>1.9734015088158168E-3</v>
      </c>
      <c r="I85" s="33">
        <v>2.3476898556005904E-3</v>
      </c>
      <c r="J85" s="33">
        <v>2.4705410291578395E-3</v>
      </c>
      <c r="K85" s="33">
        <v>2.7527232402363498E-3</v>
      </c>
      <c r="L85" s="33">
        <v>2.9264169963999897E-3</v>
      </c>
      <c r="M85" s="33">
        <v>2.7998531686095596E-3</v>
      </c>
      <c r="N85" s="33">
        <v>3.32018006321257E-3</v>
      </c>
      <c r="O85" s="33">
        <v>3.1681107460789404E-3</v>
      </c>
      <c r="P85" s="33">
        <v>3.0230064358947001E-3</v>
      </c>
      <c r="Q85" s="33">
        <v>2.89226523720954E-3</v>
      </c>
      <c r="R85" s="33">
        <v>2.7520778935024499E-3</v>
      </c>
      <c r="S85" s="33">
        <v>2.6260285232889199E-3</v>
      </c>
      <c r="T85" s="33">
        <v>2.5057524067208302E-3</v>
      </c>
      <c r="U85" s="33">
        <v>2.7865130074444799E-3</v>
      </c>
      <c r="V85" s="33">
        <v>2.6514514468056597E-3</v>
      </c>
      <c r="W85" s="33">
        <v>3.1414223579936101E-3</v>
      </c>
      <c r="X85" s="33">
        <v>2.9975404167394402E-3</v>
      </c>
      <c r="Y85" s="33">
        <v>2.8679005911213598E-3</v>
      </c>
      <c r="Z85" s="33">
        <v>2.7288941954723899E-3</v>
      </c>
      <c r="AA85" s="33">
        <v>2.6039066740324102E-3</v>
      </c>
      <c r="AB85" s="33">
        <v>2.8160931641108703E-3</v>
      </c>
      <c r="AC85" s="33">
        <v>2.6943007023042301E-3</v>
      </c>
      <c r="AD85" s="33">
        <v>3.0707680710499899E-3</v>
      </c>
      <c r="AE85" s="33">
        <v>2.9301222040338296E-3</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52168.834408848292</v>
      </c>
      <c r="D87" s="35">
        <v>49779.422180476526</v>
      </c>
      <c r="E87" s="35">
        <v>79576.800365406918</v>
      </c>
      <c r="F87" s="35">
        <v>75719.733639437982</v>
      </c>
      <c r="G87" s="35">
        <v>72251.654207339961</v>
      </c>
      <c r="H87" s="35">
        <v>68942.41813102545</v>
      </c>
      <c r="I87" s="35">
        <v>97395.247929909325</v>
      </c>
      <c r="J87" s="35">
        <v>102145.37422069034</v>
      </c>
      <c r="K87" s="35">
        <v>97466.960117098177</v>
      </c>
      <c r="L87" s="35">
        <v>94544.758112619369</v>
      </c>
      <c r="M87" s="35">
        <v>95589.695192987274</v>
      </c>
      <c r="N87" s="35">
        <v>110166.36583486429</v>
      </c>
      <c r="O87" s="35">
        <v>105120.57810619094</v>
      </c>
      <c r="P87" s="35">
        <v>108943.63838031837</v>
      </c>
      <c r="Q87" s="35">
        <v>112436.96945515991</v>
      </c>
      <c r="R87" s="35">
        <v>114742.567400698</v>
      </c>
      <c r="S87" s="35">
        <v>116841.90858300604</v>
      </c>
      <c r="T87" s="35">
        <v>118469.02114594835</v>
      </c>
      <c r="U87" s="35">
        <v>120225.14293499668</v>
      </c>
      <c r="V87" s="35">
        <v>120890.93040236832</v>
      </c>
      <c r="W87" s="35">
        <v>115353.94124604696</v>
      </c>
      <c r="X87" s="35">
        <v>110070.55458026897</v>
      </c>
      <c r="Y87" s="35">
        <v>105310.14254108384</v>
      </c>
      <c r="Z87" s="35">
        <v>100205.78732555258</v>
      </c>
      <c r="AA87" s="35">
        <v>95616.20924204051</v>
      </c>
      <c r="AB87" s="35">
        <v>75091.606360610807</v>
      </c>
      <c r="AC87" s="35">
        <v>71843.989503229997</v>
      </c>
      <c r="AD87" s="35">
        <v>58501.394094952666</v>
      </c>
      <c r="AE87" s="35">
        <v>55821.940880808033</v>
      </c>
    </row>
  </sheetData>
  <sheetProtection algorithmName="SHA-512" hashValue="9SRWMqbTSXKE6mU59kxtdrNBstGDCzwXUgzKFPljTbqSYnuGnURQu18zFM38MpBo8/qPmUMd6LLeUoSBnf5dNQ==" saltValue="npotKPTvIGYfSRpCvxIWP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7" tint="0.39997558519241921"/>
  </sheetPr>
  <dimension ref="A1:AE89"/>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164</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82</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214767.65774624981</v>
      </c>
      <c r="G6" s="33">
        <v>101190.75785879562</v>
      </c>
      <c r="H6" s="33">
        <v>4700.0664286431102</v>
      </c>
      <c r="I6" s="33">
        <v>3116.470958424346</v>
      </c>
      <c r="J6" s="33">
        <v>0</v>
      </c>
      <c r="K6" s="33">
        <v>20840.37894940719</v>
      </c>
      <c r="L6" s="33">
        <v>3.9526048598242496E-5</v>
      </c>
      <c r="M6" s="33">
        <v>152.49594005931067</v>
      </c>
      <c r="N6" s="33">
        <v>7.6959408280752603E-6</v>
      </c>
      <c r="O6" s="33">
        <v>19514.783096846393</v>
      </c>
      <c r="P6" s="33">
        <v>0</v>
      </c>
      <c r="Q6" s="33">
        <v>0</v>
      </c>
      <c r="R6" s="33">
        <v>1111.1143452169799</v>
      </c>
      <c r="S6" s="33">
        <v>0</v>
      </c>
      <c r="T6" s="33">
        <v>0</v>
      </c>
      <c r="U6" s="33">
        <v>0</v>
      </c>
      <c r="V6" s="33">
        <v>1.5183409937156165E-3</v>
      </c>
      <c r="W6" s="33">
        <v>5417.2803248722794</v>
      </c>
      <c r="X6" s="33">
        <v>0</v>
      </c>
      <c r="Y6" s="33">
        <v>2163.4811401458737</v>
      </c>
      <c r="Z6" s="33">
        <v>6.321230897952849E-5</v>
      </c>
      <c r="AA6" s="33">
        <v>1.44413463088898E-5</v>
      </c>
      <c r="AB6" s="33">
        <v>0</v>
      </c>
      <c r="AC6" s="33">
        <v>2089.1924766675197</v>
      </c>
      <c r="AD6" s="33">
        <v>0</v>
      </c>
      <c r="AE6" s="33">
        <v>0</v>
      </c>
    </row>
    <row r="7" spans="1:31">
      <c r="A7" s="29" t="s">
        <v>40</v>
      </c>
      <c r="B7" s="29" t="s">
        <v>71</v>
      </c>
      <c r="C7" s="33">
        <v>0</v>
      </c>
      <c r="D7" s="33">
        <v>0</v>
      </c>
      <c r="E7" s="33">
        <v>0</v>
      </c>
      <c r="F7" s="33">
        <v>147741.69218089178</v>
      </c>
      <c r="G7" s="33">
        <v>6609.6430325290003</v>
      </c>
      <c r="H7" s="33">
        <v>25247.601413395663</v>
      </c>
      <c r="I7" s="33">
        <v>134864.55150488706</v>
      </c>
      <c r="J7" s="33">
        <v>1.7343501247668654E-3</v>
      </c>
      <c r="K7" s="33">
        <v>2.3075924213622298E-5</v>
      </c>
      <c r="L7" s="33">
        <v>0</v>
      </c>
      <c r="M7" s="33">
        <v>8.7493629665551904E-7</v>
      </c>
      <c r="N7" s="33">
        <v>0</v>
      </c>
      <c r="O7" s="33">
        <v>0</v>
      </c>
      <c r="P7" s="33">
        <v>0</v>
      </c>
      <c r="Q7" s="33">
        <v>0</v>
      </c>
      <c r="R7" s="33">
        <v>0</v>
      </c>
      <c r="S7" s="33">
        <v>0</v>
      </c>
      <c r="T7" s="33">
        <v>3.6051681952112399E-5</v>
      </c>
      <c r="U7" s="33">
        <v>0</v>
      </c>
      <c r="V7" s="33">
        <v>0</v>
      </c>
      <c r="W7" s="33">
        <v>0</v>
      </c>
      <c r="X7" s="33">
        <v>0</v>
      </c>
      <c r="Y7" s="33">
        <v>0</v>
      </c>
      <c r="Z7" s="33">
        <v>0</v>
      </c>
      <c r="AA7" s="33">
        <v>1.1793400084158999E-6</v>
      </c>
      <c r="AB7" s="33">
        <v>0</v>
      </c>
      <c r="AC7" s="33">
        <v>3.38948183884093E-6</v>
      </c>
      <c r="AD7" s="33">
        <v>0</v>
      </c>
      <c r="AE7" s="33">
        <v>0</v>
      </c>
    </row>
    <row r="8" spans="1:31">
      <c r="A8" s="29" t="s">
        <v>40</v>
      </c>
      <c r="B8" s="29" t="s">
        <v>20</v>
      </c>
      <c r="C8" s="33">
        <v>0</v>
      </c>
      <c r="D8" s="33">
        <v>0</v>
      </c>
      <c r="E8" s="33">
        <v>0</v>
      </c>
      <c r="F8" s="33">
        <v>0</v>
      </c>
      <c r="G8" s="33">
        <v>0</v>
      </c>
      <c r="H8" s="33">
        <v>0</v>
      </c>
      <c r="I8" s="33">
        <v>0</v>
      </c>
      <c r="J8" s="33">
        <v>0</v>
      </c>
      <c r="K8" s="33">
        <v>0</v>
      </c>
      <c r="L8" s="33">
        <v>0</v>
      </c>
      <c r="M8" s="33">
        <v>0</v>
      </c>
      <c r="N8" s="33">
        <v>0</v>
      </c>
      <c r="O8" s="33">
        <v>0</v>
      </c>
      <c r="P8" s="33">
        <v>0</v>
      </c>
      <c r="Q8" s="33">
        <v>0</v>
      </c>
      <c r="R8" s="33">
        <v>0</v>
      </c>
      <c r="S8" s="33">
        <v>0</v>
      </c>
      <c r="T8" s="33">
        <v>0</v>
      </c>
      <c r="U8" s="33">
        <v>0</v>
      </c>
      <c r="V8" s="33">
        <v>0</v>
      </c>
      <c r="W8" s="33">
        <v>0</v>
      </c>
      <c r="X8" s="33">
        <v>0</v>
      </c>
      <c r="Y8" s="33">
        <v>0</v>
      </c>
      <c r="Z8" s="33">
        <v>0</v>
      </c>
      <c r="AA8" s="33">
        <v>0</v>
      </c>
      <c r="AB8" s="33">
        <v>0</v>
      </c>
      <c r="AC8" s="33">
        <v>0</v>
      </c>
      <c r="AD8" s="33">
        <v>0</v>
      </c>
      <c r="AE8" s="33">
        <v>0</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0</v>
      </c>
      <c r="D10" s="33">
        <v>0</v>
      </c>
      <c r="E10" s="33">
        <v>0</v>
      </c>
      <c r="F10" s="33">
        <v>0</v>
      </c>
      <c r="G10" s="33">
        <v>0</v>
      </c>
      <c r="H10" s="33">
        <v>0</v>
      </c>
      <c r="I10" s="33">
        <v>0</v>
      </c>
      <c r="J10" s="33">
        <v>0</v>
      </c>
      <c r="K10" s="33">
        <v>0</v>
      </c>
      <c r="L10" s="33">
        <v>0</v>
      </c>
      <c r="M10" s="33">
        <v>0</v>
      </c>
      <c r="N10" s="33">
        <v>0</v>
      </c>
      <c r="O10" s="33">
        <v>0</v>
      </c>
      <c r="P10" s="33">
        <v>0</v>
      </c>
      <c r="Q10" s="33">
        <v>0</v>
      </c>
      <c r="R10" s="33">
        <v>0</v>
      </c>
      <c r="S10" s="33">
        <v>0</v>
      </c>
      <c r="T10" s="33">
        <v>0</v>
      </c>
      <c r="U10" s="33">
        <v>0</v>
      </c>
      <c r="V10" s="33">
        <v>0</v>
      </c>
      <c r="W10" s="33">
        <v>0</v>
      </c>
      <c r="X10" s="33">
        <v>0</v>
      </c>
      <c r="Y10" s="33">
        <v>0</v>
      </c>
      <c r="Z10" s="33">
        <v>0</v>
      </c>
      <c r="AA10" s="33">
        <v>0</v>
      </c>
      <c r="AB10" s="33">
        <v>0</v>
      </c>
      <c r="AC10" s="33">
        <v>0</v>
      </c>
      <c r="AD10" s="33">
        <v>0</v>
      </c>
      <c r="AE10" s="33">
        <v>0</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0</v>
      </c>
      <c r="D17" s="35">
        <v>0</v>
      </c>
      <c r="E17" s="35">
        <v>0</v>
      </c>
      <c r="F17" s="35">
        <v>362509.34992714156</v>
      </c>
      <c r="G17" s="35">
        <v>107800.40089132462</v>
      </c>
      <c r="H17" s="35">
        <v>29947.667842038773</v>
      </c>
      <c r="I17" s="35">
        <v>137981.02246331141</v>
      </c>
      <c r="J17" s="35">
        <v>1.7343501247668654E-3</v>
      </c>
      <c r="K17" s="35">
        <v>20840.378972483115</v>
      </c>
      <c r="L17" s="35">
        <v>3.9526048598242496E-5</v>
      </c>
      <c r="M17" s="35">
        <v>152.49594093424696</v>
      </c>
      <c r="N17" s="35">
        <v>7.6959408280752603E-6</v>
      </c>
      <c r="O17" s="35">
        <v>19514.783096846393</v>
      </c>
      <c r="P17" s="35">
        <v>0</v>
      </c>
      <c r="Q17" s="35">
        <v>0</v>
      </c>
      <c r="R17" s="35">
        <v>1111.1143452169799</v>
      </c>
      <c r="S17" s="35">
        <v>0</v>
      </c>
      <c r="T17" s="35">
        <v>3.6051681952112399E-5</v>
      </c>
      <c r="U17" s="35">
        <v>0</v>
      </c>
      <c r="V17" s="35">
        <v>1.5183409937156165E-3</v>
      </c>
      <c r="W17" s="35">
        <v>5417.2803248722794</v>
      </c>
      <c r="X17" s="35">
        <v>0</v>
      </c>
      <c r="Y17" s="35">
        <v>2163.4811401458737</v>
      </c>
      <c r="Z17" s="35">
        <v>6.321230897952849E-5</v>
      </c>
      <c r="AA17" s="35">
        <v>1.5620686317305701E-5</v>
      </c>
      <c r="AB17" s="35">
        <v>0</v>
      </c>
      <c r="AC17" s="35">
        <v>2089.1924800570014</v>
      </c>
      <c r="AD17" s="35">
        <v>0</v>
      </c>
      <c r="AE17" s="35">
        <v>0</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30663.6162692078</v>
      </c>
      <c r="G20" s="33">
        <v>101190.75756080095</v>
      </c>
      <c r="H20" s="33">
        <v>2355.5314842319863</v>
      </c>
      <c r="I20" s="33">
        <v>0</v>
      </c>
      <c r="J20" s="33">
        <v>0</v>
      </c>
      <c r="K20" s="33">
        <v>10040.70447458018</v>
      </c>
      <c r="L20" s="33">
        <v>0</v>
      </c>
      <c r="M20" s="33">
        <v>152.49593337131782</v>
      </c>
      <c r="N20" s="33">
        <v>0</v>
      </c>
      <c r="O20" s="33">
        <v>0</v>
      </c>
      <c r="P20" s="33">
        <v>0</v>
      </c>
      <c r="Q20" s="33">
        <v>0</v>
      </c>
      <c r="R20" s="33">
        <v>0</v>
      </c>
      <c r="S20" s="33">
        <v>0</v>
      </c>
      <c r="T20" s="33">
        <v>0</v>
      </c>
      <c r="U20" s="33">
        <v>0</v>
      </c>
      <c r="V20" s="33">
        <v>0</v>
      </c>
      <c r="W20" s="33">
        <v>1828.2079199999998</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0</v>
      </c>
      <c r="D22" s="33">
        <v>0</v>
      </c>
      <c r="E22" s="33">
        <v>0</v>
      </c>
      <c r="F22" s="33">
        <v>0</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0</v>
      </c>
      <c r="AD22" s="33">
        <v>0</v>
      </c>
      <c r="AE22" s="33">
        <v>0</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0</v>
      </c>
      <c r="D24" s="33">
        <v>0</v>
      </c>
      <c r="E24" s="33">
        <v>0</v>
      </c>
      <c r="F24" s="33">
        <v>0</v>
      </c>
      <c r="G24" s="33">
        <v>0</v>
      </c>
      <c r="H24" s="33">
        <v>0</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0</v>
      </c>
      <c r="D31" s="35">
        <v>0</v>
      </c>
      <c r="E31" s="35">
        <v>0</v>
      </c>
      <c r="F31" s="35">
        <v>30663.6162692078</v>
      </c>
      <c r="G31" s="35">
        <v>101190.75756080095</v>
      </c>
      <c r="H31" s="35">
        <v>2355.5314842319863</v>
      </c>
      <c r="I31" s="35">
        <v>0</v>
      </c>
      <c r="J31" s="35">
        <v>0</v>
      </c>
      <c r="K31" s="35">
        <v>10040.70447458018</v>
      </c>
      <c r="L31" s="35">
        <v>0</v>
      </c>
      <c r="M31" s="35">
        <v>152.49593337131782</v>
      </c>
      <c r="N31" s="35">
        <v>0</v>
      </c>
      <c r="O31" s="35">
        <v>0</v>
      </c>
      <c r="P31" s="35">
        <v>0</v>
      </c>
      <c r="Q31" s="35">
        <v>0</v>
      </c>
      <c r="R31" s="35">
        <v>0</v>
      </c>
      <c r="S31" s="35">
        <v>0</v>
      </c>
      <c r="T31" s="35">
        <v>0</v>
      </c>
      <c r="U31" s="35">
        <v>0</v>
      </c>
      <c r="V31" s="35">
        <v>0</v>
      </c>
      <c r="W31" s="35">
        <v>1828.2079199999998</v>
      </c>
      <c r="X31" s="35">
        <v>0</v>
      </c>
      <c r="Y31" s="35">
        <v>0</v>
      </c>
      <c r="Z31" s="35">
        <v>0</v>
      </c>
      <c r="AA31" s="35">
        <v>0</v>
      </c>
      <c r="AB31" s="35">
        <v>0</v>
      </c>
      <c r="AC31" s="35">
        <v>0</v>
      </c>
      <c r="AD31" s="35">
        <v>0</v>
      </c>
      <c r="AE31" s="35">
        <v>0</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184104.04147704202</v>
      </c>
      <c r="G34" s="33">
        <v>2.9799466981389732E-4</v>
      </c>
      <c r="H34" s="33">
        <v>2344.5349444111239</v>
      </c>
      <c r="I34" s="33">
        <v>3116.470958424346</v>
      </c>
      <c r="J34" s="33">
        <v>0</v>
      </c>
      <c r="K34" s="33">
        <v>10799.674474827012</v>
      </c>
      <c r="L34" s="33">
        <v>3.9526048598242496E-5</v>
      </c>
      <c r="M34" s="33">
        <v>6.6879928566987197E-6</v>
      </c>
      <c r="N34" s="33">
        <v>7.6959408280752603E-6</v>
      </c>
      <c r="O34" s="33">
        <v>19514.783096846393</v>
      </c>
      <c r="P34" s="33">
        <v>0</v>
      </c>
      <c r="Q34" s="33">
        <v>0</v>
      </c>
      <c r="R34" s="33">
        <v>1111.1143452169799</v>
      </c>
      <c r="S34" s="33">
        <v>0</v>
      </c>
      <c r="T34" s="33">
        <v>0</v>
      </c>
      <c r="U34" s="33">
        <v>0</v>
      </c>
      <c r="V34" s="33">
        <v>1.5183409937156165E-3</v>
      </c>
      <c r="W34" s="33">
        <v>3589.0724048722795</v>
      </c>
      <c r="X34" s="33">
        <v>0</v>
      </c>
      <c r="Y34" s="33">
        <v>2163.4811401458737</v>
      </c>
      <c r="Z34" s="33">
        <v>6.321230897952849E-5</v>
      </c>
      <c r="AA34" s="33">
        <v>1.44413463088898E-5</v>
      </c>
      <c r="AB34" s="33">
        <v>0</v>
      </c>
      <c r="AC34" s="33">
        <v>2089.1924766675197</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0</v>
      </c>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33">
        <v>0</v>
      </c>
      <c r="U36" s="33">
        <v>0</v>
      </c>
      <c r="V36" s="33">
        <v>0</v>
      </c>
      <c r="W36" s="33">
        <v>0</v>
      </c>
      <c r="X36" s="33">
        <v>0</v>
      </c>
      <c r="Y36" s="33">
        <v>0</v>
      </c>
      <c r="Z36" s="33">
        <v>0</v>
      </c>
      <c r="AA36" s="33">
        <v>0</v>
      </c>
      <c r="AB36" s="33">
        <v>0</v>
      </c>
      <c r="AC36" s="33">
        <v>0</v>
      </c>
      <c r="AD36" s="33">
        <v>0</v>
      </c>
      <c r="AE36" s="33">
        <v>0</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0</v>
      </c>
      <c r="D38" s="33">
        <v>0</v>
      </c>
      <c r="E38" s="33">
        <v>0</v>
      </c>
      <c r="F38" s="33">
        <v>0</v>
      </c>
      <c r="G38" s="33">
        <v>0</v>
      </c>
      <c r="H38" s="33">
        <v>0</v>
      </c>
      <c r="I38" s="33">
        <v>0</v>
      </c>
      <c r="J38" s="33">
        <v>0</v>
      </c>
      <c r="K38" s="33">
        <v>0</v>
      </c>
      <c r="L38" s="33">
        <v>0</v>
      </c>
      <c r="M38" s="33">
        <v>0</v>
      </c>
      <c r="N38" s="33">
        <v>0</v>
      </c>
      <c r="O38" s="33">
        <v>0</v>
      </c>
      <c r="P38" s="33">
        <v>0</v>
      </c>
      <c r="Q38" s="33">
        <v>0</v>
      </c>
      <c r="R38" s="33">
        <v>0</v>
      </c>
      <c r="S38" s="33">
        <v>0</v>
      </c>
      <c r="T38" s="33">
        <v>0</v>
      </c>
      <c r="U38" s="33">
        <v>0</v>
      </c>
      <c r="V38" s="33">
        <v>0</v>
      </c>
      <c r="W38" s="33">
        <v>0</v>
      </c>
      <c r="X38" s="33">
        <v>0</v>
      </c>
      <c r="Y38" s="33">
        <v>0</v>
      </c>
      <c r="Z38" s="33">
        <v>0</v>
      </c>
      <c r="AA38" s="33">
        <v>0</v>
      </c>
      <c r="AB38" s="33">
        <v>0</v>
      </c>
      <c r="AC38" s="33">
        <v>0</v>
      </c>
      <c r="AD38" s="33">
        <v>0</v>
      </c>
      <c r="AE38" s="33">
        <v>0</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0</v>
      </c>
      <c r="D45" s="35">
        <v>0</v>
      </c>
      <c r="E45" s="35">
        <v>0</v>
      </c>
      <c r="F45" s="35">
        <v>184104.04147704202</v>
      </c>
      <c r="G45" s="35">
        <v>2.9799466981389732E-4</v>
      </c>
      <c r="H45" s="35">
        <v>2344.5349444111239</v>
      </c>
      <c r="I45" s="35">
        <v>3116.470958424346</v>
      </c>
      <c r="J45" s="35">
        <v>0</v>
      </c>
      <c r="K45" s="35">
        <v>10799.674474827012</v>
      </c>
      <c r="L45" s="35">
        <v>3.9526048598242496E-5</v>
      </c>
      <c r="M45" s="35">
        <v>6.6879928566987197E-6</v>
      </c>
      <c r="N45" s="35">
        <v>7.6959408280752603E-6</v>
      </c>
      <c r="O45" s="35">
        <v>19514.783096846393</v>
      </c>
      <c r="P45" s="35">
        <v>0</v>
      </c>
      <c r="Q45" s="35">
        <v>0</v>
      </c>
      <c r="R45" s="35">
        <v>1111.1143452169799</v>
      </c>
      <c r="S45" s="35">
        <v>0</v>
      </c>
      <c r="T45" s="35">
        <v>0</v>
      </c>
      <c r="U45" s="35">
        <v>0</v>
      </c>
      <c r="V45" s="35">
        <v>1.5183409937156165E-3</v>
      </c>
      <c r="W45" s="35">
        <v>3589.0724048722795</v>
      </c>
      <c r="X45" s="35">
        <v>0</v>
      </c>
      <c r="Y45" s="35">
        <v>2163.4811401458737</v>
      </c>
      <c r="Z45" s="35">
        <v>6.321230897952849E-5</v>
      </c>
      <c r="AA45" s="35">
        <v>1.44413463088898E-5</v>
      </c>
      <c r="AB45" s="35">
        <v>0</v>
      </c>
      <c r="AC45" s="35">
        <v>2089.1924766675197</v>
      </c>
      <c r="AD45" s="35">
        <v>0</v>
      </c>
      <c r="AE45" s="35">
        <v>0</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147741.69218089178</v>
      </c>
      <c r="G49" s="33">
        <v>6609.6430325290003</v>
      </c>
      <c r="H49" s="33">
        <v>25247.601413395663</v>
      </c>
      <c r="I49" s="33">
        <v>134864.55150488706</v>
      </c>
      <c r="J49" s="33">
        <v>1.7343501247668654E-3</v>
      </c>
      <c r="K49" s="33">
        <v>2.3075924213622298E-5</v>
      </c>
      <c r="L49" s="33">
        <v>0</v>
      </c>
      <c r="M49" s="33">
        <v>8.7493629665551904E-7</v>
      </c>
      <c r="N49" s="33">
        <v>0</v>
      </c>
      <c r="O49" s="33">
        <v>0</v>
      </c>
      <c r="P49" s="33">
        <v>0</v>
      </c>
      <c r="Q49" s="33">
        <v>0</v>
      </c>
      <c r="R49" s="33">
        <v>0</v>
      </c>
      <c r="S49" s="33">
        <v>0</v>
      </c>
      <c r="T49" s="33">
        <v>3.6051681952112399E-5</v>
      </c>
      <c r="U49" s="33">
        <v>0</v>
      </c>
      <c r="V49" s="33">
        <v>0</v>
      </c>
      <c r="W49" s="33">
        <v>0</v>
      </c>
      <c r="X49" s="33">
        <v>0</v>
      </c>
      <c r="Y49" s="33">
        <v>0</v>
      </c>
      <c r="Z49" s="33">
        <v>0</v>
      </c>
      <c r="AA49" s="33">
        <v>1.1793400084158999E-6</v>
      </c>
      <c r="AB49" s="33">
        <v>0</v>
      </c>
      <c r="AC49" s="33">
        <v>3.38948183884093E-6</v>
      </c>
      <c r="AD49" s="33">
        <v>0</v>
      </c>
      <c r="AE49" s="33">
        <v>0</v>
      </c>
    </row>
    <row r="50" spans="1:3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0</v>
      </c>
      <c r="D52" s="33">
        <v>0</v>
      </c>
      <c r="E52" s="33">
        <v>0</v>
      </c>
      <c r="F52" s="33">
        <v>0</v>
      </c>
      <c r="G52" s="33">
        <v>0</v>
      </c>
      <c r="H52" s="33">
        <v>0</v>
      </c>
      <c r="I52" s="33">
        <v>0</v>
      </c>
      <c r="J52" s="33">
        <v>0</v>
      </c>
      <c r="K52" s="33">
        <v>0</v>
      </c>
      <c r="L52" s="33">
        <v>0</v>
      </c>
      <c r="M52" s="33">
        <v>0</v>
      </c>
      <c r="N52" s="33">
        <v>0</v>
      </c>
      <c r="O52" s="33">
        <v>0</v>
      </c>
      <c r="P52" s="33">
        <v>0</v>
      </c>
      <c r="Q52" s="33">
        <v>0</v>
      </c>
      <c r="R52" s="33">
        <v>0</v>
      </c>
      <c r="S52" s="33">
        <v>0</v>
      </c>
      <c r="T52" s="33">
        <v>0</v>
      </c>
      <c r="U52" s="33">
        <v>0</v>
      </c>
      <c r="V52" s="33">
        <v>0</v>
      </c>
      <c r="W52" s="33">
        <v>0</v>
      </c>
      <c r="X52" s="33">
        <v>0</v>
      </c>
      <c r="Y52" s="33">
        <v>0</v>
      </c>
      <c r="Z52" s="33">
        <v>0</v>
      </c>
      <c r="AA52" s="33">
        <v>0</v>
      </c>
      <c r="AB52" s="33">
        <v>0</v>
      </c>
      <c r="AC52" s="33">
        <v>0</v>
      </c>
      <c r="AD52" s="33">
        <v>0</v>
      </c>
      <c r="AE52" s="33">
        <v>0</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0</v>
      </c>
      <c r="D59" s="35">
        <v>0</v>
      </c>
      <c r="E59" s="35">
        <v>0</v>
      </c>
      <c r="F59" s="35">
        <v>147741.69218089178</v>
      </c>
      <c r="G59" s="35">
        <v>6609.6430325290003</v>
      </c>
      <c r="H59" s="35">
        <v>25247.601413395663</v>
      </c>
      <c r="I59" s="35">
        <v>134864.55150488706</v>
      </c>
      <c r="J59" s="35">
        <v>1.7343501247668654E-3</v>
      </c>
      <c r="K59" s="35">
        <v>2.3075924213622298E-5</v>
      </c>
      <c r="L59" s="35">
        <v>0</v>
      </c>
      <c r="M59" s="35">
        <v>8.7493629665551904E-7</v>
      </c>
      <c r="N59" s="35">
        <v>0</v>
      </c>
      <c r="O59" s="35">
        <v>0</v>
      </c>
      <c r="P59" s="35">
        <v>0</v>
      </c>
      <c r="Q59" s="35">
        <v>0</v>
      </c>
      <c r="R59" s="35">
        <v>0</v>
      </c>
      <c r="S59" s="35">
        <v>0</v>
      </c>
      <c r="T59" s="35">
        <v>3.6051681952112399E-5</v>
      </c>
      <c r="U59" s="35">
        <v>0</v>
      </c>
      <c r="V59" s="35">
        <v>0</v>
      </c>
      <c r="W59" s="35">
        <v>0</v>
      </c>
      <c r="X59" s="35">
        <v>0</v>
      </c>
      <c r="Y59" s="35">
        <v>0</v>
      </c>
      <c r="Z59" s="35">
        <v>0</v>
      </c>
      <c r="AA59" s="35">
        <v>1.1793400084158999E-6</v>
      </c>
      <c r="AB59" s="35">
        <v>0</v>
      </c>
      <c r="AC59" s="35">
        <v>3.38948183884093E-6</v>
      </c>
      <c r="AD59" s="35">
        <v>0</v>
      </c>
      <c r="AE59" s="35">
        <v>0</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0</v>
      </c>
      <c r="D64" s="33">
        <v>0</v>
      </c>
      <c r="E64" s="33">
        <v>0</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0</v>
      </c>
      <c r="D66" s="33">
        <v>0</v>
      </c>
      <c r="E66" s="33">
        <v>0</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0</v>
      </c>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35">
        <v>0</v>
      </c>
      <c r="W73" s="35">
        <v>0</v>
      </c>
      <c r="X73" s="35">
        <v>0</v>
      </c>
      <c r="Y73" s="35">
        <v>0</v>
      </c>
      <c r="Z73" s="35">
        <v>0</v>
      </c>
      <c r="AA73" s="35">
        <v>0</v>
      </c>
      <c r="AB73" s="35">
        <v>0</v>
      </c>
      <c r="AC73" s="35">
        <v>0</v>
      </c>
      <c r="AD73" s="35">
        <v>0</v>
      </c>
      <c r="AE73" s="35">
        <v>0</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0</v>
      </c>
      <c r="D78" s="33">
        <v>0</v>
      </c>
      <c r="E78" s="33">
        <v>0</v>
      </c>
      <c r="F78" s="33">
        <v>0</v>
      </c>
      <c r="G78" s="33">
        <v>0</v>
      </c>
      <c r="H78" s="33">
        <v>0</v>
      </c>
      <c r="I78" s="33">
        <v>0</v>
      </c>
      <c r="J78" s="33">
        <v>0</v>
      </c>
      <c r="K78" s="33">
        <v>0</v>
      </c>
      <c r="L78" s="33">
        <v>0</v>
      </c>
      <c r="M78" s="33">
        <v>0</v>
      </c>
      <c r="N78" s="33">
        <v>0</v>
      </c>
      <c r="O78" s="33">
        <v>0</v>
      </c>
      <c r="P78" s="33">
        <v>0</v>
      </c>
      <c r="Q78" s="33">
        <v>0</v>
      </c>
      <c r="R78" s="33">
        <v>0</v>
      </c>
      <c r="S78" s="33">
        <v>0</v>
      </c>
      <c r="T78" s="33">
        <v>0</v>
      </c>
      <c r="U78" s="33">
        <v>0</v>
      </c>
      <c r="V78" s="33">
        <v>0</v>
      </c>
      <c r="W78" s="33">
        <v>0</v>
      </c>
      <c r="X78" s="33">
        <v>0</v>
      </c>
      <c r="Y78" s="33">
        <v>0</v>
      </c>
      <c r="Z78" s="33">
        <v>0</v>
      </c>
      <c r="AA78" s="33">
        <v>0</v>
      </c>
      <c r="AB78" s="33">
        <v>0</v>
      </c>
      <c r="AC78" s="33">
        <v>0</v>
      </c>
      <c r="AD78" s="33">
        <v>0</v>
      </c>
      <c r="AE78" s="33">
        <v>0</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0</v>
      </c>
      <c r="D80" s="33">
        <v>0</v>
      </c>
      <c r="E80" s="33">
        <v>0</v>
      </c>
      <c r="F80" s="33">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0</v>
      </c>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c r="V87" s="35">
        <v>0</v>
      </c>
      <c r="W87" s="35">
        <v>0</v>
      </c>
      <c r="X87" s="35">
        <v>0</v>
      </c>
      <c r="Y87" s="35">
        <v>0</v>
      </c>
      <c r="Z87" s="35">
        <v>0</v>
      </c>
      <c r="AA87" s="35">
        <v>0</v>
      </c>
      <c r="AB87" s="35">
        <v>0</v>
      </c>
      <c r="AC87" s="35">
        <v>0</v>
      </c>
      <c r="AD87" s="35">
        <v>0</v>
      </c>
      <c r="AE87" s="35">
        <v>0</v>
      </c>
    </row>
    <row r="89" spans="1:31" collapsed="1"/>
  </sheetData>
  <sheetProtection algorithmName="SHA-512" hashValue="clT4sK38oA+0K1zUHP6nYxL3xskG69RO3t2R9dW1LpYlKLL/5vZe8hPpcMTWKCjVhwyh6dZMDkQ+DoUKtUjTGQ==" saltValue="CVov8l0lcianH0/Udfdx5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151</v>
      </c>
      <c r="B2" s="18" t="s">
        <v>152</v>
      </c>
    </row>
    <row r="3" spans="1:31">
      <c r="B3" s="18"/>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74</v>
      </c>
      <c r="C6" s="33">
        <v>5.7814792736003739E-4</v>
      </c>
      <c r="D6" s="33">
        <v>4528.7782132181546</v>
      </c>
      <c r="E6" s="33">
        <v>14345.220474531683</v>
      </c>
      <c r="F6" s="33">
        <v>35639.79205799858</v>
      </c>
      <c r="G6" s="33">
        <v>34007.435269190784</v>
      </c>
      <c r="H6" s="33">
        <v>38916.673559828931</v>
      </c>
      <c r="I6" s="33">
        <v>50734.860024720751</v>
      </c>
      <c r="J6" s="33">
        <v>53294.184849166479</v>
      </c>
      <c r="K6" s="33">
        <v>116250.40824348577</v>
      </c>
      <c r="L6" s="33">
        <v>110925.96202023295</v>
      </c>
      <c r="M6" s="33">
        <v>106128.55471220733</v>
      </c>
      <c r="N6" s="33">
        <v>137990.43866588207</v>
      </c>
      <c r="O6" s="33">
        <v>131838.18669814814</v>
      </c>
      <c r="P6" s="33">
        <v>125799.79641761519</v>
      </c>
      <c r="Q6" s="33">
        <v>120359.11461165926</v>
      </c>
      <c r="R6" s="33">
        <v>114863.96696462877</v>
      </c>
      <c r="S6" s="33">
        <v>125892.96202113017</v>
      </c>
      <c r="T6" s="33">
        <v>123190.49072639475</v>
      </c>
      <c r="U6" s="33">
        <v>121417.25923902488</v>
      </c>
      <c r="V6" s="33">
        <v>128683.26714626887</v>
      </c>
      <c r="W6" s="33">
        <v>152706.6307324316</v>
      </c>
      <c r="X6" s="33">
        <v>168824.66070400615</v>
      </c>
      <c r="Y6" s="33">
        <v>169842.04664675309</v>
      </c>
      <c r="Z6" s="33">
        <v>161609.84682875837</v>
      </c>
      <c r="AA6" s="33">
        <v>169834.20658759453</v>
      </c>
      <c r="AB6" s="33">
        <v>191448.1065825526</v>
      </c>
      <c r="AC6" s="33">
        <v>194702.46080291801</v>
      </c>
      <c r="AD6" s="33">
        <v>185265.28317942316</v>
      </c>
      <c r="AE6" s="33">
        <v>180918.2532637016</v>
      </c>
    </row>
    <row r="7" spans="1:31">
      <c r="A7" s="29" t="s">
        <v>131</v>
      </c>
      <c r="B7" s="29" t="s">
        <v>74</v>
      </c>
      <c r="C7" s="33">
        <v>9.3674038356242285E-4</v>
      </c>
      <c r="D7" s="33">
        <v>9.4211264857206015E-4</v>
      </c>
      <c r="E7" s="33">
        <v>9.9208699889772396E-4</v>
      </c>
      <c r="F7" s="33">
        <v>4428.1936300600537</v>
      </c>
      <c r="G7" s="33">
        <v>6252.0850405775336</v>
      </c>
      <c r="H7" s="33">
        <v>5965.7300029721955</v>
      </c>
      <c r="I7" s="33">
        <v>5707.7198212147086</v>
      </c>
      <c r="J7" s="33">
        <v>46452.017494649888</v>
      </c>
      <c r="K7" s="33">
        <v>44324.444163198605</v>
      </c>
      <c r="L7" s="33">
        <v>42294.316943407706</v>
      </c>
      <c r="M7" s="33">
        <v>49470.625548795681</v>
      </c>
      <c r="N7" s="33">
        <v>50698.867226283182</v>
      </c>
      <c r="O7" s="33">
        <v>59137.641793761664</v>
      </c>
      <c r="P7" s="33">
        <v>56429.047567818612</v>
      </c>
      <c r="Q7" s="33">
        <v>66636.692895877495</v>
      </c>
      <c r="R7" s="33">
        <v>71022.315133905751</v>
      </c>
      <c r="S7" s="33">
        <v>121081.05415873726</v>
      </c>
      <c r="T7" s="33">
        <v>115535.35698437285</v>
      </c>
      <c r="U7" s="33">
        <v>112044.20015228684</v>
      </c>
      <c r="V7" s="33">
        <v>110183.51833236808</v>
      </c>
      <c r="W7" s="33">
        <v>112031.89129529503</v>
      </c>
      <c r="X7" s="33">
        <v>155887.12710922453</v>
      </c>
      <c r="Y7" s="33">
        <v>149145.20647287427</v>
      </c>
      <c r="Z7" s="33">
        <v>159840.41764776353</v>
      </c>
      <c r="AA7" s="33">
        <v>165253.89229709675</v>
      </c>
      <c r="AB7" s="33">
        <v>190461.58268130876</v>
      </c>
      <c r="AC7" s="33">
        <v>182224.36051744595</v>
      </c>
      <c r="AD7" s="33">
        <v>183865.63630723814</v>
      </c>
      <c r="AE7" s="33">
        <v>205233.05832167744</v>
      </c>
    </row>
    <row r="8" spans="1:31">
      <c r="A8" s="29" t="s">
        <v>132</v>
      </c>
      <c r="B8" s="29" t="s">
        <v>74</v>
      </c>
      <c r="C8" s="33">
        <v>1.941794321310063E-4</v>
      </c>
      <c r="D8" s="33">
        <v>1.9163098711643108E-4</v>
      </c>
      <c r="E8" s="33">
        <v>1.833431896895607E-4</v>
      </c>
      <c r="F8" s="33">
        <v>1.7513393989193211E-4</v>
      </c>
      <c r="G8" s="33">
        <v>1.6711253799828958E-4</v>
      </c>
      <c r="H8" s="33">
        <v>2014.9544731049978</v>
      </c>
      <c r="I8" s="33">
        <v>10110.658794735002</v>
      </c>
      <c r="J8" s="33">
        <v>9620.5978004936824</v>
      </c>
      <c r="K8" s="33">
        <v>9179.9597296407446</v>
      </c>
      <c r="L8" s="33">
        <v>8759.5035553301477</v>
      </c>
      <c r="M8" s="33">
        <v>8380.6661234568783</v>
      </c>
      <c r="N8" s="33">
        <v>7974.4574164445939</v>
      </c>
      <c r="O8" s="33">
        <v>11892.900346172202</v>
      </c>
      <c r="P8" s="33">
        <v>12455.434900041333</v>
      </c>
      <c r="Q8" s="33">
        <v>11916.753119665194</v>
      </c>
      <c r="R8" s="33">
        <v>11339.151200108936</v>
      </c>
      <c r="S8" s="33">
        <v>18895.356843984995</v>
      </c>
      <c r="T8" s="33">
        <v>18029.920647595503</v>
      </c>
      <c r="U8" s="33">
        <v>17250.149425828276</v>
      </c>
      <c r="V8" s="33">
        <v>16414.039201035823</v>
      </c>
      <c r="W8" s="33">
        <v>18443.916533673011</v>
      </c>
      <c r="X8" s="33">
        <v>19310.060536114113</v>
      </c>
      <c r="Y8" s="33">
        <v>22506.891875741792</v>
      </c>
      <c r="Z8" s="33">
        <v>21415.988681051669</v>
      </c>
      <c r="AA8" s="33">
        <v>26669.018397934691</v>
      </c>
      <c r="AB8" s="33">
        <v>42915.665365617067</v>
      </c>
      <c r="AC8" s="33">
        <v>41059.617205861447</v>
      </c>
      <c r="AD8" s="33">
        <v>39069.468240383649</v>
      </c>
      <c r="AE8" s="33">
        <v>46792.093005049908</v>
      </c>
    </row>
    <row r="9" spans="1:31">
      <c r="A9" s="29" t="s">
        <v>133</v>
      </c>
      <c r="B9" s="29" t="s">
        <v>74</v>
      </c>
      <c r="C9" s="33">
        <v>1.2539728340897776E-3</v>
      </c>
      <c r="D9" s="33">
        <v>1.223783256804961E-3</v>
      </c>
      <c r="E9" s="33">
        <v>1.2832697213465533E-3</v>
      </c>
      <c r="F9" s="33">
        <v>1.5687144223181968E-3</v>
      </c>
      <c r="G9" s="33">
        <v>1.5440936973324755E-3</v>
      </c>
      <c r="H9" s="33">
        <v>1.5132152462788353E-3</v>
      </c>
      <c r="I9" s="33">
        <v>1.6397758669519696E-3</v>
      </c>
      <c r="J9" s="33">
        <v>10087.244447316525</v>
      </c>
      <c r="K9" s="33">
        <v>9625.2332494530674</v>
      </c>
      <c r="L9" s="33">
        <v>9184.3831401296175</v>
      </c>
      <c r="M9" s="33">
        <v>8787.1702391764375</v>
      </c>
      <c r="N9" s="33">
        <v>15404.415904316262</v>
      </c>
      <c r="O9" s="33">
        <v>14698.870181897015</v>
      </c>
      <c r="P9" s="33">
        <v>14025.639508247887</v>
      </c>
      <c r="Q9" s="33">
        <v>13419.049732253399</v>
      </c>
      <c r="R9" s="33">
        <v>12768.631900952183</v>
      </c>
      <c r="S9" s="33">
        <v>12183.809478284957</v>
      </c>
      <c r="T9" s="33">
        <v>14474.815320707086</v>
      </c>
      <c r="U9" s="33">
        <v>15536.165948975464</v>
      </c>
      <c r="V9" s="33">
        <v>14882.883162038004</v>
      </c>
      <c r="W9" s="33">
        <v>20934.51736081858</v>
      </c>
      <c r="X9" s="33">
        <v>19975.68480934832</v>
      </c>
      <c r="Y9" s="33">
        <v>28899.048721564075</v>
      </c>
      <c r="Z9" s="33">
        <v>27498.322530163121</v>
      </c>
      <c r="AA9" s="33">
        <v>26547.358415326154</v>
      </c>
      <c r="AB9" s="33">
        <v>48332.741877320863</v>
      </c>
      <c r="AC9" s="33">
        <v>46242.4120265007</v>
      </c>
      <c r="AD9" s="33">
        <v>44001.054353615866</v>
      </c>
      <c r="AE9" s="33">
        <v>43832.96470638342</v>
      </c>
    </row>
    <row r="10" spans="1:31">
      <c r="A10" s="29" t="s">
        <v>134</v>
      </c>
      <c r="B10" s="29" t="s">
        <v>74</v>
      </c>
      <c r="C10" s="33">
        <v>0</v>
      </c>
      <c r="D10" s="33">
        <v>0</v>
      </c>
      <c r="E10" s="33">
        <v>404.17068551935597</v>
      </c>
      <c r="F10" s="33">
        <v>384.580637525729</v>
      </c>
      <c r="G10" s="33">
        <v>366.96625703494198</v>
      </c>
      <c r="H10" s="33">
        <v>350.15864206950795</v>
      </c>
      <c r="I10" s="33">
        <v>335.01485638772704</v>
      </c>
      <c r="J10" s="33">
        <v>1097.2573558716351</v>
      </c>
      <c r="K10" s="33">
        <v>1047.0012958404141</v>
      </c>
      <c r="L10" s="33">
        <v>1085.8485327511059</v>
      </c>
      <c r="M10" s="33">
        <v>1330.127076447031</v>
      </c>
      <c r="N10" s="33">
        <v>2363.2874911374834</v>
      </c>
      <c r="O10" s="33">
        <v>2255.0453288277949</v>
      </c>
      <c r="P10" s="33">
        <v>2652.4621504944521</v>
      </c>
      <c r="Q10" s="33">
        <v>3016.7931705012738</v>
      </c>
      <c r="R10" s="33">
        <v>3326.3981642950757</v>
      </c>
      <c r="S10" s="33">
        <v>3608.993849946753</v>
      </c>
      <c r="T10" s="33">
        <v>3858.7403773095039</v>
      </c>
      <c r="U10" s="33">
        <v>4103.3272696058202</v>
      </c>
      <c r="V10" s="33">
        <v>4295.968027517476</v>
      </c>
      <c r="W10" s="33">
        <v>4099.2061314953698</v>
      </c>
      <c r="X10" s="33">
        <v>3911.4562307856791</v>
      </c>
      <c r="Y10" s="33">
        <v>3742.2907039957663</v>
      </c>
      <c r="Z10" s="33">
        <v>3560.9028470234603</v>
      </c>
      <c r="AA10" s="33">
        <v>3397.808058784145</v>
      </c>
      <c r="AB10" s="33">
        <v>3242.1832614479385</v>
      </c>
      <c r="AC10" s="33">
        <v>3101.9629427197124</v>
      </c>
      <c r="AD10" s="33">
        <v>2951.6116057734212</v>
      </c>
      <c r="AE10" s="33">
        <v>2816.4232868304516</v>
      </c>
    </row>
    <row r="11" spans="1:31">
      <c r="A11" s="23" t="s">
        <v>40</v>
      </c>
      <c r="B11" s="23" t="s">
        <v>153</v>
      </c>
      <c r="C11" s="35">
        <v>2.9630405771432443E-3</v>
      </c>
      <c r="D11" s="35">
        <v>4528.780570745048</v>
      </c>
      <c r="E11" s="35">
        <v>14749.393618750948</v>
      </c>
      <c r="F11" s="35">
        <v>40452.568069432724</v>
      </c>
      <c r="G11" s="35">
        <v>40626.488278009492</v>
      </c>
      <c r="H11" s="35">
        <v>47247.51819119088</v>
      </c>
      <c r="I11" s="35">
        <v>66888.255136834065</v>
      </c>
      <c r="J11" s="35">
        <v>120551.30194749821</v>
      </c>
      <c r="K11" s="35">
        <v>180427.04668161861</v>
      </c>
      <c r="L11" s="35">
        <v>172250.01419185154</v>
      </c>
      <c r="M11" s="35">
        <v>174097.14370008337</v>
      </c>
      <c r="N11" s="35">
        <v>214431.46670406358</v>
      </c>
      <c r="O11" s="35">
        <v>219822.64434880682</v>
      </c>
      <c r="P11" s="35">
        <v>211362.38054421748</v>
      </c>
      <c r="Q11" s="35">
        <v>215348.40352995662</v>
      </c>
      <c r="R11" s="35">
        <v>213320.46336389071</v>
      </c>
      <c r="S11" s="35">
        <v>281662.17635208415</v>
      </c>
      <c r="T11" s="35">
        <v>275089.32405637967</v>
      </c>
      <c r="U11" s="35">
        <v>270351.1020357213</v>
      </c>
      <c r="V11" s="35">
        <v>274459.67586922832</v>
      </c>
      <c r="W11" s="35">
        <v>308216.16205371358</v>
      </c>
      <c r="X11" s="35">
        <v>367908.98938947875</v>
      </c>
      <c r="Y11" s="35">
        <v>374135.48442092899</v>
      </c>
      <c r="Z11" s="35">
        <v>373925.47853476007</v>
      </c>
      <c r="AA11" s="35">
        <v>391702.28375673626</v>
      </c>
      <c r="AB11" s="35">
        <v>476400.27976824727</v>
      </c>
      <c r="AC11" s="35">
        <v>467330.81349544576</v>
      </c>
      <c r="AD11" s="35">
        <v>455153.05368643429</v>
      </c>
      <c r="AE11" s="35">
        <v>479592.79258364282</v>
      </c>
    </row>
  </sheetData>
  <sheetProtection algorithmName="SHA-512" hashValue="gqG/6HXqBFj5NBQd4adT+HZW7SwWQQtKK4/nt0D9mSrRolIcSvWRS8HTapzTw7IGnZhxBnMEp01bHy1SWRA8fw==" saltValue="2/gKPzCPQJGUpeNm0j1hCw==" spinCount="100000" sheet="1" objects="1" scenarios="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67</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67</v>
      </c>
      <c r="C6" s="33">
        <v>1.05560375E-3</v>
      </c>
      <c r="D6" s="33">
        <v>1.0529539800000001E-3</v>
      </c>
      <c r="E6" s="33">
        <v>1.0599678999999999E-3</v>
      </c>
      <c r="F6" s="33">
        <v>1632.7385139242699</v>
      </c>
      <c r="G6" s="33">
        <v>1.086316179999999E-3</v>
      </c>
      <c r="H6" s="33">
        <v>1.08279046E-3</v>
      </c>
      <c r="I6" s="33">
        <v>42.419334332180007</v>
      </c>
      <c r="J6" s="33">
        <v>1.0913341300000001E-3</v>
      </c>
      <c r="K6" s="33">
        <v>1.0843400899999999E-3</v>
      </c>
      <c r="L6" s="33">
        <v>1.08793444E-3</v>
      </c>
      <c r="M6" s="33">
        <v>1.0952683E-3</v>
      </c>
      <c r="N6" s="33">
        <v>35780.066437184352</v>
      </c>
      <c r="O6" s="33">
        <v>165.41788731837005</v>
      </c>
      <c r="P6" s="33">
        <v>199.89451330743</v>
      </c>
      <c r="Q6" s="33">
        <v>8611.5098475413815</v>
      </c>
      <c r="R6" s="33">
        <v>256.56651550569001</v>
      </c>
      <c r="S6" s="33">
        <v>20370.538207269074</v>
      </c>
      <c r="T6" s="33">
        <v>1.1557566599999999E-3</v>
      </c>
      <c r="U6" s="33">
        <v>3480.5073461882898</v>
      </c>
      <c r="V6" s="33">
        <v>848.93114446844004</v>
      </c>
      <c r="W6" s="33">
        <v>6293.2958748335595</v>
      </c>
      <c r="X6" s="33">
        <v>1.1915467599999986E-3</v>
      </c>
      <c r="Y6" s="33">
        <v>4340.1992547381997</v>
      </c>
      <c r="Z6" s="33">
        <v>5498.7988351737504</v>
      </c>
      <c r="AA6" s="33">
        <v>328.74583545913998</v>
      </c>
      <c r="AB6" s="33">
        <v>167.59231014125001</v>
      </c>
      <c r="AC6" s="33">
        <v>103.14847953293001</v>
      </c>
      <c r="AD6" s="33">
        <v>1106.2876836137903</v>
      </c>
      <c r="AE6" s="33">
        <v>2993.3446923512006</v>
      </c>
    </row>
    <row r="7" spans="1:31">
      <c r="A7" s="29" t="s">
        <v>131</v>
      </c>
      <c r="B7" s="29" t="s">
        <v>67</v>
      </c>
      <c r="C7" s="33">
        <v>1.0459134700000002E-3</v>
      </c>
      <c r="D7" s="33">
        <v>1.04247234E-3</v>
      </c>
      <c r="E7" s="33">
        <v>1.0465282100000002E-3</v>
      </c>
      <c r="F7" s="33">
        <v>1379.3596236317101</v>
      </c>
      <c r="G7" s="33">
        <v>279.29227729979993</v>
      </c>
      <c r="H7" s="33">
        <v>405.46931365845001</v>
      </c>
      <c r="I7" s="33">
        <v>131.24786819209001</v>
      </c>
      <c r="J7" s="33">
        <v>25285.550477023502</v>
      </c>
      <c r="K7" s="33">
        <v>3158.5992237906303</v>
      </c>
      <c r="L7" s="33">
        <v>66.171897024849997</v>
      </c>
      <c r="M7" s="33">
        <v>2488.6037228094601</v>
      </c>
      <c r="N7" s="33">
        <v>9627.8072340555118</v>
      </c>
      <c r="O7" s="33">
        <v>33631.456217180508</v>
      </c>
      <c r="P7" s="33">
        <v>13955.936386942099</v>
      </c>
      <c r="Q7" s="33">
        <v>2671.2541648521005</v>
      </c>
      <c r="R7" s="33">
        <v>844.32797358902019</v>
      </c>
      <c r="S7" s="33">
        <v>52518.024100000002</v>
      </c>
      <c r="T7" s="33">
        <v>406.89546035771997</v>
      </c>
      <c r="U7" s="33">
        <v>10247.177935307769</v>
      </c>
      <c r="V7" s="33">
        <v>4190.0427740063205</v>
      </c>
      <c r="W7" s="33">
        <v>5928.8705219075091</v>
      </c>
      <c r="X7" s="33">
        <v>15166.27713491824</v>
      </c>
      <c r="Y7" s="33">
        <v>15094.535735084031</v>
      </c>
      <c r="Z7" s="33">
        <v>7594.9736340956306</v>
      </c>
      <c r="AA7" s="33">
        <v>7512.5562016691501</v>
      </c>
      <c r="AB7" s="33">
        <v>43003.034167492333</v>
      </c>
      <c r="AC7" s="33">
        <v>280.2101618198501</v>
      </c>
      <c r="AD7" s="33">
        <v>60947.285835122362</v>
      </c>
      <c r="AE7" s="33">
        <v>47545.650567274773</v>
      </c>
    </row>
    <row r="8" spans="1:31">
      <c r="A8" s="29" t="s">
        <v>132</v>
      </c>
      <c r="B8" s="29" t="s">
        <v>67</v>
      </c>
      <c r="C8" s="33">
        <v>1.0449158899999999E-3</v>
      </c>
      <c r="D8" s="33">
        <v>1.03670813E-3</v>
      </c>
      <c r="E8" s="33">
        <v>1.0449188499999991E-3</v>
      </c>
      <c r="F8" s="33">
        <v>1.0843383299999989E-3</v>
      </c>
      <c r="G8" s="33">
        <v>1.0934836299999991E-3</v>
      </c>
      <c r="H8" s="33">
        <v>1.0908465399999999E-3</v>
      </c>
      <c r="I8" s="33">
        <v>0.91807224366999907</v>
      </c>
      <c r="J8" s="33">
        <v>1.07931033E-3</v>
      </c>
      <c r="K8" s="33">
        <v>1.0725383699999999E-3</v>
      </c>
      <c r="L8" s="33">
        <v>1.0807937300000002E-3</v>
      </c>
      <c r="M8" s="33">
        <v>1.089670319999999E-3</v>
      </c>
      <c r="N8" s="33">
        <v>4435.7798096775805</v>
      </c>
      <c r="O8" s="33">
        <v>1.1156555499999992E-3</v>
      </c>
      <c r="P8" s="33">
        <v>81.535352573329988</v>
      </c>
      <c r="Q8" s="33">
        <v>3265.7979664269396</v>
      </c>
      <c r="R8" s="33">
        <v>84.662629997220009</v>
      </c>
      <c r="S8" s="33">
        <v>4293.7273033707197</v>
      </c>
      <c r="T8" s="33">
        <v>1.12834918E-3</v>
      </c>
      <c r="U8" s="33">
        <v>3362.0577370150304</v>
      </c>
      <c r="V8" s="33">
        <v>369.44815464158995</v>
      </c>
      <c r="W8" s="33">
        <v>6502.8254357381402</v>
      </c>
      <c r="X8" s="33">
        <v>1.1832980800000001E-3</v>
      </c>
      <c r="Y8" s="33">
        <v>2654.3876130574199</v>
      </c>
      <c r="Z8" s="33">
        <v>14113.604674678229</v>
      </c>
      <c r="AA8" s="33">
        <v>9.7084301248699969</v>
      </c>
      <c r="AB8" s="33">
        <v>3.9368127690900003</v>
      </c>
      <c r="AC8" s="33">
        <v>2.0767106683899996</v>
      </c>
      <c r="AD8" s="33">
        <v>72.006318884739997</v>
      </c>
      <c r="AE8" s="33">
        <v>1492.0609945147899</v>
      </c>
    </row>
    <row r="9" spans="1:31">
      <c r="A9" s="29" t="s">
        <v>133</v>
      </c>
      <c r="B9" s="29" t="s">
        <v>67</v>
      </c>
      <c r="C9" s="33">
        <v>1.0583119199999999E-3</v>
      </c>
      <c r="D9" s="33">
        <v>1.0458204699999999E-3</v>
      </c>
      <c r="E9" s="33">
        <v>1.06586419E-3</v>
      </c>
      <c r="F9" s="33">
        <v>1.0752963899999999E-3</v>
      </c>
      <c r="G9" s="33">
        <v>1.0852501100000001E-3</v>
      </c>
      <c r="H9" s="33">
        <v>1.072864729999999E-3</v>
      </c>
      <c r="I9" s="33">
        <v>16.057478539769999</v>
      </c>
      <c r="J9" s="33">
        <v>1.0629079299999998E-3</v>
      </c>
      <c r="K9" s="33">
        <v>1.0526968800000001E-3</v>
      </c>
      <c r="L9" s="33">
        <v>1.0602169299999988E-3</v>
      </c>
      <c r="M9" s="33">
        <v>1.0722593E-3</v>
      </c>
      <c r="N9" s="33">
        <v>4751.9714763089296</v>
      </c>
      <c r="O9" s="33">
        <v>1.0846806899999998E-3</v>
      </c>
      <c r="P9" s="33">
        <v>25.967765277600002</v>
      </c>
      <c r="Q9" s="33">
        <v>3697.6139147229696</v>
      </c>
      <c r="R9" s="33">
        <v>309.67380652669993</v>
      </c>
      <c r="S9" s="33">
        <v>9877.7154662372814</v>
      </c>
      <c r="T9" s="33">
        <v>1.1172828600000001E-3</v>
      </c>
      <c r="U9" s="33">
        <v>3662.1628973781899</v>
      </c>
      <c r="V9" s="33">
        <v>524.43868194857998</v>
      </c>
      <c r="W9" s="33">
        <v>1546.73753676723</v>
      </c>
      <c r="X9" s="33">
        <v>1.1650634600000001E-3</v>
      </c>
      <c r="Y9" s="33">
        <v>3177.5740753944101</v>
      </c>
      <c r="Z9" s="33">
        <v>10424.362884246881</v>
      </c>
      <c r="AA9" s="33">
        <v>361.36531489473003</v>
      </c>
      <c r="AB9" s="33">
        <v>60.28307245164001</v>
      </c>
      <c r="AC9" s="33">
        <v>54.819080132380002</v>
      </c>
      <c r="AD9" s="33">
        <v>487.38127727671002</v>
      </c>
      <c r="AE9" s="33">
        <v>1635.2376119103501</v>
      </c>
    </row>
    <row r="10" spans="1:31">
      <c r="A10" s="29" t="s">
        <v>134</v>
      </c>
      <c r="B10" s="29" t="s">
        <v>67</v>
      </c>
      <c r="C10" s="33">
        <v>8.5542060999999991E-4</v>
      </c>
      <c r="D10" s="33">
        <v>8.4879458999999888E-4</v>
      </c>
      <c r="E10" s="33">
        <v>8.5462958000000005E-4</v>
      </c>
      <c r="F10" s="33">
        <v>8.5284865000000002E-4</v>
      </c>
      <c r="G10" s="33">
        <v>8.5209062999999999E-4</v>
      </c>
      <c r="H10" s="33">
        <v>8.5333489999999985E-4</v>
      </c>
      <c r="I10" s="33">
        <v>8.5910198999999922E-4</v>
      </c>
      <c r="J10" s="33">
        <v>8.5849066999999998E-4</v>
      </c>
      <c r="K10" s="33">
        <v>8.6005717000000009E-4</v>
      </c>
      <c r="L10" s="33">
        <v>8.6093167999999999E-4</v>
      </c>
      <c r="M10" s="33">
        <v>8.5950159000000006E-4</v>
      </c>
      <c r="N10" s="33">
        <v>1131.6656737598</v>
      </c>
      <c r="O10" s="33">
        <v>8.5935026999999994E-4</v>
      </c>
      <c r="P10" s="33">
        <v>8.4731536000000004E-4</v>
      </c>
      <c r="Q10" s="33">
        <v>51.711703173490008</v>
      </c>
      <c r="R10" s="33">
        <v>8.3461390999999994E-4</v>
      </c>
      <c r="S10" s="33">
        <v>188.33216387975</v>
      </c>
      <c r="T10" s="33">
        <v>8.3382269000000008E-4</v>
      </c>
      <c r="U10" s="33">
        <v>938.51882170084991</v>
      </c>
      <c r="V10" s="33">
        <v>8.3349739999999991E-4</v>
      </c>
      <c r="W10" s="33">
        <v>822.97317142471991</v>
      </c>
      <c r="X10" s="33">
        <v>8.3487098999999998E-4</v>
      </c>
      <c r="Y10" s="33">
        <v>140.36679443515001</v>
      </c>
      <c r="Z10" s="33">
        <v>151.09384235307002</v>
      </c>
      <c r="AA10" s="33">
        <v>8.3442572999999998E-4</v>
      </c>
      <c r="AB10" s="33">
        <v>8.4130973000000006E-4</v>
      </c>
      <c r="AC10" s="33">
        <v>8.3804104000000004E-4</v>
      </c>
      <c r="AD10" s="33">
        <v>8.4714477000000015E-4</v>
      </c>
      <c r="AE10" s="33">
        <v>8.3625713E-4</v>
      </c>
    </row>
    <row r="11" spans="1:31">
      <c r="A11" s="23" t="s">
        <v>40</v>
      </c>
      <c r="B11" s="23" t="s">
        <v>153</v>
      </c>
      <c r="C11" s="35">
        <v>5.0601656400000002E-3</v>
      </c>
      <c r="D11" s="35">
        <v>5.0267495099999993E-3</v>
      </c>
      <c r="E11" s="35">
        <v>5.0719087299999988E-3</v>
      </c>
      <c r="F11" s="35">
        <v>3012.1011500393502</v>
      </c>
      <c r="G11" s="35">
        <v>279.29639444034996</v>
      </c>
      <c r="H11" s="35">
        <v>405.47341349508002</v>
      </c>
      <c r="I11" s="35">
        <v>190.64361240969998</v>
      </c>
      <c r="J11" s="35">
        <v>25285.55456906656</v>
      </c>
      <c r="K11" s="35">
        <v>3158.6032934231403</v>
      </c>
      <c r="L11" s="35">
        <v>66.175986901629983</v>
      </c>
      <c r="M11" s="35">
        <v>2488.6078395089708</v>
      </c>
      <c r="N11" s="35">
        <v>55727.290630986179</v>
      </c>
      <c r="O11" s="35">
        <v>33796.877164185389</v>
      </c>
      <c r="P11" s="35">
        <v>14263.33486541582</v>
      </c>
      <c r="Q11" s="35">
        <v>18297.887596716879</v>
      </c>
      <c r="R11" s="35">
        <v>1495.2317602325402</v>
      </c>
      <c r="S11" s="35">
        <v>87248.337240756824</v>
      </c>
      <c r="T11" s="35">
        <v>406.89969556911001</v>
      </c>
      <c r="U11" s="35">
        <v>21690.424737590129</v>
      </c>
      <c r="V11" s="35">
        <v>5932.8615885623303</v>
      </c>
      <c r="W11" s="35">
        <v>21094.702540671158</v>
      </c>
      <c r="X11" s="35">
        <v>15166.281509697532</v>
      </c>
      <c r="Y11" s="35">
        <v>25407.063472709215</v>
      </c>
      <c r="Z11" s="35">
        <v>37782.833870547562</v>
      </c>
      <c r="AA11" s="35">
        <v>8212.3766165736197</v>
      </c>
      <c r="AB11" s="35">
        <v>43234.847204164042</v>
      </c>
      <c r="AC11" s="35">
        <v>440.25527019459014</v>
      </c>
      <c r="AD11" s="35">
        <v>62612.961962042376</v>
      </c>
      <c r="AE11" s="35">
        <v>53666.294702308245</v>
      </c>
    </row>
  </sheetData>
  <sheetProtection algorithmName="SHA-512" hashValue="c+vJvQVRROmBfJu4bfY5TxbonIFSK3UbRJmeZiyK/N8H5tNbwW9mjCQipDlAdqY+FAZZGTP1My/XGqwp8tlEGg==" saltValue="KosMnCpqN5UKbrl8Ah8Zbw==" spinCount="100000" sheet="1" objects="1" scenarios="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1" width="9.42578125" style="28" customWidth="1"/>
    <col min="32" max="16384" width="9.140625" style="28"/>
  </cols>
  <sheetData>
    <row r="1" spans="1:31" ht="23.25" customHeight="1">
      <c r="A1" s="27" t="s">
        <v>167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75</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75</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131</v>
      </c>
      <c r="B7" s="29" t="s">
        <v>75</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132</v>
      </c>
      <c r="B8" s="29" t="s">
        <v>75</v>
      </c>
      <c r="C8" s="33">
        <v>0</v>
      </c>
      <c r="D8" s="33">
        <v>0</v>
      </c>
      <c r="E8" s="33">
        <v>374.78197249796006</v>
      </c>
      <c r="F8" s="33">
        <v>12288.980683420399</v>
      </c>
      <c r="G8" s="33">
        <v>11726.126601648699</v>
      </c>
      <c r="H8" s="33">
        <v>13136.439921109799</v>
      </c>
      <c r="I8" s="33">
        <v>18626.750213214902</v>
      </c>
      <c r="J8" s="33">
        <v>17723.916475599101</v>
      </c>
      <c r="K8" s="33">
        <v>16912.134034869101</v>
      </c>
      <c r="L8" s="33">
        <v>16137.5324695954</v>
      </c>
      <c r="M8" s="33">
        <v>15439.604633966799</v>
      </c>
      <c r="N8" s="33">
        <v>14691.251013531899</v>
      </c>
      <c r="O8" s="33">
        <v>14018.3692821403</v>
      </c>
      <c r="P8" s="33">
        <v>13376.3065616023</v>
      </c>
      <c r="Q8" s="33">
        <v>12797.7982484613</v>
      </c>
      <c r="R8" s="33">
        <v>12177.492296341199</v>
      </c>
      <c r="S8" s="33">
        <v>11619.744552951399</v>
      </c>
      <c r="T8" s="33">
        <v>11087.542507944001</v>
      </c>
      <c r="U8" s="33">
        <v>10608.0203406245</v>
      </c>
      <c r="V8" s="33">
        <v>10093.8523540888</v>
      </c>
      <c r="W8" s="33">
        <v>9631.5385019754685</v>
      </c>
      <c r="X8" s="33">
        <v>9190.3993302871495</v>
      </c>
      <c r="Y8" s="33">
        <v>8792.92620202326</v>
      </c>
      <c r="Z8" s="33">
        <v>8366.7353562405806</v>
      </c>
      <c r="AA8" s="33">
        <v>7983.5261001045801</v>
      </c>
      <c r="AB8" s="33">
        <v>7617.8684130974698</v>
      </c>
      <c r="AC8" s="33">
        <v>7288.4052548560203</v>
      </c>
      <c r="AD8" s="33">
        <v>6935.1381480242499</v>
      </c>
      <c r="AE8" s="33">
        <v>6617.4982302129902</v>
      </c>
    </row>
    <row r="9" spans="1:31">
      <c r="A9" s="29" t="s">
        <v>133</v>
      </c>
      <c r="B9" s="29" t="s">
        <v>75</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134</v>
      </c>
      <c r="B10" s="29" t="s">
        <v>75</v>
      </c>
      <c r="C10" s="33">
        <v>1408.4211</v>
      </c>
      <c r="D10" s="33">
        <v>1512.9019115999999</v>
      </c>
      <c r="E10" s="33">
        <v>1783.2896820000001</v>
      </c>
      <c r="F10" s="33">
        <v>1281.7926200000002</v>
      </c>
      <c r="G10" s="33">
        <v>1178.1719259999998</v>
      </c>
      <c r="H10" s="33">
        <v>1423.3431099999998</v>
      </c>
      <c r="I10" s="33">
        <v>1750.9325200000001</v>
      </c>
      <c r="J10" s="33">
        <v>1844.54979</v>
      </c>
      <c r="K10" s="33">
        <v>2129.0398</v>
      </c>
      <c r="L10" s="33">
        <v>2085.3782999999999</v>
      </c>
      <c r="M10" s="33">
        <v>2045.5003000000002</v>
      </c>
      <c r="N10" s="33">
        <v>2199.5722599999999</v>
      </c>
      <c r="O10" s="33">
        <v>2104.2108599999997</v>
      </c>
      <c r="P10" s="33">
        <v>1751.6015600000001</v>
      </c>
      <c r="Q10" s="33">
        <v>2024.9947400000001</v>
      </c>
      <c r="R10" s="33">
        <v>1976.3375600000002</v>
      </c>
      <c r="S10" s="33">
        <v>2054.6943799999999</v>
      </c>
      <c r="T10" s="33">
        <v>2049.8899799999999</v>
      </c>
      <c r="U10" s="33">
        <v>2032.6282400000002</v>
      </c>
      <c r="V10" s="33">
        <v>2248.6402400000002</v>
      </c>
      <c r="W10" s="33">
        <v>1892.8839800000001</v>
      </c>
      <c r="X10" s="33">
        <v>1840.6553000000004</v>
      </c>
      <c r="Y10" s="33">
        <v>1783.50506</v>
      </c>
      <c r="Z10" s="33">
        <v>1801.5477200000003</v>
      </c>
      <c r="AA10" s="33">
        <v>1651.3360500000001</v>
      </c>
      <c r="AB10" s="33">
        <v>1434.2909500000001</v>
      </c>
      <c r="AC10" s="33">
        <v>1442.61995</v>
      </c>
      <c r="AD10" s="33">
        <v>1380.8432</v>
      </c>
      <c r="AE10" s="33">
        <v>1317.7631799999999</v>
      </c>
    </row>
    <row r="11" spans="1:31">
      <c r="A11" s="23" t="s">
        <v>40</v>
      </c>
      <c r="B11" s="23" t="s">
        <v>153</v>
      </c>
      <c r="C11" s="35">
        <v>1408.4211</v>
      </c>
      <c r="D11" s="35">
        <v>1512.9019115999999</v>
      </c>
      <c r="E11" s="35">
        <v>2158.07165449796</v>
      </c>
      <c r="F11" s="35">
        <v>13570.773303420399</v>
      </c>
      <c r="G11" s="35">
        <v>12904.298527648698</v>
      </c>
      <c r="H11" s="35">
        <v>14559.783031109799</v>
      </c>
      <c r="I11" s="35">
        <v>20377.682733214901</v>
      </c>
      <c r="J11" s="35">
        <v>19568.466265599101</v>
      </c>
      <c r="K11" s="35">
        <v>19041.1738348691</v>
      </c>
      <c r="L11" s="35">
        <v>18222.910769595401</v>
      </c>
      <c r="M11" s="35">
        <v>17485.104933966799</v>
      </c>
      <c r="N11" s="35">
        <v>16890.8232735319</v>
      </c>
      <c r="O11" s="35">
        <v>16122.580142140299</v>
      </c>
      <c r="P11" s="35">
        <v>15127.908121602301</v>
      </c>
      <c r="Q11" s="35">
        <v>14822.7929884613</v>
      </c>
      <c r="R11" s="35">
        <v>14153.829856341199</v>
      </c>
      <c r="S11" s="35">
        <v>13674.438932951398</v>
      </c>
      <c r="T11" s="35">
        <v>13137.432487944001</v>
      </c>
      <c r="U11" s="35">
        <v>12640.6485806245</v>
      </c>
      <c r="V11" s="35">
        <v>12342.492594088801</v>
      </c>
      <c r="W11" s="35">
        <v>11524.422481975469</v>
      </c>
      <c r="X11" s="35">
        <v>11031.05463028715</v>
      </c>
      <c r="Y11" s="35">
        <v>10576.431262023259</v>
      </c>
      <c r="Z11" s="35">
        <v>10168.283076240581</v>
      </c>
      <c r="AA11" s="35">
        <v>9634.86215010458</v>
      </c>
      <c r="AB11" s="35">
        <v>9052.1593630974694</v>
      </c>
      <c r="AC11" s="35">
        <v>8731.0252048560196</v>
      </c>
      <c r="AD11" s="35">
        <v>8315.9813480242501</v>
      </c>
      <c r="AE11" s="35">
        <v>7935.2614102129901</v>
      </c>
    </row>
  </sheetData>
  <sheetProtection algorithmName="SHA-512" hashValue="VsRvbxIH18PrEpAyFUamU0sIYQEioJb+bZdNcEKxZNJlUBvqlei36yhoZNr/gg6GpGzhs3kAL+rNlce7WWhwbA==" saltValue="Dyia+FTDzs0HtcHVm3IW6Q==" spinCount="100000" sheet="1" objects="1" scenarios="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79</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79</v>
      </c>
      <c r="C6" s="33">
        <v>4.0699467288469242E-5</v>
      </c>
      <c r="D6" s="33">
        <v>508.11895893797322</v>
      </c>
      <c r="E6" s="33">
        <v>1609.5022535830713</v>
      </c>
      <c r="F6" s="33">
        <v>3998.7065269908203</v>
      </c>
      <c r="G6" s="33">
        <v>3815.5597156809104</v>
      </c>
      <c r="H6" s="33">
        <v>4366.3655154646221</v>
      </c>
      <c r="I6" s="33">
        <v>5692.340127416729</v>
      </c>
      <c r="J6" s="33">
        <v>6340.6665364604341</v>
      </c>
      <c r="K6" s="33">
        <v>14357.572415458772</v>
      </c>
      <c r="L6" s="33">
        <v>13699.973674228941</v>
      </c>
      <c r="M6" s="33">
        <v>13107.467179388421</v>
      </c>
      <c r="N6" s="33">
        <v>17038.427800379501</v>
      </c>
      <c r="O6" s="33">
        <v>16282.9690209535</v>
      </c>
      <c r="P6" s="33">
        <v>15537.184174247523</v>
      </c>
      <c r="Q6" s="33">
        <v>14865.220643045846</v>
      </c>
      <c r="R6" s="33">
        <v>14164.280062876052</v>
      </c>
      <c r="S6" s="33">
        <v>15933.716234062382</v>
      </c>
      <c r="T6" s="33">
        <v>16856.312418888931</v>
      </c>
      <c r="U6" s="33">
        <v>16654.965758318562</v>
      </c>
      <c r="V6" s="33">
        <v>17498.407934515235</v>
      </c>
      <c r="W6" s="33">
        <v>19163.311362135097</v>
      </c>
      <c r="X6" s="33">
        <v>21848.590631387153</v>
      </c>
      <c r="Y6" s="33">
        <v>22023.693302632182</v>
      </c>
      <c r="Z6" s="33">
        <v>20956.210617586639</v>
      </c>
      <c r="AA6" s="33">
        <v>20899.58760144742</v>
      </c>
      <c r="AB6" s="33">
        <v>22797.722054403192</v>
      </c>
      <c r="AC6" s="33">
        <v>22478.429490010461</v>
      </c>
      <c r="AD6" s="33">
        <v>21388.90586043342</v>
      </c>
      <c r="AE6" s="33">
        <v>20651.921420892108</v>
      </c>
    </row>
    <row r="7" spans="1:31">
      <c r="A7" s="29" t="s">
        <v>131</v>
      </c>
      <c r="B7" s="29" t="s">
        <v>79</v>
      </c>
      <c r="C7" s="33">
        <v>3383.8624053776739</v>
      </c>
      <c r="D7" s="33">
        <v>3228.8763476236118</v>
      </c>
      <c r="E7" s="33">
        <v>3089.2315432547998</v>
      </c>
      <c r="F7" s="33">
        <v>3359.4253740631625</v>
      </c>
      <c r="G7" s="33">
        <v>3306.1640318209033</v>
      </c>
      <c r="H7" s="33">
        <v>3154.7366703288676</v>
      </c>
      <c r="I7" s="33">
        <v>3018.298306361356</v>
      </c>
      <c r="J7" s="33">
        <v>4350.9501800229491</v>
      </c>
      <c r="K7" s="33">
        <v>4151.6700174529906</v>
      </c>
      <c r="L7" s="33">
        <v>3961.5171909900728</v>
      </c>
      <c r="M7" s="33">
        <v>4245.0090271485551</v>
      </c>
      <c r="N7" s="33">
        <v>4536.2394958108853</v>
      </c>
      <c r="O7" s="33">
        <v>5682.2241656551114</v>
      </c>
      <c r="P7" s="33">
        <v>5421.9696241552956</v>
      </c>
      <c r="Q7" s="33">
        <v>5514.4270718112793</v>
      </c>
      <c r="R7" s="33">
        <v>5444.0024779614705</v>
      </c>
      <c r="S7" s="33">
        <v>7318.7028452325758</v>
      </c>
      <c r="T7" s="33">
        <v>6983.495078744163</v>
      </c>
      <c r="U7" s="33">
        <v>6887.8237051480173</v>
      </c>
      <c r="V7" s="33">
        <v>7043.2825216707361</v>
      </c>
      <c r="W7" s="33">
        <v>7665.7027233187227</v>
      </c>
      <c r="X7" s="33">
        <v>10167.557243730125</v>
      </c>
      <c r="Y7" s="33">
        <v>9727.8232779323553</v>
      </c>
      <c r="Z7" s="33">
        <v>9719.6550147583894</v>
      </c>
      <c r="AA7" s="33">
        <v>9603.6610454360307</v>
      </c>
      <c r="AB7" s="33">
        <v>10011.34198679285</v>
      </c>
      <c r="AC7" s="33">
        <v>9578.3641287892115</v>
      </c>
      <c r="AD7" s="33">
        <v>9643.0751871943612</v>
      </c>
      <c r="AE7" s="33">
        <v>10904.974532275628</v>
      </c>
    </row>
    <row r="8" spans="1:31">
      <c r="A8" s="29" t="s">
        <v>132</v>
      </c>
      <c r="B8" s="29" t="s">
        <v>79</v>
      </c>
      <c r="C8" s="33">
        <v>1.1232294208458115E-4</v>
      </c>
      <c r="D8" s="33">
        <v>1.104062311358382E-4</v>
      </c>
      <c r="E8" s="33">
        <v>1.1588029245431362E-4</v>
      </c>
      <c r="F8" s="33">
        <v>2263.6420338808957</v>
      </c>
      <c r="G8" s="33">
        <v>2159.9638297830625</v>
      </c>
      <c r="H8" s="33">
        <v>2698.4872166208961</v>
      </c>
      <c r="I8" s="33">
        <v>6399.8586144087403</v>
      </c>
      <c r="J8" s="33">
        <v>6860.366434331132</v>
      </c>
      <c r="K8" s="33">
        <v>6546.1511751907119</v>
      </c>
      <c r="L8" s="33">
        <v>6805.3518055193163</v>
      </c>
      <c r="M8" s="33">
        <v>6747.8371785980889</v>
      </c>
      <c r="N8" s="33">
        <v>9047.4134001913844</v>
      </c>
      <c r="O8" s="33">
        <v>9988.2191310643193</v>
      </c>
      <c r="P8" s="33">
        <v>9881.033417873221</v>
      </c>
      <c r="Q8" s="33">
        <v>9453.6912402445305</v>
      </c>
      <c r="R8" s="33">
        <v>8995.4732864494872</v>
      </c>
      <c r="S8" s="33">
        <v>10246.070353194145</v>
      </c>
      <c r="T8" s="33">
        <v>9776.7846857379609</v>
      </c>
      <c r="U8" s="33">
        <v>9353.9511970274416</v>
      </c>
      <c r="V8" s="33">
        <v>9197.9137707714526</v>
      </c>
      <c r="W8" s="33">
        <v>9248.8778409013885</v>
      </c>
      <c r="X8" s="33">
        <v>9026.5886242164888</v>
      </c>
      <c r="Y8" s="33">
        <v>9010.7408747799218</v>
      </c>
      <c r="Z8" s="33">
        <v>8573.9926084670096</v>
      </c>
      <c r="AA8" s="33">
        <v>8811.1750554753708</v>
      </c>
      <c r="AB8" s="33">
        <v>10108.465038412598</v>
      </c>
      <c r="AC8" s="33">
        <v>9671.2867316864886</v>
      </c>
      <c r="AD8" s="33">
        <v>9202.521979600293</v>
      </c>
      <c r="AE8" s="33">
        <v>9487.048067868358</v>
      </c>
    </row>
    <row r="9" spans="1:31">
      <c r="A9" s="29" t="s">
        <v>133</v>
      </c>
      <c r="B9" s="29" t="s">
        <v>79</v>
      </c>
      <c r="C9" s="33">
        <v>377.37608453068992</v>
      </c>
      <c r="D9" s="33">
        <v>360.09169436090843</v>
      </c>
      <c r="E9" s="33">
        <v>567.99490115449885</v>
      </c>
      <c r="F9" s="33">
        <v>2099.6411862889931</v>
      </c>
      <c r="G9" s="33">
        <v>2003.4744678800284</v>
      </c>
      <c r="H9" s="33">
        <v>1911.7123030785879</v>
      </c>
      <c r="I9" s="33">
        <v>1885.5736582845757</v>
      </c>
      <c r="J9" s="33">
        <v>2892.7119803847154</v>
      </c>
      <c r="K9" s="33">
        <v>2760.2213545414165</v>
      </c>
      <c r="L9" s="33">
        <v>2674.7372242260144</v>
      </c>
      <c r="M9" s="33">
        <v>2710.6645593311123</v>
      </c>
      <c r="N9" s="33">
        <v>3788.3203526947232</v>
      </c>
      <c r="O9" s="33">
        <v>3614.8095018524564</v>
      </c>
      <c r="P9" s="33">
        <v>3449.2457102504322</v>
      </c>
      <c r="Q9" s="33">
        <v>3449.5465805007502</v>
      </c>
      <c r="R9" s="33">
        <v>3282.3479573421246</v>
      </c>
      <c r="S9" s="33">
        <v>3565.4380492757155</v>
      </c>
      <c r="T9" s="33">
        <v>3619.8816887592511</v>
      </c>
      <c r="U9" s="33">
        <v>3924.5066626744147</v>
      </c>
      <c r="V9" s="33">
        <v>3842.2088077293984</v>
      </c>
      <c r="W9" s="33">
        <v>4180.8406359805513</v>
      </c>
      <c r="X9" s="33">
        <v>3989.3517922626133</v>
      </c>
      <c r="Y9" s="33">
        <v>4904.1640052410357</v>
      </c>
      <c r="Z9" s="33">
        <v>4666.460639533404</v>
      </c>
      <c r="AA9" s="33">
        <v>4499.804464356087</v>
      </c>
      <c r="AB9" s="33">
        <v>5308.768028801629</v>
      </c>
      <c r="AC9" s="33">
        <v>5079.1705373981249</v>
      </c>
      <c r="AD9" s="33">
        <v>4832.984463374336</v>
      </c>
      <c r="AE9" s="33">
        <v>4753.1903633515758</v>
      </c>
    </row>
    <row r="10" spans="1:31">
      <c r="A10" s="29" t="s">
        <v>134</v>
      </c>
      <c r="B10" s="29" t="s">
        <v>79</v>
      </c>
      <c r="C10" s="33">
        <v>327.34750090863872</v>
      </c>
      <c r="D10" s="33">
        <v>312.35448707655996</v>
      </c>
      <c r="E10" s="33">
        <v>941.18793825186299</v>
      </c>
      <c r="F10" s="33">
        <v>895.56880664819505</v>
      </c>
      <c r="G10" s="33">
        <v>854.55038768287091</v>
      </c>
      <c r="H10" s="33">
        <v>815.41067567148809</v>
      </c>
      <c r="I10" s="33">
        <v>1154.3052017356408</v>
      </c>
      <c r="J10" s="33">
        <v>1211.7384883961249</v>
      </c>
      <c r="K10" s="33">
        <v>1156.2390155772684</v>
      </c>
      <c r="L10" s="33">
        <v>1122.7593773722333</v>
      </c>
      <c r="M10" s="33">
        <v>1171.5415927177798</v>
      </c>
      <c r="N10" s="33">
        <v>1525.2633790157288</v>
      </c>
      <c r="O10" s="33">
        <v>1455.4039895508672</v>
      </c>
      <c r="P10" s="33">
        <v>1576.0029032320128</v>
      </c>
      <c r="Q10" s="33">
        <v>1687.0027149939988</v>
      </c>
      <c r="R10" s="33">
        <v>1775.7105293535442</v>
      </c>
      <c r="S10" s="33">
        <v>1857.0483159130279</v>
      </c>
      <c r="T10" s="33">
        <v>1927.2160674256143</v>
      </c>
      <c r="U10" s="33">
        <v>1997.7541111063772</v>
      </c>
      <c r="V10" s="33">
        <v>2047.3520439165734</v>
      </c>
      <c r="W10" s="33">
        <v>1953.5801937991159</v>
      </c>
      <c r="X10" s="33">
        <v>1864.1032376157891</v>
      </c>
      <c r="Y10" s="33">
        <v>1783.483134110583</v>
      </c>
      <c r="Z10" s="33">
        <v>1697.0381705226</v>
      </c>
      <c r="AA10" s="33">
        <v>1619.3112307700089</v>
      </c>
      <c r="AB10" s="33">
        <v>1545.144303634597</v>
      </c>
      <c r="AC10" s="33">
        <v>1478.3187699539419</v>
      </c>
      <c r="AD10" s="33">
        <v>1406.6650437168091</v>
      </c>
      <c r="AE10" s="33">
        <v>1342.2376365999849</v>
      </c>
    </row>
    <row r="11" spans="1:31">
      <c r="A11" s="23" t="s">
        <v>40</v>
      </c>
      <c r="B11" s="23" t="s">
        <v>153</v>
      </c>
      <c r="C11" s="35">
        <v>4088.5861438394122</v>
      </c>
      <c r="D11" s="35">
        <v>4409.4415984052848</v>
      </c>
      <c r="E11" s="35">
        <v>6207.9167521245245</v>
      </c>
      <c r="F11" s="35">
        <v>12616.983927872065</v>
      </c>
      <c r="G11" s="35">
        <v>12139.712432847777</v>
      </c>
      <c r="H11" s="35">
        <v>12946.712381164461</v>
      </c>
      <c r="I11" s="35">
        <v>18150.375908207043</v>
      </c>
      <c r="J11" s="35">
        <v>21656.433619595355</v>
      </c>
      <c r="K11" s="35">
        <v>28971.853978221163</v>
      </c>
      <c r="L11" s="35">
        <v>28264.339272336576</v>
      </c>
      <c r="M11" s="35">
        <v>27982.519537183955</v>
      </c>
      <c r="N11" s="35">
        <v>35935.664428092219</v>
      </c>
      <c r="O11" s="35">
        <v>37023.625809076257</v>
      </c>
      <c r="P11" s="35">
        <v>35865.435829758491</v>
      </c>
      <c r="Q11" s="35">
        <v>34969.888250596407</v>
      </c>
      <c r="R11" s="35">
        <v>33661.814313982679</v>
      </c>
      <c r="S11" s="35">
        <v>38920.975797677856</v>
      </c>
      <c r="T11" s="35">
        <v>39163.689939555916</v>
      </c>
      <c r="U11" s="35">
        <v>38819.001434274811</v>
      </c>
      <c r="V11" s="35">
        <v>39629.165078603393</v>
      </c>
      <c r="W11" s="35">
        <v>42212.312756134874</v>
      </c>
      <c r="X11" s="35">
        <v>46896.19152921217</v>
      </c>
      <c r="Y11" s="35">
        <v>47449.904594696076</v>
      </c>
      <c r="Z11" s="35">
        <v>45613.357050868042</v>
      </c>
      <c r="AA11" s="35">
        <v>45433.539397484914</v>
      </c>
      <c r="AB11" s="35">
        <v>49771.441412044864</v>
      </c>
      <c r="AC11" s="35">
        <v>48285.569657838227</v>
      </c>
      <c r="AD11" s="35">
        <v>46474.152534319212</v>
      </c>
      <c r="AE11" s="35">
        <v>47139.372020987656</v>
      </c>
    </row>
  </sheetData>
  <sheetProtection algorithmName="SHA-512" hashValue="B1KOiiEBY/nXwVgR7sSgmBcGuUBU7wg0JY+Xs9VqwbYIahtR9vzQiC5saM+qeTvFRWQsX4SePiPqAQEKG05WVg==" saltValue="G51mAiCmxTtubwuyf+/5x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E600"/>
  </sheetPr>
  <dimension ref="A1:C32"/>
  <sheetViews>
    <sheetView showGridLines="0" zoomScale="85" zoomScaleNormal="85" workbookViewId="0"/>
  </sheetViews>
  <sheetFormatPr defaultRowHeight="15"/>
  <cols>
    <col min="1" max="1" width="11.5703125" bestFit="1" customWidth="1"/>
    <col min="2" max="2" width="3.7109375" bestFit="1" customWidth="1"/>
    <col min="3" max="3" width="37.5703125" customWidth="1"/>
    <col min="4" max="24" width="9.42578125" customWidth="1"/>
  </cols>
  <sheetData>
    <row r="1" spans="1:3">
      <c r="A1" s="2" t="s">
        <v>15</v>
      </c>
    </row>
    <row r="3" spans="1:3">
      <c r="A3" s="7">
        <v>44369</v>
      </c>
      <c r="B3" s="6">
        <v>1</v>
      </c>
      <c r="C3" t="s">
        <v>16</v>
      </c>
    </row>
    <row r="4" spans="1:3">
      <c r="A4" s="3"/>
      <c r="B4" s="6"/>
    </row>
    <row r="5" spans="1:3">
      <c r="A5" s="3"/>
      <c r="B5" s="6"/>
    </row>
    <row r="6" spans="1:3">
      <c r="A6" s="3"/>
      <c r="B6" s="6"/>
    </row>
    <row r="7" spans="1:3">
      <c r="A7" s="3"/>
      <c r="B7" s="6"/>
    </row>
    <row r="8" spans="1:3">
      <c r="A8" s="3"/>
      <c r="B8" s="6"/>
    </row>
    <row r="9" spans="1:3">
      <c r="A9" s="3"/>
      <c r="B9" s="6"/>
    </row>
    <row r="10" spans="1:3">
      <c r="A10" s="3"/>
      <c r="B10" s="6"/>
    </row>
    <row r="11" spans="1:3">
      <c r="A11" s="3"/>
      <c r="B11" s="6"/>
    </row>
    <row r="12" spans="1:3">
      <c r="A12" s="3"/>
      <c r="B12" s="3"/>
      <c r="C12" s="3"/>
    </row>
    <row r="13" spans="1:3">
      <c r="A13" s="3"/>
      <c r="B13" s="3"/>
      <c r="C13" s="3"/>
    </row>
    <row r="14" spans="1:3">
      <c r="A14" s="3"/>
      <c r="B14" s="3"/>
      <c r="C14" s="3"/>
    </row>
    <row r="15" spans="1:3">
      <c r="A15" s="3"/>
      <c r="B15" s="3"/>
      <c r="C15" s="3"/>
    </row>
    <row r="16" spans="1:3">
      <c r="A16" s="3"/>
      <c r="B16" s="3"/>
      <c r="C16" s="3"/>
    </row>
    <row r="17" spans="1:3">
      <c r="A17" s="3"/>
      <c r="B17" s="3"/>
      <c r="C17" s="3"/>
    </row>
    <row r="18" spans="1:3">
      <c r="A18" s="3"/>
      <c r="B18" s="3"/>
      <c r="C18" s="3"/>
    </row>
    <row r="19" spans="1:3">
      <c r="A19" s="3"/>
      <c r="B19" s="3"/>
      <c r="C19" s="3"/>
    </row>
    <row r="20" spans="1:3">
      <c r="A20" s="3"/>
      <c r="B20" s="3"/>
      <c r="C20" s="3"/>
    </row>
    <row r="21" spans="1:3">
      <c r="A21" s="3"/>
      <c r="B21" s="3"/>
      <c r="C21" s="3"/>
    </row>
    <row r="22" spans="1:3">
      <c r="A22" s="3"/>
      <c r="B22" s="3"/>
      <c r="C22" s="3"/>
    </row>
    <row r="23" spans="1:3">
      <c r="A23" s="3"/>
      <c r="B23" s="3"/>
      <c r="C23" s="3"/>
    </row>
    <row r="24" spans="1:3">
      <c r="A24" s="3"/>
      <c r="B24" s="3"/>
      <c r="C24" s="3"/>
    </row>
    <row r="25" spans="1:3">
      <c r="A25" s="3"/>
      <c r="B25" s="3"/>
      <c r="C25" s="3"/>
    </row>
    <row r="26" spans="1:3">
      <c r="A26" s="3"/>
      <c r="B26" s="3"/>
      <c r="C26" s="3"/>
    </row>
    <row r="27" spans="1:3">
      <c r="A27" s="3"/>
      <c r="B27" s="3"/>
      <c r="C27" s="3"/>
    </row>
    <row r="28" spans="1:3">
      <c r="A28" s="3"/>
      <c r="B28" s="3"/>
      <c r="C28" s="3"/>
    </row>
    <row r="29" spans="1:3">
      <c r="A29" s="3"/>
      <c r="B29" s="3"/>
      <c r="C29" s="3"/>
    </row>
    <row r="30" spans="1:3">
      <c r="A30" s="3"/>
      <c r="B30" s="3"/>
      <c r="C30" s="3"/>
    </row>
    <row r="31" spans="1:3">
      <c r="A31" s="3"/>
      <c r="B31" s="3"/>
      <c r="C31" s="3"/>
    </row>
    <row r="32" spans="1:3">
      <c r="A32" s="3"/>
      <c r="B32" s="3"/>
      <c r="C32" s="3"/>
    </row>
  </sheetData>
  <sheetProtection algorithmName="SHA-512" hashValue="hjEx/fXrBjGIVJjxO5vMAnfGUwOqD7fPPuJL7pDMixxEukC9q/eA7RakLN4JBIDUelxD6k95/Z+6g7LfWfp7YQ==" saltValue="5QON4wN6OD/dGYJz9lMEzQ==" spinCount="100000" sheet="1" objects="1" scenarios="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E600"/>
  </sheetPr>
  <dimension ref="A1:B30"/>
  <sheetViews>
    <sheetView showGridLines="0" zoomScale="85" zoomScaleNormal="85" workbookViewId="0"/>
  </sheetViews>
  <sheetFormatPr defaultRowHeight="15"/>
  <cols>
    <col min="1" max="1" width="13.7109375" customWidth="1"/>
    <col min="2" max="2" width="20.140625" customWidth="1"/>
    <col min="3" max="3" width="37.5703125" customWidth="1"/>
    <col min="4" max="24" width="9.42578125" customWidth="1"/>
  </cols>
  <sheetData>
    <row r="1" spans="1:2">
      <c r="A1" s="2" t="s">
        <v>17</v>
      </c>
    </row>
    <row r="3" spans="1:2">
      <c r="A3" t="s">
        <v>18</v>
      </c>
      <c r="B3" s="6" t="s">
        <v>19</v>
      </c>
    </row>
    <row r="4" spans="1:2">
      <c r="A4" t="s">
        <v>20</v>
      </c>
      <c r="B4" s="6" t="s">
        <v>21</v>
      </c>
    </row>
    <row r="5" spans="1:2">
      <c r="A5" s="3" t="s">
        <v>22</v>
      </c>
      <c r="B5" t="s">
        <v>23</v>
      </c>
    </row>
    <row r="6" spans="1:2">
      <c r="A6" t="s">
        <v>24</v>
      </c>
      <c r="B6" s="6" t="s">
        <v>25</v>
      </c>
    </row>
    <row r="7" spans="1:2">
      <c r="A7" t="s">
        <v>26</v>
      </c>
      <c r="B7" s="6" t="s">
        <v>27</v>
      </c>
    </row>
    <row r="8" spans="1:2">
      <c r="A8" t="s">
        <v>28</v>
      </c>
      <c r="B8" s="6" t="s">
        <v>29</v>
      </c>
    </row>
    <row r="9" spans="1:2">
      <c r="A9" t="s">
        <v>30</v>
      </c>
      <c r="B9" s="6" t="s">
        <v>31</v>
      </c>
    </row>
    <row r="10" spans="1:2">
      <c r="A10" t="s">
        <v>32</v>
      </c>
      <c r="B10" t="s">
        <v>33</v>
      </c>
    </row>
    <row r="11" spans="1:2">
      <c r="A11" t="s">
        <v>34</v>
      </c>
      <c r="B11" s="6" t="s">
        <v>35</v>
      </c>
    </row>
    <row r="12" spans="1:2">
      <c r="A12" t="s">
        <v>36</v>
      </c>
      <c r="B12" s="6" t="s">
        <v>37</v>
      </c>
    </row>
    <row r="13" spans="1:2">
      <c r="A13" t="s">
        <v>38</v>
      </c>
      <c r="B13" s="6" t="s">
        <v>39</v>
      </c>
    </row>
    <row r="14" spans="1:2">
      <c r="A14" t="s">
        <v>40</v>
      </c>
      <c r="B14" s="6" t="s">
        <v>41</v>
      </c>
    </row>
    <row r="15" spans="1:2">
      <c r="A15" t="s">
        <v>42</v>
      </c>
      <c r="B15" s="6" t="s">
        <v>43</v>
      </c>
    </row>
    <row r="16" spans="1:2">
      <c r="A16" t="s">
        <v>44</v>
      </c>
      <c r="B16" s="6" t="s">
        <v>45</v>
      </c>
    </row>
    <row r="17" spans="1:2">
      <c r="A17" t="s">
        <v>46</v>
      </c>
      <c r="B17" s="6" t="s">
        <v>47</v>
      </c>
    </row>
    <row r="18" spans="1:2">
      <c r="A18" t="s">
        <v>48</v>
      </c>
      <c r="B18" s="6" t="s">
        <v>49</v>
      </c>
    </row>
    <row r="19" spans="1:2">
      <c r="A19" t="s">
        <v>50</v>
      </c>
      <c r="B19" s="6" t="s">
        <v>51</v>
      </c>
    </row>
    <row r="20" spans="1:2">
      <c r="A20" t="s">
        <v>52</v>
      </c>
      <c r="B20" s="6" t="s">
        <v>53</v>
      </c>
    </row>
    <row r="21" spans="1:2">
      <c r="A21" t="s">
        <v>54</v>
      </c>
      <c r="B21" s="6" t="s">
        <v>55</v>
      </c>
    </row>
    <row r="22" spans="1:2">
      <c r="A22" t="s">
        <v>56</v>
      </c>
      <c r="B22" s="6" t="s">
        <v>57</v>
      </c>
    </row>
    <row r="24" spans="1:2">
      <c r="A24" s="2" t="s">
        <v>58</v>
      </c>
    </row>
    <row r="26" spans="1:2">
      <c r="A26" t="s">
        <v>59</v>
      </c>
    </row>
    <row r="27" spans="1:2">
      <c r="A27" t="s">
        <v>60</v>
      </c>
    </row>
    <row r="28" spans="1:2">
      <c r="A28" t="s">
        <v>61</v>
      </c>
    </row>
    <row r="29" spans="1:2">
      <c r="A29" t="s">
        <v>62</v>
      </c>
    </row>
    <row r="30" spans="1:2">
      <c r="A30" s="8" t="s">
        <v>63</v>
      </c>
    </row>
  </sheetData>
  <sheetProtection algorithmName="SHA-512" hashValue="7rcRcfVnN+kiI1uttXG9dX3BSIe8ry/ZTn3JPbOTFaT7Px5yF/BconkQYC6iy42OO5adWPmECTbh/Zy749ooAw==" saltValue="BLOLOmcIWmXsZ94k8g30nQ==" spinCount="100000" sheet="1" objects="1" scenarios="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0">
    <tabColor rgb="FFFF6D00"/>
  </sheetPr>
  <dimension ref="A1:AK63"/>
  <sheetViews>
    <sheetView zoomScale="90" zoomScaleNormal="90" workbookViewId="0"/>
  </sheetViews>
  <sheetFormatPr defaultColWidth="9.140625" defaultRowHeight="15"/>
  <cols>
    <col min="1" max="1" width="12.5703125" style="13" bestFit="1" customWidth="1"/>
    <col min="2" max="2" width="9.140625" style="13"/>
    <col min="3" max="3" width="22.28515625" style="13" customWidth="1"/>
    <col min="4" max="4" width="7.7109375" style="13" customWidth="1"/>
    <col min="5" max="5" width="22.28515625" style="13" customWidth="1"/>
    <col min="6" max="6" width="8.42578125" style="13" customWidth="1"/>
    <col min="7" max="7" width="9.140625" style="13"/>
    <col min="8" max="8" width="46.7109375" style="13" customWidth="1"/>
    <col min="9" max="9" width="9.28515625" style="13" customWidth="1"/>
    <col min="10" max="19" width="9.28515625" style="13" bestFit="1" customWidth="1"/>
    <col min="20" max="21" width="9.5703125" style="13" bestFit="1" customWidth="1"/>
    <col min="22" max="22" width="9.28515625" style="13" bestFit="1" customWidth="1"/>
    <col min="23" max="29" width="9.5703125" style="13" bestFit="1" customWidth="1"/>
    <col min="30" max="37" width="9.5703125" style="13" customWidth="1"/>
    <col min="38" max="16384" width="9.140625" style="13"/>
  </cols>
  <sheetData>
    <row r="1" spans="1:37" ht="23.25">
      <c r="A1" s="10" t="s">
        <v>83</v>
      </c>
      <c r="B1" s="11"/>
      <c r="C1" s="12" t="s">
        <v>84</v>
      </c>
      <c r="D1" s="10" t="s">
        <v>85</v>
      </c>
      <c r="E1" s="12" t="s">
        <v>86</v>
      </c>
      <c r="I1" s="14">
        <v>0</v>
      </c>
      <c r="J1" s="14">
        <f>I1+1</f>
        <v>1</v>
      </c>
      <c r="K1" s="14">
        <f t="shared" ref="K1:AK1" si="0">J1+1</f>
        <v>2</v>
      </c>
      <c r="L1" s="14">
        <f t="shared" si="0"/>
        <v>3</v>
      </c>
      <c r="M1" s="14">
        <f t="shared" si="0"/>
        <v>4</v>
      </c>
      <c r="N1" s="14">
        <f t="shared" si="0"/>
        <v>5</v>
      </c>
      <c r="O1" s="14">
        <f t="shared" si="0"/>
        <v>6</v>
      </c>
      <c r="P1" s="14">
        <f t="shared" si="0"/>
        <v>7</v>
      </c>
      <c r="Q1" s="14">
        <f t="shared" si="0"/>
        <v>8</v>
      </c>
      <c r="R1" s="14">
        <f t="shared" si="0"/>
        <v>9</v>
      </c>
      <c r="S1" s="14">
        <f t="shared" si="0"/>
        <v>10</v>
      </c>
      <c r="T1" s="14">
        <f t="shared" si="0"/>
        <v>11</v>
      </c>
      <c r="U1" s="14">
        <f t="shared" si="0"/>
        <v>12</v>
      </c>
      <c r="V1" s="14">
        <f t="shared" si="0"/>
        <v>13</v>
      </c>
      <c r="W1" s="14">
        <f t="shared" si="0"/>
        <v>14</v>
      </c>
      <c r="X1" s="14">
        <f t="shared" si="0"/>
        <v>15</v>
      </c>
      <c r="Y1" s="14">
        <f t="shared" si="0"/>
        <v>16</v>
      </c>
      <c r="Z1" s="14">
        <f t="shared" si="0"/>
        <v>17</v>
      </c>
      <c r="AA1" s="14">
        <f t="shared" si="0"/>
        <v>18</v>
      </c>
      <c r="AB1" s="14">
        <f t="shared" si="0"/>
        <v>19</v>
      </c>
      <c r="AC1" s="14">
        <f t="shared" si="0"/>
        <v>20</v>
      </c>
      <c r="AD1" s="14">
        <f t="shared" si="0"/>
        <v>21</v>
      </c>
      <c r="AE1" s="14">
        <f t="shared" si="0"/>
        <v>22</v>
      </c>
      <c r="AF1" s="14">
        <f t="shared" si="0"/>
        <v>23</v>
      </c>
      <c r="AG1" s="14">
        <f t="shared" si="0"/>
        <v>24</v>
      </c>
      <c r="AH1" s="14">
        <f t="shared" si="0"/>
        <v>25</v>
      </c>
      <c r="AI1" s="14">
        <f t="shared" si="0"/>
        <v>26</v>
      </c>
      <c r="AJ1" s="14">
        <f t="shared" si="0"/>
        <v>27</v>
      </c>
      <c r="AK1" s="14">
        <f t="shared" si="0"/>
        <v>28</v>
      </c>
    </row>
    <row r="3" spans="1:37" ht="23.25">
      <c r="A3" s="15" t="str">
        <f xml:space="preserve"> B4&amp; " discounted market benefits by year"</f>
        <v>NEM discounted market benefits by year</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row>
    <row r="4" spans="1:37">
      <c r="A4" s="17" t="s">
        <v>87</v>
      </c>
      <c r="B4" s="9" t="s">
        <v>40</v>
      </c>
    </row>
    <row r="6" spans="1:37">
      <c r="H6" s="18" t="s">
        <v>88</v>
      </c>
      <c r="I6" s="19" t="s">
        <v>80</v>
      </c>
      <c r="J6" s="19" t="s">
        <v>89</v>
      </c>
      <c r="K6" s="19" t="s">
        <v>90</v>
      </c>
      <c r="L6" s="19" t="s">
        <v>91</v>
      </c>
      <c r="M6" s="19" t="s">
        <v>92</v>
      </c>
      <c r="N6" s="19" t="s">
        <v>93</v>
      </c>
      <c r="O6" s="19" t="s">
        <v>94</v>
      </c>
      <c r="P6" s="19" t="s">
        <v>95</v>
      </c>
      <c r="Q6" s="19" t="s">
        <v>96</v>
      </c>
      <c r="R6" s="19" t="s">
        <v>97</v>
      </c>
      <c r="S6" s="19" t="s">
        <v>98</v>
      </c>
      <c r="T6" s="19" t="s">
        <v>99</v>
      </c>
      <c r="U6" s="19" t="s">
        <v>100</v>
      </c>
      <c r="V6" s="19" t="s">
        <v>101</v>
      </c>
      <c r="W6" s="19" t="s">
        <v>102</v>
      </c>
      <c r="X6" s="19" t="s">
        <v>103</v>
      </c>
      <c r="Y6" s="19" t="s">
        <v>104</v>
      </c>
      <c r="Z6" s="19" t="s">
        <v>105</v>
      </c>
      <c r="AA6" s="19" t="s">
        <v>106</v>
      </c>
      <c r="AB6" s="19" t="s">
        <v>107</v>
      </c>
      <c r="AC6" s="19" t="s">
        <v>108</v>
      </c>
      <c r="AD6" s="19" t="s">
        <v>109</v>
      </c>
      <c r="AE6" s="19" t="s">
        <v>110</v>
      </c>
      <c r="AF6" s="19" t="s">
        <v>111</v>
      </c>
      <c r="AG6" s="19" t="s">
        <v>112</v>
      </c>
      <c r="AH6" s="19" t="s">
        <v>113</v>
      </c>
      <c r="AI6" s="19" t="s">
        <v>114</v>
      </c>
      <c r="AJ6" s="19" t="s">
        <v>115</v>
      </c>
      <c r="AK6" s="19" t="s">
        <v>116</v>
      </c>
    </row>
    <row r="7" spans="1:37">
      <c r="E7" s="20" t="s">
        <v>117</v>
      </c>
      <c r="H7" s="21" t="s">
        <v>118</v>
      </c>
      <c r="I7" s="22">
        <f t="shared" ref="I7:X15" ca="1" si="1">(SUMIFS(OFFSET(INDIRECT("'"&amp;$E$1 &amp; "_"&amp;$E7 &amp; " Cost'!C:C"), 0, I$1), INDIRECT("'"&amp;$E$1 &amp; "_"&amp;$E7 &amp; " Cost'!A:A"), $B$4)-SUMIFS(OFFSET(INDIRECT("'"&amp;$C$1 &amp; "_"&amp;$E7 &amp; " Cost'!C:C"), 0, I$1), INDIRECT("'"&amp;$C$1 &amp; "_"&amp;$E7 &amp; " Cost'!A:A"), $B$4))/1000</f>
        <v>12.615338826547493</v>
      </c>
      <c r="J7" s="22">
        <f t="shared" ca="1" si="1"/>
        <v>12.037541692801401</v>
      </c>
      <c r="K7" s="22">
        <f t="shared" ca="1" si="1"/>
        <v>30.574369129522587</v>
      </c>
      <c r="L7" s="22">
        <f t="shared" ca="1" si="1"/>
        <v>29.478593054741854</v>
      </c>
      <c r="M7" s="22">
        <f t="shared" ca="1" si="1"/>
        <v>18.66437445587502</v>
      </c>
      <c r="N7" s="22">
        <f t="shared" ca="1" si="1"/>
        <v>7.6341762435582936</v>
      </c>
      <c r="O7" s="22">
        <f t="shared" ca="1" si="1"/>
        <v>35.274690090187129</v>
      </c>
      <c r="P7" s="22">
        <f t="shared" ca="1" si="1"/>
        <v>22.951719935107977</v>
      </c>
      <c r="Q7" s="22">
        <f t="shared" ca="1" si="1"/>
        <v>26.286098063812126</v>
      </c>
      <c r="R7" s="22">
        <f t="shared" ca="1" si="1"/>
        <v>26.723627739636228</v>
      </c>
      <c r="S7" s="22">
        <f t="shared" ca="1" si="1"/>
        <v>51.827085215020695</v>
      </c>
      <c r="T7" s="22">
        <f t="shared" ca="1" si="1"/>
        <v>59.409766445384363</v>
      </c>
      <c r="U7" s="22">
        <f t="shared" ca="1" si="1"/>
        <v>92.757087147089649</v>
      </c>
      <c r="V7" s="22">
        <f t="shared" ca="1" si="1"/>
        <v>99.775212099652265</v>
      </c>
      <c r="W7" s="22">
        <f t="shared" ca="1" si="1"/>
        <v>101.04184811430052</v>
      </c>
      <c r="X7" s="22">
        <f t="shared" ca="1" si="1"/>
        <v>127.03165863911295</v>
      </c>
      <c r="Y7" s="22">
        <f t="shared" ref="Y7:AK15" ca="1" si="2">(SUMIFS(OFFSET(INDIRECT("'"&amp;$E$1 &amp; "_"&amp;$E7 &amp; " Cost'!C:C"), 0, Y$1), INDIRECT("'"&amp;$E$1 &amp; "_"&amp;$E7 &amp; " Cost'!A:A"), $B$4)-SUMIFS(OFFSET(INDIRECT("'"&amp;$C$1 &amp; "_"&amp;$E7 &amp; " Cost'!C:C"), 0, Y$1), INDIRECT("'"&amp;$C$1 &amp; "_"&amp;$E7 &amp; " Cost'!A:A"), $B$4))/1000</f>
        <v>111.35999944266351</v>
      </c>
      <c r="Z7" s="22">
        <f t="shared" ca="1" si="2"/>
        <v>104.33653500289888</v>
      </c>
      <c r="AA7" s="22">
        <f t="shared" ca="1" si="2"/>
        <v>97.134582578112372</v>
      </c>
      <c r="AB7" s="22">
        <f t="shared" ca="1" si="2"/>
        <v>104.02933786058007</v>
      </c>
      <c r="AC7" s="22">
        <f t="shared" ca="1" si="2"/>
        <v>126.73788761421153</v>
      </c>
      <c r="AD7" s="22">
        <f t="shared" ca="1" si="2"/>
        <v>113.99320412629005</v>
      </c>
      <c r="AE7" s="22">
        <f t="shared" ca="1" si="2"/>
        <v>114.43690950828045</v>
      </c>
      <c r="AF7" s="22">
        <f t="shared" ca="1" si="2"/>
        <v>100.44843886496686</v>
      </c>
      <c r="AG7" s="22">
        <f t="shared" ca="1" si="2"/>
        <v>96.942094109546858</v>
      </c>
      <c r="AH7" s="22">
        <f t="shared" ca="1" si="2"/>
        <v>93.41801513249986</v>
      </c>
      <c r="AI7" s="22">
        <f t="shared" ca="1" si="2"/>
        <v>74.197369597137438</v>
      </c>
      <c r="AJ7" s="22">
        <f t="shared" ca="1" si="2"/>
        <v>56.25407369985804</v>
      </c>
      <c r="AK7" s="22">
        <f t="shared" ca="1" si="2"/>
        <v>42.797951035812495</v>
      </c>
    </row>
    <row r="8" spans="1:37">
      <c r="E8" s="20" t="str">
        <f>H8</f>
        <v>FOM</v>
      </c>
      <c r="H8" s="21" t="s">
        <v>30</v>
      </c>
      <c r="I8" s="22">
        <f t="shared" ca="1" si="1"/>
        <v>2.4185712140261604</v>
      </c>
      <c r="J8" s="22">
        <f t="shared" ca="1" si="1"/>
        <v>2.307797845761641</v>
      </c>
      <c r="K8" s="22">
        <f t="shared" ca="1" si="1"/>
        <v>6.5331462052964486</v>
      </c>
      <c r="L8" s="22">
        <f t="shared" ca="1" si="1"/>
        <v>-3.7654953753461595</v>
      </c>
      <c r="M8" s="22">
        <f t="shared" ca="1" si="1"/>
        <v>37.34794323877923</v>
      </c>
      <c r="N8" s="22">
        <f t="shared" ca="1" si="1"/>
        <v>-5.8229723399588842</v>
      </c>
      <c r="O8" s="22">
        <f t="shared" ca="1" si="1"/>
        <v>14.519469996527594</v>
      </c>
      <c r="P8" s="22">
        <f t="shared" ca="1" si="1"/>
        <v>11.031748591409182</v>
      </c>
      <c r="Q8" s="22">
        <f t="shared" ca="1" si="1"/>
        <v>14.914823388591758</v>
      </c>
      <c r="R8" s="22">
        <f t="shared" ca="1" si="1"/>
        <v>14.200550619696209</v>
      </c>
      <c r="S8" s="22">
        <f t="shared" ca="1" si="1"/>
        <v>15.747800445204193</v>
      </c>
      <c r="T8" s="22">
        <f t="shared" ca="1" si="1"/>
        <v>9.2616811896121369</v>
      </c>
      <c r="U8" s="22">
        <f t="shared" ca="1" si="1"/>
        <v>15.918726044713578</v>
      </c>
      <c r="V8" s="22">
        <f t="shared" ca="1" si="1"/>
        <v>21.22385323666829</v>
      </c>
      <c r="W8" s="22">
        <f t="shared" ca="1" si="1"/>
        <v>17.769112207296917</v>
      </c>
      <c r="X8" s="22">
        <f t="shared" ca="1" si="1"/>
        <v>22.708121608510584</v>
      </c>
      <c r="Y8" s="22">
        <f t="shared" ca="1" si="2"/>
        <v>22.643611713261343</v>
      </c>
      <c r="Z8" s="22">
        <f t="shared" ca="1" si="2"/>
        <v>20.897255279996315</v>
      </c>
      <c r="AA8" s="22">
        <f t="shared" ca="1" si="2"/>
        <v>18.700022544655599</v>
      </c>
      <c r="AB8" s="22">
        <f t="shared" ca="1" si="2"/>
        <v>18.652480459462794</v>
      </c>
      <c r="AC8" s="22">
        <f t="shared" ca="1" si="2"/>
        <v>-12.877249263840611</v>
      </c>
      <c r="AD8" s="22">
        <f t="shared" ca="1" si="2"/>
        <v>20.814268361270777</v>
      </c>
      <c r="AE8" s="22">
        <f t="shared" ca="1" si="2"/>
        <v>20.744997188399605</v>
      </c>
      <c r="AF8" s="22">
        <f t="shared" ca="1" si="2"/>
        <v>20.910736041594703</v>
      </c>
      <c r="AG8" s="22">
        <f t="shared" ca="1" si="2"/>
        <v>20.814304652350373</v>
      </c>
      <c r="AH8" s="22">
        <f t="shared" ca="1" si="2"/>
        <v>19.844806802922509</v>
      </c>
      <c r="AI8" s="22">
        <f t="shared" ca="1" si="2"/>
        <v>18.688453054000043</v>
      </c>
      <c r="AJ8" s="22">
        <f t="shared" ca="1" si="2"/>
        <v>16.763084027662991</v>
      </c>
      <c r="AK8" s="22">
        <f t="shared" ca="1" si="2"/>
        <v>11.498990699003102</v>
      </c>
    </row>
    <row r="9" spans="1:37">
      <c r="E9" s="20" t="str">
        <f>H9</f>
        <v>Fuel</v>
      </c>
      <c r="H9" s="21" t="s">
        <v>81</v>
      </c>
      <c r="I9" s="22">
        <f t="shared" ca="1" si="1"/>
        <v>-2.4084121519790496</v>
      </c>
      <c r="J9" s="22">
        <f t="shared" ca="1" si="1"/>
        <v>-0.32254048393806445</v>
      </c>
      <c r="K9" s="22">
        <f t="shared" ca="1" si="1"/>
        <v>-12.465972653243924</v>
      </c>
      <c r="L9" s="22">
        <f t="shared" ca="1" si="1"/>
        <v>-6.734131004556315</v>
      </c>
      <c r="M9" s="22">
        <f t="shared" ca="1" si="1"/>
        <v>-19.537663501807256</v>
      </c>
      <c r="N9" s="22">
        <f t="shared" ca="1" si="1"/>
        <v>-7.3744054014649008</v>
      </c>
      <c r="O9" s="22">
        <f t="shared" ca="1" si="1"/>
        <v>45.047048732549186</v>
      </c>
      <c r="P9" s="22">
        <f t="shared" ca="1" si="1"/>
        <v>55.774429310880599</v>
      </c>
      <c r="Q9" s="22">
        <f t="shared" ca="1" si="1"/>
        <v>32.436233576997068</v>
      </c>
      <c r="R9" s="22">
        <f t="shared" ca="1" si="1"/>
        <v>48.739484548379316</v>
      </c>
      <c r="S9" s="22">
        <f t="shared" ca="1" si="1"/>
        <v>58.192935192115492</v>
      </c>
      <c r="T9" s="22">
        <f t="shared" ca="1" si="1"/>
        <v>56.666912531715816</v>
      </c>
      <c r="U9" s="22">
        <f t="shared" ca="1" si="1"/>
        <v>36.610168894516185</v>
      </c>
      <c r="V9" s="22">
        <f t="shared" ca="1" si="1"/>
        <v>50.671075336715205</v>
      </c>
      <c r="W9" s="22">
        <f t="shared" ca="1" si="1"/>
        <v>43.479107662706575</v>
      </c>
      <c r="X9" s="22">
        <f t="shared" ca="1" si="1"/>
        <v>15.209876380993926</v>
      </c>
      <c r="Y9" s="22">
        <f t="shared" ca="1" si="2"/>
        <v>40.132347684710751</v>
      </c>
      <c r="Z9" s="22">
        <f t="shared" ca="1" si="2"/>
        <v>42.019208043363875</v>
      </c>
      <c r="AA9" s="22">
        <f t="shared" ca="1" si="2"/>
        <v>41.770869783949223</v>
      </c>
      <c r="AB9" s="22">
        <f t="shared" ca="1" si="2"/>
        <v>34.657263202854431</v>
      </c>
      <c r="AC9" s="22">
        <f t="shared" ca="1" si="2"/>
        <v>27.595268988069265</v>
      </c>
      <c r="AD9" s="22">
        <f t="shared" ca="1" si="2"/>
        <v>43.518157806138973</v>
      </c>
      <c r="AE9" s="22">
        <f t="shared" ca="1" si="2"/>
        <v>39.952469200208085</v>
      </c>
      <c r="AF9" s="22">
        <f t="shared" ca="1" si="2"/>
        <v>29.575587008588133</v>
      </c>
      <c r="AG9" s="22">
        <f t="shared" ca="1" si="2"/>
        <v>28.396786688643857</v>
      </c>
      <c r="AH9" s="22">
        <f t="shared" ca="1" si="2"/>
        <v>36.496623687573589</v>
      </c>
      <c r="AI9" s="22">
        <f t="shared" ca="1" si="2"/>
        <v>33.955279043459214</v>
      </c>
      <c r="AJ9" s="22">
        <f t="shared" ca="1" si="2"/>
        <v>33.294593494609465</v>
      </c>
      <c r="AK9" s="22">
        <f t="shared" ca="1" si="2"/>
        <v>55.934658546787688</v>
      </c>
    </row>
    <row r="10" spans="1:37">
      <c r="E10" s="20" t="str">
        <f>H10</f>
        <v>VOM</v>
      </c>
      <c r="H10" s="21" t="s">
        <v>54</v>
      </c>
      <c r="I10" s="22">
        <f t="shared" ca="1" si="1"/>
        <v>-1.1027840055219131</v>
      </c>
      <c r="J10" s="22">
        <f t="shared" ca="1" si="1"/>
        <v>-1.984831815616344</v>
      </c>
      <c r="K10" s="22">
        <f t="shared" ca="1" si="1"/>
        <v>-1.177565239116666</v>
      </c>
      <c r="L10" s="22">
        <f t="shared" ca="1" si="1"/>
        <v>-0.68954976699966941</v>
      </c>
      <c r="M10" s="22">
        <f t="shared" ca="1" si="1"/>
        <v>1.7273395874511335</v>
      </c>
      <c r="N10" s="22">
        <f t="shared" ca="1" si="1"/>
        <v>2.9301533219651321</v>
      </c>
      <c r="O10" s="22">
        <f t="shared" ca="1" si="1"/>
        <v>4.4814155380940066E-2</v>
      </c>
      <c r="P10" s="22">
        <f t="shared" ca="1" si="1"/>
        <v>2.5360077204880653</v>
      </c>
      <c r="Q10" s="22">
        <f t="shared" ca="1" si="1"/>
        <v>2.5643753851896034</v>
      </c>
      <c r="R10" s="22">
        <f t="shared" ca="1" si="1"/>
        <v>1.0822540651592425</v>
      </c>
      <c r="S10" s="22">
        <f t="shared" ca="1" si="1"/>
        <v>-4.5179802892820149</v>
      </c>
      <c r="T10" s="22">
        <f t="shared" ca="1" si="1"/>
        <v>-2.0144401510710304</v>
      </c>
      <c r="U10" s="22">
        <f t="shared" ca="1" si="1"/>
        <v>-7.2889041019656284</v>
      </c>
      <c r="V10" s="22">
        <f t="shared" ca="1" si="1"/>
        <v>-10.595942778930418</v>
      </c>
      <c r="W10" s="22">
        <f t="shared" ca="1" si="1"/>
        <v>-8.8661318712868962</v>
      </c>
      <c r="X10" s="22">
        <f t="shared" ca="1" si="1"/>
        <v>-12.244662031297077</v>
      </c>
      <c r="Y10" s="22">
        <f t="shared" ca="1" si="2"/>
        <v>-9.1715841391330173</v>
      </c>
      <c r="Z10" s="22">
        <f t="shared" ca="1" si="2"/>
        <v>-9.0533481613964533</v>
      </c>
      <c r="AA10" s="22">
        <f t="shared" ca="1" si="2"/>
        <v>-7.684046292325962</v>
      </c>
      <c r="AB10" s="22">
        <f t="shared" ca="1" si="2"/>
        <v>-8.0667236960346482</v>
      </c>
      <c r="AC10" s="22">
        <f t="shared" ca="1" si="2"/>
        <v>-9.7208317841378893</v>
      </c>
      <c r="AD10" s="22">
        <f t="shared" ca="1" si="2"/>
        <v>-8.5292301240234369</v>
      </c>
      <c r="AE10" s="22">
        <f t="shared" ca="1" si="2"/>
        <v>-8.3489966393092772</v>
      </c>
      <c r="AF10" s="22">
        <f t="shared" ca="1" si="2"/>
        <v>-7.0499596289907496</v>
      </c>
      <c r="AG10" s="22">
        <f t="shared" ca="1" si="2"/>
        <v>-7.2248431803621065</v>
      </c>
      <c r="AH10" s="22">
        <f t="shared" ca="1" si="2"/>
        <v>-6.9594480832294066</v>
      </c>
      <c r="AI10" s="22">
        <f t="shared" ca="1" si="2"/>
        <v>-4.9187250296767377</v>
      </c>
      <c r="AJ10" s="22">
        <f t="shared" ca="1" si="2"/>
        <v>-4.2783245808140711</v>
      </c>
      <c r="AK10" s="22">
        <f t="shared" ca="1" si="2"/>
        <v>-3.4419898360050136</v>
      </c>
    </row>
    <row r="11" spans="1:37">
      <c r="E11" s="20" t="str">
        <f>H11</f>
        <v>REHAB</v>
      </c>
      <c r="H11" s="21" t="s">
        <v>82</v>
      </c>
      <c r="I11" s="22">
        <f t="shared" ca="1" si="1"/>
        <v>0</v>
      </c>
      <c r="J11" s="22">
        <f t="shared" ca="1" si="1"/>
        <v>0</v>
      </c>
      <c r="K11" s="22">
        <f t="shared" ca="1" si="1"/>
        <v>0</v>
      </c>
      <c r="L11" s="22">
        <f t="shared" ca="1" si="1"/>
        <v>6.7990251289632289</v>
      </c>
      <c r="M11" s="22">
        <f t="shared" ca="1" si="1"/>
        <v>-3.2723698565641972</v>
      </c>
      <c r="N11" s="22">
        <f t="shared" ca="1" si="1"/>
        <v>0.75528775464475983</v>
      </c>
      <c r="O11" s="22">
        <f t="shared" ca="1" si="1"/>
        <v>-9.6181727844264966</v>
      </c>
      <c r="P11" s="22">
        <f t="shared" ca="1" si="1"/>
        <v>3.8594571369474761E-5</v>
      </c>
      <c r="Q11" s="22">
        <f t="shared" ca="1" si="1"/>
        <v>-1.448178098590517</v>
      </c>
      <c r="R11" s="22">
        <f t="shared" ca="1" si="1"/>
        <v>2.6139743288633792E-7</v>
      </c>
      <c r="S11" s="22">
        <f t="shared" ca="1" si="1"/>
        <v>0.5137563997541974</v>
      </c>
      <c r="T11" s="22">
        <f t="shared" ca="1" si="1"/>
        <v>8.1381720791875403E-9</v>
      </c>
      <c r="U11" s="22">
        <f t="shared" ca="1" si="1"/>
        <v>-0.16448817598379173</v>
      </c>
      <c r="V11" s="22">
        <f t="shared" ca="1" si="1"/>
        <v>0</v>
      </c>
      <c r="W11" s="22">
        <f t="shared" ca="1" si="1"/>
        <v>0</v>
      </c>
      <c r="X11" s="22">
        <f t="shared" ca="1" si="1"/>
        <v>0.17034499850636781</v>
      </c>
      <c r="Y11" s="22">
        <f t="shared" ca="1" si="2"/>
        <v>7.41166002259744E-6</v>
      </c>
      <c r="Z11" s="22">
        <f t="shared" ca="1" si="2"/>
        <v>6.0714982435390262E-7</v>
      </c>
      <c r="AA11" s="22">
        <f t="shared" ca="1" si="2"/>
        <v>0</v>
      </c>
      <c r="AB11" s="22">
        <f t="shared" ca="1" si="2"/>
        <v>1.5424062584432807</v>
      </c>
      <c r="AC11" s="22">
        <f t="shared" ca="1" si="2"/>
        <v>4.2438402917416882</v>
      </c>
      <c r="AD11" s="22">
        <f t="shared" ca="1" si="2"/>
        <v>0</v>
      </c>
      <c r="AE11" s="22">
        <f t="shared" ca="1" si="2"/>
        <v>2.6016139636559729E-2</v>
      </c>
      <c r="AF11" s="22">
        <f t="shared" ca="1" si="2"/>
        <v>1.6536645481852746E-7</v>
      </c>
      <c r="AG11" s="22">
        <f t="shared" ca="1" si="2"/>
        <v>1.5295151457835475E-6</v>
      </c>
      <c r="AH11" s="22">
        <f t="shared" ca="1" si="2"/>
        <v>2.8037418988580098E-10</v>
      </c>
      <c r="AI11" s="22">
        <f t="shared" ca="1" si="2"/>
        <v>-1.9351230674143425</v>
      </c>
      <c r="AJ11" s="22">
        <f t="shared" ca="1" si="2"/>
        <v>0</v>
      </c>
      <c r="AK11" s="22">
        <f t="shared" ca="1" si="2"/>
        <v>0</v>
      </c>
    </row>
    <row r="12" spans="1:37">
      <c r="E12" s="20" t="s">
        <v>119</v>
      </c>
      <c r="H12" s="21" t="s">
        <v>120</v>
      </c>
      <c r="I12" s="22">
        <f t="shared" ca="1" si="1"/>
        <v>1.6197843108396881</v>
      </c>
      <c r="J12" s="22">
        <f t="shared" ca="1" si="1"/>
        <v>1.5455961818348842</v>
      </c>
      <c r="K12" s="22">
        <f t="shared" ca="1" si="1"/>
        <v>1.0973939574163705</v>
      </c>
      <c r="L12" s="22">
        <f t="shared" ca="1" si="1"/>
        <v>0.29145059287561892</v>
      </c>
      <c r="M12" s="22">
        <f t="shared" ca="1" si="1"/>
        <v>1.102022796755169</v>
      </c>
      <c r="N12" s="22">
        <f t="shared" ca="1" si="1"/>
        <v>0.33830057518380635</v>
      </c>
      <c r="O12" s="22">
        <f t="shared" ca="1" si="1"/>
        <v>7.4604679546352566</v>
      </c>
      <c r="P12" s="22">
        <f t="shared" ca="1" si="1"/>
        <v>-0.7071125291584176</v>
      </c>
      <c r="Q12" s="22">
        <f t="shared" ca="1" si="1"/>
        <v>-0.39079292389098552</v>
      </c>
      <c r="R12" s="22">
        <f t="shared" ca="1" si="1"/>
        <v>9.6709268463077022E-2</v>
      </c>
      <c r="S12" s="22">
        <f t="shared" ca="1" si="1"/>
        <v>0.58902309610872183</v>
      </c>
      <c r="T12" s="22">
        <f t="shared" ca="1" si="1"/>
        <v>2.3181492397104448</v>
      </c>
      <c r="U12" s="22">
        <f t="shared" ca="1" si="1"/>
        <v>11.256056341919408</v>
      </c>
      <c r="V12" s="22">
        <f t="shared" ca="1" si="1"/>
        <v>11.800425642030866</v>
      </c>
      <c r="W12" s="22">
        <f t="shared" ca="1" si="1"/>
        <v>11.884548270861705</v>
      </c>
      <c r="X12" s="22">
        <f t="shared" ca="1" si="1"/>
        <v>19.648009369744106</v>
      </c>
      <c r="Y12" s="22">
        <f t="shared" ca="1" si="2"/>
        <v>17.404572016866297</v>
      </c>
      <c r="Z12" s="22">
        <f t="shared" ca="1" si="2"/>
        <v>16.503774950543068</v>
      </c>
      <c r="AA12" s="22">
        <f t="shared" ca="1" si="2"/>
        <v>19.224255151587016</v>
      </c>
      <c r="AB12" s="22">
        <f t="shared" ca="1" si="2"/>
        <v>23.385531016293331</v>
      </c>
      <c r="AC12" s="22">
        <f t="shared" ca="1" si="2"/>
        <v>23.507989903085399</v>
      </c>
      <c r="AD12" s="22">
        <f t="shared" ca="1" si="2"/>
        <v>26.676563336758583</v>
      </c>
      <c r="AE12" s="22">
        <f t="shared" ca="1" si="2"/>
        <v>29.670147329666303</v>
      </c>
      <c r="AF12" s="22">
        <f t="shared" ca="1" si="2"/>
        <v>26.665338791079296</v>
      </c>
      <c r="AG12" s="22">
        <f t="shared" ca="1" si="2"/>
        <v>28.370828711342533</v>
      </c>
      <c r="AH12" s="22">
        <f t="shared" ca="1" si="2"/>
        <v>32.657064310104353</v>
      </c>
      <c r="AI12" s="22">
        <f t="shared" ca="1" si="2"/>
        <v>25.822568974442198</v>
      </c>
      <c r="AJ12" s="22">
        <f t="shared" ca="1" si="2"/>
        <v>23.511001100715017</v>
      </c>
      <c r="AK12" s="22">
        <f t="shared" ca="1" si="2"/>
        <v>12.293035554729402</v>
      </c>
    </row>
    <row r="13" spans="1:37">
      <c r="E13" s="20" t="str">
        <f>H13</f>
        <v>USE+DSP</v>
      </c>
      <c r="H13" s="21" t="s">
        <v>121</v>
      </c>
      <c r="I13" s="22">
        <f t="shared" ca="1" si="1"/>
        <v>8.3660271199999976E-6</v>
      </c>
      <c r="J13" s="22">
        <f t="shared" ca="1" si="1"/>
        <v>8.3097419599999983E-6</v>
      </c>
      <c r="K13" s="22">
        <f t="shared" ca="1" si="1"/>
        <v>8.3852397099999983E-6</v>
      </c>
      <c r="L13" s="22">
        <f t="shared" ca="1" si="1"/>
        <v>6.5991129151620503E-2</v>
      </c>
      <c r="M13" s="22">
        <f t="shared" ca="1" si="1"/>
        <v>0.11026428922654002</v>
      </c>
      <c r="N13" s="22">
        <f t="shared" ca="1" si="1"/>
        <v>0.50510537006836997</v>
      </c>
      <c r="O13" s="22">
        <f t="shared" ca="1" si="1"/>
        <v>8.5651394800265736E-6</v>
      </c>
      <c r="P13" s="22">
        <f t="shared" ca="1" si="1"/>
        <v>-0.29733212783535057</v>
      </c>
      <c r="Q13" s="22">
        <f t="shared" ca="1" si="1"/>
        <v>-5.0082773957901734E-3</v>
      </c>
      <c r="R13" s="22">
        <f t="shared" ca="1" si="1"/>
        <v>1.3925091749770019E-2</v>
      </c>
      <c r="S13" s="22">
        <f t="shared" ca="1" si="1"/>
        <v>8.734676811931967E-2</v>
      </c>
      <c r="T13" s="22">
        <f t="shared" ca="1" si="1"/>
        <v>-0.79614464791530193</v>
      </c>
      <c r="U13" s="22">
        <f t="shared" ca="1" si="1"/>
        <v>-1.6740305863227878</v>
      </c>
      <c r="V13" s="22">
        <f t="shared" ca="1" si="1"/>
        <v>0.39922033174962779</v>
      </c>
      <c r="W13" s="22">
        <f t="shared" ca="1" si="1"/>
        <v>9.7167937785093308</v>
      </c>
      <c r="X13" s="22">
        <f t="shared" ca="1" si="1"/>
        <v>0.68485117506787996</v>
      </c>
      <c r="Y13" s="22">
        <f t="shared" ca="1" si="2"/>
        <v>-6.2944531452305821</v>
      </c>
      <c r="Z13" s="22">
        <f t="shared" ca="1" si="2"/>
        <v>-4.0147208418119931E-2</v>
      </c>
      <c r="AA13" s="22">
        <f t="shared" ca="1" si="2"/>
        <v>-1.9669456349806169</v>
      </c>
      <c r="AB13" s="22">
        <f t="shared" ca="1" si="2"/>
        <v>0.58660233924193927</v>
      </c>
      <c r="AC13" s="22">
        <f t="shared" ca="1" si="2"/>
        <v>-5.8936629423287963</v>
      </c>
      <c r="AD13" s="22">
        <f t="shared" ca="1" si="2"/>
        <v>2.613563228361425</v>
      </c>
      <c r="AE13" s="22">
        <f t="shared" ca="1" si="2"/>
        <v>2.7431872420488617</v>
      </c>
      <c r="AF13" s="22">
        <f t="shared" ca="1" si="2"/>
        <v>10.789630104294229</v>
      </c>
      <c r="AG13" s="22">
        <f t="shared" ca="1" si="2"/>
        <v>-1.9193502210484903</v>
      </c>
      <c r="AH13" s="22">
        <f t="shared" ca="1" si="2"/>
        <v>-0.74682885299387269</v>
      </c>
      <c r="AI13" s="22">
        <f t="shared" ca="1" si="2"/>
        <v>-9.9086262979320106E-2</v>
      </c>
      <c r="AJ13" s="22">
        <f t="shared" ca="1" si="2"/>
        <v>7.4691907043379618E-3</v>
      </c>
      <c r="AK13" s="22">
        <f t="shared" ca="1" si="2"/>
        <v>-3.3833327556038131</v>
      </c>
    </row>
    <row r="14" spans="1:37">
      <c r="E14" s="20" t="str">
        <f>H14</f>
        <v>SyncCon</v>
      </c>
      <c r="H14" s="21" t="s">
        <v>75</v>
      </c>
      <c r="I14" s="22">
        <f ca="1">(SUMIFS(OFFSET(INDIRECT("'"&amp;$E$1 &amp; "_"&amp;$E14 &amp; " Cost'!C:C"), 0, I$1), INDIRECT("'"&amp;$E$1 &amp; "_"&amp;$E14 &amp; " Cost'!A:A"), $B$4)-SUMIFS(OFFSET(INDIRECT("'"&amp;$C$1 &amp; "_"&amp;$E14 &amp; " Cost'!C:C"), 0, I$1), INDIRECT("'"&amp;$C$1 &amp; "_"&amp;$E14 &amp; " Cost'!A:A"), $B$4))/1000</f>
        <v>-5.3189808999999741E-2</v>
      </c>
      <c r="J14" s="22">
        <f t="shared" ca="1" si="1"/>
        <v>8.3232310999999976E-2</v>
      </c>
      <c r="K14" s="22">
        <f t="shared" ca="1" si="1"/>
        <v>-5.4836174304666654E-2</v>
      </c>
      <c r="L14" s="22">
        <f t="shared" ca="1" si="1"/>
        <v>0.20835960875749879</v>
      </c>
      <c r="M14" s="22">
        <f t="shared" ca="1" si="1"/>
        <v>2.96255674139029E-2</v>
      </c>
      <c r="N14" s="22">
        <f t="shared" ca="1" si="1"/>
        <v>0.17889175243890348</v>
      </c>
      <c r="O14" s="22">
        <f t="shared" ca="1" si="1"/>
        <v>-0.76561338554860048</v>
      </c>
      <c r="P14" s="22">
        <f t="shared" ca="1" si="1"/>
        <v>-0.85110052277040449</v>
      </c>
      <c r="Q14" s="22">
        <f t="shared" ca="1" si="1"/>
        <v>-1.0034999645520002</v>
      </c>
      <c r="R14" s="22">
        <f t="shared" ca="1" si="1"/>
        <v>-0.82103905113730069</v>
      </c>
      <c r="S14" s="22">
        <f t="shared" ca="1" si="1"/>
        <v>-0.44902910587799849</v>
      </c>
      <c r="T14" s="22">
        <f t="shared" ca="1" si="1"/>
        <v>-0.63502329867849949</v>
      </c>
      <c r="U14" s="22">
        <f t="shared" ca="1" si="1"/>
        <v>-0.4364134893497994</v>
      </c>
      <c r="V14" s="22">
        <f t="shared" ca="1" si="1"/>
        <v>0.13316520268159912</v>
      </c>
      <c r="W14" s="22">
        <f t="shared" ca="1" si="1"/>
        <v>3.384219663999829E-3</v>
      </c>
      <c r="X14" s="22">
        <f t="shared" ca="1" si="1"/>
        <v>7.972285654359984E-2</v>
      </c>
      <c r="Y14" s="22">
        <f t="shared" ca="1" si="2"/>
        <v>-2.425199138969765E-2</v>
      </c>
      <c r="Z14" s="22">
        <f t="shared" ca="1" si="2"/>
        <v>-7.7851925371800468E-2</v>
      </c>
      <c r="AA14" s="22">
        <f t="shared" ca="1" si="2"/>
        <v>-0.10496608182789896</v>
      </c>
      <c r="AB14" s="22">
        <f t="shared" ca="1" si="2"/>
        <v>-0.20636101008010155</v>
      </c>
      <c r="AC14" s="22">
        <f t="shared" ca="1" si="2"/>
        <v>-9.7776010610859887E-2</v>
      </c>
      <c r="AD14" s="22">
        <f t="shared" ca="1" si="2"/>
        <v>-0.16021360615539926</v>
      </c>
      <c r="AE14" s="22">
        <f t="shared" ca="1" si="2"/>
        <v>-8.4847322039440773E-2</v>
      </c>
      <c r="AF14" s="22">
        <f t="shared" ca="1" si="2"/>
        <v>-9.3758831123521305E-2</v>
      </c>
      <c r="AG14" s="22">
        <f t="shared" ca="1" si="2"/>
        <v>-5.214402038504886E-2</v>
      </c>
      <c r="AH14" s="22">
        <f t="shared" ca="1" si="2"/>
        <v>-4.7046723802519411E-2</v>
      </c>
      <c r="AI14" s="22">
        <f t="shared" ca="1" si="2"/>
        <v>-0.13443636579034865</v>
      </c>
      <c r="AJ14" s="22">
        <f t="shared" ca="1" si="2"/>
        <v>-0.13279167214172957</v>
      </c>
      <c r="AK14" s="22">
        <f t="shared" ca="1" si="2"/>
        <v>-8.4276786929140146E-2</v>
      </c>
    </row>
    <row r="15" spans="1:37">
      <c r="E15" s="20" t="str">
        <f>H15</f>
        <v>System Strength</v>
      </c>
      <c r="H15" s="21" t="s">
        <v>79</v>
      </c>
      <c r="I15" s="22">
        <f t="shared" ca="1" si="1"/>
        <v>0.40260457265048172</v>
      </c>
      <c r="J15" s="22">
        <f t="shared" ca="1" si="1"/>
        <v>0.38416473754393243</v>
      </c>
      <c r="K15" s="22">
        <f t="shared" ca="1" si="1"/>
        <v>1.042036082865252E-2</v>
      </c>
      <c r="L15" s="22">
        <f t="shared" ca="1" si="1"/>
        <v>0.18293161505701938</v>
      </c>
      <c r="M15" s="22">
        <f t="shared" ca="1" si="1"/>
        <v>0.21545251504418411</v>
      </c>
      <c r="N15" s="22">
        <f t="shared" ca="1" si="1"/>
        <v>-3.8745181401063748E-3</v>
      </c>
      <c r="O15" s="22">
        <f t="shared" ca="1" si="1"/>
        <v>0.58579189288197453</v>
      </c>
      <c r="P15" s="22">
        <f t="shared" ca="1" si="1"/>
        <v>0.2916093749245447</v>
      </c>
      <c r="Q15" s="22">
        <f t="shared" ca="1" si="1"/>
        <v>0.31213582218722513</v>
      </c>
      <c r="R15" s="22">
        <f t="shared" ca="1" si="1"/>
        <v>0.1372152628947515</v>
      </c>
      <c r="S15" s="22">
        <f t="shared" ca="1" si="1"/>
        <v>0.68714823127746427</v>
      </c>
      <c r="T15" s="22">
        <f t="shared" ca="1" si="1"/>
        <v>0.23960455510515022</v>
      </c>
      <c r="U15" s="22">
        <f t="shared" ca="1" si="1"/>
        <v>1.1902484726181866</v>
      </c>
      <c r="V15" s="22">
        <f t="shared" ca="1" si="1"/>
        <v>1.3267727536908933</v>
      </c>
      <c r="W15" s="22">
        <f t="shared" ca="1" si="1"/>
        <v>1.2856947418156632</v>
      </c>
      <c r="X15" s="22">
        <f t="shared" ca="1" si="1"/>
        <v>1.6190874088084311</v>
      </c>
      <c r="Y15" s="22">
        <f t="shared" ca="1" si="2"/>
        <v>2.0028779974764475</v>
      </c>
      <c r="Z15" s="22">
        <f t="shared" ca="1" si="2"/>
        <v>1.8384830958560341</v>
      </c>
      <c r="AA15" s="22">
        <f t="shared" ca="1" si="2"/>
        <v>1.723853311425817</v>
      </c>
      <c r="AB15" s="22">
        <f t="shared" ca="1" si="2"/>
        <v>1.7948814145753131</v>
      </c>
      <c r="AC15" s="22">
        <f t="shared" ca="1" si="2"/>
        <v>2.4321426728200968</v>
      </c>
      <c r="AD15" s="22">
        <f t="shared" ca="1" si="2"/>
        <v>2.0354313771355446</v>
      </c>
      <c r="AE15" s="22">
        <f t="shared" ca="1" si="2"/>
        <v>2.0957318124676458</v>
      </c>
      <c r="AF15" s="22">
        <f t="shared" ca="1" si="2"/>
        <v>1.9536535029742881</v>
      </c>
      <c r="AG15" s="22">
        <f t="shared" ca="1" si="2"/>
        <v>1.8783036711254317</v>
      </c>
      <c r="AH15" s="22">
        <f t="shared" ca="1" si="2"/>
        <v>1.8643419189719861</v>
      </c>
      <c r="AI15" s="22">
        <f t="shared" ca="1" si="2"/>
        <v>1.4703126458940896</v>
      </c>
      <c r="AJ15" s="22">
        <f t="shared" ca="1" si="2"/>
        <v>1.4011602871463329</v>
      </c>
      <c r="AK15" s="22">
        <f t="shared" ca="1" si="2"/>
        <v>0.59447565044676598</v>
      </c>
    </row>
    <row r="16" spans="1:37">
      <c r="H16" s="23" t="s">
        <v>122</v>
      </c>
      <c r="I16" s="24">
        <f ca="1">SUM(I7:I15)</f>
        <v>13.491921323589981</v>
      </c>
      <c r="J16" s="24">
        <f ca="1">SUM(J7:J15)+I16</f>
        <v>27.54289010271939</v>
      </c>
      <c r="K16" s="24">
        <f t="shared" ref="K16:AC16" ca="1" si="3">SUM(K7:K15)+J16</f>
        <v>52.059854074357901</v>
      </c>
      <c r="L16" s="24">
        <f t="shared" ca="1" si="3"/>
        <v>77.897029057002598</v>
      </c>
      <c r="M16" s="24">
        <f t="shared" ca="1" si="3"/>
        <v>114.28401814917633</v>
      </c>
      <c r="N16" s="24">
        <f t="shared" ca="1" si="3"/>
        <v>113.42468090747171</v>
      </c>
      <c r="O16" s="24">
        <f t="shared" ca="1" si="3"/>
        <v>205.97318612479819</v>
      </c>
      <c r="P16" s="24">
        <f t="shared" ca="1" si="3"/>
        <v>296.70319447241576</v>
      </c>
      <c r="Q16" s="24">
        <f t="shared" ca="1" si="3"/>
        <v>370.36938144476426</v>
      </c>
      <c r="R16" s="24">
        <f t="shared" ca="1" si="3"/>
        <v>460.54210925100301</v>
      </c>
      <c r="S16" s="24">
        <f t="shared" ca="1" si="3"/>
        <v>583.22019520344304</v>
      </c>
      <c r="T16" s="24">
        <f t="shared" ca="1" si="3"/>
        <v>707.6707010754443</v>
      </c>
      <c r="U16" s="24">
        <f t="shared" ca="1" si="3"/>
        <v>855.83915162267931</v>
      </c>
      <c r="V16" s="24">
        <f t="shared" ca="1" si="3"/>
        <v>1030.5729334469377</v>
      </c>
      <c r="W16" s="24">
        <f t="shared" ca="1" si="3"/>
        <v>1206.8872905708056</v>
      </c>
      <c r="X16" s="24">
        <f t="shared" ca="1" si="3"/>
        <v>1381.7943009767964</v>
      </c>
      <c r="Y16" s="24">
        <f t="shared" ca="1" si="3"/>
        <v>1559.8474279676816</v>
      </c>
      <c r="Z16" s="24">
        <f t="shared" ca="1" si="3"/>
        <v>1736.2713376523031</v>
      </c>
      <c r="AA16" s="24">
        <f t="shared" ca="1" si="3"/>
        <v>1905.0689630128986</v>
      </c>
      <c r="AB16" s="24">
        <f t="shared" ca="1" si="3"/>
        <v>2081.444380858235</v>
      </c>
      <c r="AC16" s="24">
        <f t="shared" ca="1" si="3"/>
        <v>2237.3719903272449</v>
      </c>
      <c r="AD16" s="24">
        <f t="shared" ref="AD16" ca="1" si="4">SUM(AD7:AD15)+AC16</f>
        <v>2438.3337348330215</v>
      </c>
      <c r="AE16" s="24">
        <f t="shared" ref="AE16:AK16" ca="1" si="5">SUM(AE7:AE15)+AD16</f>
        <v>2639.5693492923801</v>
      </c>
      <c r="AF16" s="24">
        <f t="shared" ca="1" si="5"/>
        <v>2822.7690153111298</v>
      </c>
      <c r="AG16" s="24">
        <f t="shared" ca="1" si="5"/>
        <v>2989.9749972518584</v>
      </c>
      <c r="AH16" s="24">
        <f t="shared" ca="1" si="5"/>
        <v>3166.5025254441853</v>
      </c>
      <c r="AI16" s="24">
        <f t="shared" ca="1" si="5"/>
        <v>3313.5491380332573</v>
      </c>
      <c r="AJ16" s="24">
        <f t="shared" ca="1" si="5"/>
        <v>3440.3694035809976</v>
      </c>
      <c r="AK16" s="24">
        <f t="shared" ca="1" si="5"/>
        <v>3556.5789156892392</v>
      </c>
    </row>
    <row r="22" spans="1:37" ht="23.25">
      <c r="A22" s="15" t="str">
        <f>B23&amp;" capacity difference by year"</f>
        <v>NEM capacity difference by year</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row>
    <row r="23" spans="1:37">
      <c r="A23" s="17" t="s">
        <v>87</v>
      </c>
      <c r="B23" s="9" t="s">
        <v>40</v>
      </c>
    </row>
    <row r="25" spans="1:37">
      <c r="H25" t="s">
        <v>123</v>
      </c>
      <c r="I25" s="19" t="str">
        <f>I6</f>
        <v>2021-22</v>
      </c>
      <c r="J25" s="19" t="str">
        <f t="shared" ref="J25:AK25" si="6">J6</f>
        <v>2022-23</v>
      </c>
      <c r="K25" s="19" t="str">
        <f t="shared" si="6"/>
        <v>2023-24</v>
      </c>
      <c r="L25" s="19" t="str">
        <f t="shared" si="6"/>
        <v>2024-25</v>
      </c>
      <c r="M25" s="19" t="str">
        <f t="shared" si="6"/>
        <v>2025-26</v>
      </c>
      <c r="N25" s="19" t="str">
        <f t="shared" si="6"/>
        <v>2026-27</v>
      </c>
      <c r="O25" s="19" t="str">
        <f t="shared" si="6"/>
        <v>2027-28</v>
      </c>
      <c r="P25" s="19" t="str">
        <f t="shared" si="6"/>
        <v>2028-29</v>
      </c>
      <c r="Q25" s="19" t="str">
        <f t="shared" si="6"/>
        <v>2029-30</v>
      </c>
      <c r="R25" s="19" t="str">
        <f t="shared" si="6"/>
        <v>2030-31</v>
      </c>
      <c r="S25" s="19" t="str">
        <f t="shared" si="6"/>
        <v>2031-32</v>
      </c>
      <c r="T25" s="19" t="str">
        <f t="shared" si="6"/>
        <v>2032-33</v>
      </c>
      <c r="U25" s="19" t="str">
        <f t="shared" si="6"/>
        <v>2033-34</v>
      </c>
      <c r="V25" s="19" t="str">
        <f t="shared" si="6"/>
        <v>2034-35</v>
      </c>
      <c r="W25" s="19" t="str">
        <f t="shared" si="6"/>
        <v>2035-36</v>
      </c>
      <c r="X25" s="19" t="str">
        <f t="shared" si="6"/>
        <v>2036-37</v>
      </c>
      <c r="Y25" s="19" t="str">
        <f t="shared" si="6"/>
        <v>2037-38</v>
      </c>
      <c r="Z25" s="19" t="str">
        <f t="shared" si="6"/>
        <v>2038-39</v>
      </c>
      <c r="AA25" s="19" t="str">
        <f t="shared" si="6"/>
        <v>2039-40</v>
      </c>
      <c r="AB25" s="19" t="str">
        <f t="shared" si="6"/>
        <v>2040-41</v>
      </c>
      <c r="AC25" s="19" t="str">
        <f t="shared" si="6"/>
        <v>2041-42</v>
      </c>
      <c r="AD25" s="19" t="str">
        <f t="shared" si="6"/>
        <v>2042-43</v>
      </c>
      <c r="AE25" s="19" t="str">
        <f t="shared" si="6"/>
        <v>2043-44</v>
      </c>
      <c r="AF25" s="19" t="str">
        <f t="shared" si="6"/>
        <v>2044-45</v>
      </c>
      <c r="AG25" s="19" t="str">
        <f t="shared" si="6"/>
        <v>2045-46</v>
      </c>
      <c r="AH25" s="19" t="str">
        <f t="shared" si="6"/>
        <v>2046-47</v>
      </c>
      <c r="AI25" s="19" t="str">
        <f t="shared" si="6"/>
        <v>2047-48</v>
      </c>
      <c r="AJ25" s="19" t="str">
        <f t="shared" si="6"/>
        <v>2048-49</v>
      </c>
      <c r="AK25" s="19" t="str">
        <f t="shared" si="6"/>
        <v>2049-50</v>
      </c>
    </row>
    <row r="26" spans="1:37">
      <c r="H26" s="21" t="s">
        <v>64</v>
      </c>
      <c r="I26" s="25">
        <f t="shared" ref="I26:X36" ca="1" si="7">-SUMIFS(OFFSET(INDIRECT("'"&amp;$E$1 &amp; "_Capacity'!C:C"), 0, I$1), INDIRECT("'"&amp;$E$1 &amp; "_Capacity'!B:B"),$H26, INDIRECT("'"&amp;$E$1 &amp; "_Capacity'!A:A"),$B$23) +SUMIFS(OFFSET(INDIRECT("'"&amp;$C$1 &amp; "_Capacity'!C:C"), 0, I$1), INDIRECT("'"&amp;$C$1 &amp; "_Capacity'!B:B"),$H26, INDIRECT("'"&amp;$C$1 &amp; "_Capacity'!A:A"),$B$23)</f>
        <v>0</v>
      </c>
      <c r="J26" s="25">
        <f t="shared" ca="1" si="7"/>
        <v>0</v>
      </c>
      <c r="K26" s="25">
        <f t="shared" ca="1" si="7"/>
        <v>0</v>
      </c>
      <c r="L26" s="25">
        <f t="shared" ca="1" si="7"/>
        <v>12.592607296417555</v>
      </c>
      <c r="M26" s="25">
        <f t="shared" ca="1" si="7"/>
        <v>-34.893938816090667</v>
      </c>
      <c r="N26" s="25">
        <f t="shared" ca="1" si="7"/>
        <v>-177.91366834570363</v>
      </c>
      <c r="O26" s="25">
        <f t="shared" ca="1" si="7"/>
        <v>-210.25933626160077</v>
      </c>
      <c r="P26" s="25">
        <f t="shared" ca="1" si="7"/>
        <v>-210.25905407928076</v>
      </c>
      <c r="Q26" s="25">
        <f t="shared" ca="1" si="7"/>
        <v>-312.37451823678475</v>
      </c>
      <c r="R26" s="25">
        <f t="shared" ca="1" si="7"/>
        <v>-312.37454827309375</v>
      </c>
      <c r="S26" s="25">
        <f t="shared" ca="1" si="7"/>
        <v>-196.67417123101859</v>
      </c>
      <c r="T26" s="25">
        <f t="shared" ca="1" si="7"/>
        <v>-125.6525764179396</v>
      </c>
      <c r="U26" s="25">
        <f t="shared" ca="1" si="7"/>
        <v>-126.11232092844966</v>
      </c>
      <c r="V26" s="25">
        <f t="shared" ca="1" si="7"/>
        <v>-126.11232105805084</v>
      </c>
      <c r="W26" s="25">
        <f t="shared" ca="1" si="7"/>
        <v>16.380415696819909</v>
      </c>
      <c r="X26" s="25">
        <f t="shared" ca="1" si="7"/>
        <v>65.018001771320087</v>
      </c>
      <c r="Y26" s="25">
        <f t="shared" ref="Y26:AK36" ca="1" si="8">-SUMIFS(OFFSET(INDIRECT("'"&amp;$E$1 &amp; "_Capacity'!C:C"), 0, Y$1), INDIRECT("'"&amp;$E$1 &amp; "_Capacity'!B:B"),$H26, INDIRECT("'"&amp;$E$1 &amp; "_Capacity'!A:A"),$B$23) +SUMIFS(OFFSET(INDIRECT("'"&amp;$C$1 &amp; "_Capacity'!C:C"), 0, Y$1), INDIRECT("'"&amp;$C$1 &amp; "_Capacity'!B:B"),$H26, INDIRECT("'"&amp;$C$1 &amp; "_Capacity'!A:A"),$B$23)</f>
        <v>17.53165548825018</v>
      </c>
      <c r="Z26" s="25">
        <f t="shared" ca="1" si="8"/>
        <v>17.531655500069974</v>
      </c>
      <c r="AA26" s="25">
        <f t="shared" ca="1" si="8"/>
        <v>17.531655541579312</v>
      </c>
      <c r="AB26" s="25">
        <f t="shared" ca="1" si="8"/>
        <v>77.904525531760555</v>
      </c>
      <c r="AC26" s="25">
        <f t="shared" ca="1" si="8"/>
        <v>265.31169949790001</v>
      </c>
      <c r="AD26" s="25">
        <f t="shared" ca="1" si="8"/>
        <v>265.31169953236986</v>
      </c>
      <c r="AE26" s="25">
        <f t="shared" ca="1" si="8"/>
        <v>292.28063400000019</v>
      </c>
      <c r="AF26" s="25">
        <f t="shared" ca="1" si="8"/>
        <v>247.78007400000001</v>
      </c>
      <c r="AG26" s="25">
        <f t="shared" ca="1" si="8"/>
        <v>247.78007400000001</v>
      </c>
      <c r="AH26" s="25">
        <f t="shared" ca="1" si="8"/>
        <v>247.78007400000001</v>
      </c>
      <c r="AI26" s="25">
        <f t="shared" ca="1" si="8"/>
        <v>4.9000000012711098E-4</v>
      </c>
      <c r="AJ26" s="25">
        <f t="shared" ca="1" si="8"/>
        <v>4.9000000012711098E-4</v>
      </c>
      <c r="AK26" s="25">
        <f t="shared" ca="1" si="8"/>
        <v>4.9000000012711098E-4</v>
      </c>
    </row>
    <row r="27" spans="1:37">
      <c r="H27" s="21" t="s">
        <v>71</v>
      </c>
      <c r="I27" s="25">
        <f t="shared" ca="1" si="7"/>
        <v>0</v>
      </c>
      <c r="J27" s="25">
        <f t="shared" ca="1" si="7"/>
        <v>0</v>
      </c>
      <c r="K27" s="25">
        <f t="shared" ca="1" si="7"/>
        <v>0</v>
      </c>
      <c r="L27" s="25">
        <f t="shared" ca="1" si="7"/>
        <v>79.659459999998489</v>
      </c>
      <c r="M27" s="25">
        <f t="shared" ca="1" si="7"/>
        <v>89.585769999998774</v>
      </c>
      <c r="N27" s="25">
        <f t="shared" ca="1" si="7"/>
        <v>128.59616999999889</v>
      </c>
      <c r="O27" s="25">
        <f t="shared" ca="1" si="7"/>
        <v>-1.6090431599999999E-3</v>
      </c>
      <c r="P27" s="25">
        <f t="shared" ca="1" si="7"/>
        <v>-1.0088525700000001E-3</v>
      </c>
      <c r="Q27" s="25">
        <f t="shared" ca="1" si="7"/>
        <v>-1.0086972999999999E-3</v>
      </c>
      <c r="R27" s="25">
        <f t="shared" ca="1" si="7"/>
        <v>-1.0089369299999991E-3</v>
      </c>
      <c r="S27" s="25">
        <f t="shared" ca="1" si="7"/>
        <v>-1.008844909999999E-3</v>
      </c>
      <c r="T27" s="25">
        <f t="shared" ca="1" si="7"/>
        <v>-1.008891099999999E-3</v>
      </c>
      <c r="U27" s="25">
        <f t="shared" ca="1" si="7"/>
        <v>-1.008944979999999E-3</v>
      </c>
      <c r="V27" s="25">
        <f t="shared" ca="1" si="7"/>
        <v>-1.00890969E-3</v>
      </c>
      <c r="W27" s="25">
        <f t="shared" ca="1" si="7"/>
        <v>-1.008847139999999E-3</v>
      </c>
      <c r="X27" s="25">
        <f t="shared" ca="1" si="7"/>
        <v>-8.3591172E-4</v>
      </c>
      <c r="Y27" s="25">
        <f t="shared" ca="1" si="8"/>
        <v>-5.6463219999999998E-4</v>
      </c>
      <c r="Z27" s="25">
        <f t="shared" ca="1" si="8"/>
        <v>-5.6465018999999998E-4</v>
      </c>
      <c r="AA27" s="25">
        <f t="shared" ca="1" si="8"/>
        <v>-5.6472979999999998E-4</v>
      </c>
      <c r="AB27" s="25">
        <f t="shared" ca="1" si="8"/>
        <v>-5.6469927E-4</v>
      </c>
      <c r="AC27" s="25">
        <f t="shared" ca="1" si="8"/>
        <v>-5.6467563999999999E-4</v>
      </c>
      <c r="AD27" s="25">
        <f t="shared" ca="1" si="8"/>
        <v>-5.6464081999999796E-4</v>
      </c>
      <c r="AE27" s="25">
        <f t="shared" ca="1" si="8"/>
        <v>-5.6466019999999999E-4</v>
      </c>
      <c r="AF27" s="25">
        <f t="shared" ca="1" si="8"/>
        <v>-5.6466888E-4</v>
      </c>
      <c r="AG27" s="25">
        <f t="shared" ca="1" si="8"/>
        <v>-1.5420120000000001E-4</v>
      </c>
      <c r="AH27" s="25">
        <f t="shared" ca="1" si="8"/>
        <v>-1.5405614E-4</v>
      </c>
      <c r="AI27" s="25">
        <f t="shared" ca="1" si="8"/>
        <v>0</v>
      </c>
      <c r="AJ27" s="25">
        <f t="shared" ca="1" si="8"/>
        <v>0</v>
      </c>
      <c r="AK27" s="25">
        <f t="shared" ca="1" si="8"/>
        <v>0</v>
      </c>
    </row>
    <row r="28" spans="1:37">
      <c r="H28" s="21" t="s">
        <v>20</v>
      </c>
      <c r="I28" s="25">
        <f t="shared" ca="1" si="7"/>
        <v>0</v>
      </c>
      <c r="J28" s="25">
        <f t="shared" ca="1" si="7"/>
        <v>0</v>
      </c>
      <c r="K28" s="25">
        <f t="shared" ca="1" si="7"/>
        <v>0</v>
      </c>
      <c r="L28" s="25">
        <f t="shared" ca="1" si="7"/>
        <v>0</v>
      </c>
      <c r="M28" s="25">
        <f t="shared" ca="1" si="7"/>
        <v>0</v>
      </c>
      <c r="N28" s="25">
        <f t="shared" ca="1" si="7"/>
        <v>0</v>
      </c>
      <c r="O28" s="25">
        <f t="shared" ca="1" si="7"/>
        <v>0</v>
      </c>
      <c r="P28" s="25">
        <f t="shared" ca="1" si="7"/>
        <v>0</v>
      </c>
      <c r="Q28" s="25">
        <f t="shared" ca="1" si="7"/>
        <v>0</v>
      </c>
      <c r="R28" s="25">
        <f t="shared" ca="1" si="7"/>
        <v>0</v>
      </c>
      <c r="S28" s="25">
        <f t="shared" ca="1" si="7"/>
        <v>0</v>
      </c>
      <c r="T28" s="25">
        <f t="shared" ca="1" si="7"/>
        <v>0</v>
      </c>
      <c r="U28" s="25">
        <f t="shared" ca="1" si="7"/>
        <v>0</v>
      </c>
      <c r="V28" s="25">
        <f t="shared" ca="1" si="7"/>
        <v>0</v>
      </c>
      <c r="W28" s="25">
        <f t="shared" ca="1" si="7"/>
        <v>0</v>
      </c>
      <c r="X28" s="25">
        <f t="shared" ca="1" si="7"/>
        <v>0</v>
      </c>
      <c r="Y28" s="25">
        <f t="shared" ca="1" si="8"/>
        <v>0</v>
      </c>
      <c r="Z28" s="25">
        <f t="shared" ca="1" si="8"/>
        <v>0</v>
      </c>
      <c r="AA28" s="25">
        <f t="shared" ca="1" si="8"/>
        <v>0</v>
      </c>
      <c r="AB28" s="25">
        <f t="shared" ca="1" si="8"/>
        <v>0</v>
      </c>
      <c r="AC28" s="25">
        <f t="shared" ca="1" si="8"/>
        <v>0</v>
      </c>
      <c r="AD28" s="25">
        <f t="shared" ca="1" si="8"/>
        <v>0</v>
      </c>
      <c r="AE28" s="25">
        <f t="shared" ca="1" si="8"/>
        <v>0</v>
      </c>
      <c r="AF28" s="25">
        <f t="shared" ca="1" si="8"/>
        <v>0</v>
      </c>
      <c r="AG28" s="25">
        <f t="shared" ca="1" si="8"/>
        <v>0</v>
      </c>
      <c r="AH28" s="25">
        <f t="shared" ca="1" si="8"/>
        <v>0</v>
      </c>
      <c r="AI28" s="25">
        <f t="shared" ca="1" si="8"/>
        <v>0</v>
      </c>
      <c r="AJ28" s="25">
        <f t="shared" ca="1" si="8"/>
        <v>0</v>
      </c>
      <c r="AK28" s="25">
        <f t="shared" ca="1" si="8"/>
        <v>0</v>
      </c>
    </row>
    <row r="29" spans="1:37">
      <c r="H29" s="21" t="s">
        <v>32</v>
      </c>
      <c r="I29" s="25">
        <f t="shared" ca="1" si="7"/>
        <v>0</v>
      </c>
      <c r="J29" s="25">
        <f t="shared" ca="1" si="7"/>
        <v>0</v>
      </c>
      <c r="K29" s="25">
        <f t="shared" ca="1" si="7"/>
        <v>0</v>
      </c>
      <c r="L29" s="25">
        <f t="shared" ca="1" si="7"/>
        <v>0</v>
      </c>
      <c r="M29" s="25">
        <f t="shared" ca="1" si="7"/>
        <v>0</v>
      </c>
      <c r="N29" s="25">
        <f t="shared" ca="1" si="7"/>
        <v>0</v>
      </c>
      <c r="O29" s="25">
        <f t="shared" ca="1" si="7"/>
        <v>0</v>
      </c>
      <c r="P29" s="25">
        <f t="shared" ca="1" si="7"/>
        <v>0</v>
      </c>
      <c r="Q29" s="25">
        <f t="shared" ca="1" si="7"/>
        <v>0</v>
      </c>
      <c r="R29" s="25">
        <f t="shared" ca="1" si="7"/>
        <v>0</v>
      </c>
      <c r="S29" s="25">
        <f t="shared" ca="1" si="7"/>
        <v>0</v>
      </c>
      <c r="T29" s="25">
        <f t="shared" ca="1" si="7"/>
        <v>0</v>
      </c>
      <c r="U29" s="25">
        <f t="shared" ca="1" si="7"/>
        <v>0</v>
      </c>
      <c r="V29" s="25">
        <f t="shared" ca="1" si="7"/>
        <v>0</v>
      </c>
      <c r="W29" s="25">
        <f t="shared" ca="1" si="7"/>
        <v>0</v>
      </c>
      <c r="X29" s="25">
        <f t="shared" ca="1" si="7"/>
        <v>0</v>
      </c>
      <c r="Y29" s="25">
        <f t="shared" ca="1" si="8"/>
        <v>0</v>
      </c>
      <c r="Z29" s="25">
        <f t="shared" ca="1" si="8"/>
        <v>0</v>
      </c>
      <c r="AA29" s="25">
        <f t="shared" ca="1" si="8"/>
        <v>0</v>
      </c>
      <c r="AB29" s="25">
        <f t="shared" ca="1" si="8"/>
        <v>0</v>
      </c>
      <c r="AC29" s="25">
        <f t="shared" ca="1" si="8"/>
        <v>0</v>
      </c>
      <c r="AD29" s="25">
        <f t="shared" ca="1" si="8"/>
        <v>0</v>
      </c>
      <c r="AE29" s="25">
        <f t="shared" ca="1" si="8"/>
        <v>0</v>
      </c>
      <c r="AF29" s="25">
        <f t="shared" ca="1" si="8"/>
        <v>0</v>
      </c>
      <c r="AG29" s="25">
        <f t="shared" ca="1" si="8"/>
        <v>0</v>
      </c>
      <c r="AH29" s="25">
        <f t="shared" ca="1" si="8"/>
        <v>0</v>
      </c>
      <c r="AI29" s="25">
        <f t="shared" ca="1" si="8"/>
        <v>0</v>
      </c>
      <c r="AJ29" s="25">
        <f t="shared" ca="1" si="8"/>
        <v>0</v>
      </c>
      <c r="AK29" s="25">
        <f t="shared" ca="1" si="8"/>
        <v>0</v>
      </c>
    </row>
    <row r="30" spans="1:37">
      <c r="H30" s="21" t="s">
        <v>66</v>
      </c>
      <c r="I30" s="25">
        <f t="shared" ca="1" si="7"/>
        <v>0</v>
      </c>
      <c r="J30" s="25">
        <f t="shared" ca="1" si="7"/>
        <v>0</v>
      </c>
      <c r="K30" s="25">
        <f t="shared" ca="1" si="7"/>
        <v>0</v>
      </c>
      <c r="L30" s="25">
        <f t="shared" ca="1" si="7"/>
        <v>0</v>
      </c>
      <c r="M30" s="25">
        <f t="shared" ca="1" si="7"/>
        <v>0</v>
      </c>
      <c r="N30" s="25">
        <f t="shared" ca="1" si="7"/>
        <v>0</v>
      </c>
      <c r="O30" s="25">
        <f t="shared" ca="1" si="7"/>
        <v>0</v>
      </c>
      <c r="P30" s="25">
        <f t="shared" ca="1" si="7"/>
        <v>0</v>
      </c>
      <c r="Q30" s="25">
        <f t="shared" ca="1" si="7"/>
        <v>0</v>
      </c>
      <c r="R30" s="25">
        <f t="shared" ca="1" si="7"/>
        <v>0</v>
      </c>
      <c r="S30" s="25">
        <f t="shared" ca="1" si="7"/>
        <v>0</v>
      </c>
      <c r="T30" s="25">
        <f t="shared" ca="1" si="7"/>
        <v>0</v>
      </c>
      <c r="U30" s="25">
        <f t="shared" ca="1" si="7"/>
        <v>0</v>
      </c>
      <c r="V30" s="25">
        <f t="shared" ca="1" si="7"/>
        <v>0</v>
      </c>
      <c r="W30" s="25">
        <f t="shared" ca="1" si="7"/>
        <v>-46.18986786701953</v>
      </c>
      <c r="X30" s="25">
        <f t="shared" ca="1" si="7"/>
        <v>-46.189867878415498</v>
      </c>
      <c r="Y30" s="25">
        <f t="shared" ca="1" si="8"/>
        <v>-378.84743126270041</v>
      </c>
      <c r="Z30" s="25">
        <f t="shared" ca="1" si="8"/>
        <v>-378.84743125717068</v>
      </c>
      <c r="AA30" s="25">
        <f t="shared" ca="1" si="8"/>
        <v>-321.75693123328074</v>
      </c>
      <c r="AB30" s="25">
        <f t="shared" ca="1" si="8"/>
        <v>-321.75693120848064</v>
      </c>
      <c r="AC30" s="25">
        <f t="shared" ca="1" si="8"/>
        <v>-226.59625000000051</v>
      </c>
      <c r="AD30" s="25">
        <f t="shared" ca="1" si="8"/>
        <v>-396.19054999999935</v>
      </c>
      <c r="AE30" s="25">
        <f t="shared" ca="1" si="8"/>
        <v>-497.14245982234934</v>
      </c>
      <c r="AF30" s="25">
        <f t="shared" ca="1" si="8"/>
        <v>-417.5548103300589</v>
      </c>
      <c r="AG30" s="25">
        <f t="shared" ca="1" si="8"/>
        <v>-417.55481033309843</v>
      </c>
      <c r="AH30" s="25">
        <f t="shared" ca="1" si="8"/>
        <v>-486.67841034145931</v>
      </c>
      <c r="AI30" s="25">
        <f t="shared" ca="1" si="8"/>
        <v>-486.67841036322898</v>
      </c>
      <c r="AJ30" s="25">
        <f t="shared" ca="1" si="8"/>
        <v>-296.37741050259137</v>
      </c>
      <c r="AK30" s="25">
        <f t="shared" ca="1" si="8"/>
        <v>-400.97820391453206</v>
      </c>
    </row>
    <row r="31" spans="1:37">
      <c r="H31" s="21" t="s">
        <v>65</v>
      </c>
      <c r="I31" s="25">
        <f t="shared" ca="1" si="7"/>
        <v>0</v>
      </c>
      <c r="J31" s="25">
        <f t="shared" ca="1" si="7"/>
        <v>0</v>
      </c>
      <c r="K31" s="25">
        <f t="shared" ca="1" si="7"/>
        <v>0</v>
      </c>
      <c r="L31" s="25">
        <f t="shared" ca="1" si="7"/>
        <v>0</v>
      </c>
      <c r="M31" s="25">
        <f t="shared" ca="1" si="7"/>
        <v>0</v>
      </c>
      <c r="N31" s="25">
        <f t="shared" ca="1" si="7"/>
        <v>0</v>
      </c>
      <c r="O31" s="25">
        <f t="shared" ca="1" si="7"/>
        <v>250</v>
      </c>
      <c r="P31" s="25">
        <f t="shared" ca="1" si="7"/>
        <v>250</v>
      </c>
      <c r="Q31" s="25">
        <f t="shared" ca="1" si="7"/>
        <v>250</v>
      </c>
      <c r="R31" s="25">
        <f t="shared" ca="1" si="7"/>
        <v>250</v>
      </c>
      <c r="S31" s="25">
        <f t="shared" ca="1" si="7"/>
        <v>250</v>
      </c>
      <c r="T31" s="25">
        <f t="shared" ca="1" si="7"/>
        <v>250</v>
      </c>
      <c r="U31" s="25">
        <f t="shared" ca="1" si="7"/>
        <v>250</v>
      </c>
      <c r="V31" s="25">
        <f t="shared" ca="1" si="7"/>
        <v>250</v>
      </c>
      <c r="W31" s="25">
        <f t="shared" ca="1" si="7"/>
        <v>250</v>
      </c>
      <c r="X31" s="25">
        <f t="shared" ca="1" si="7"/>
        <v>250</v>
      </c>
      <c r="Y31" s="25">
        <f t="shared" ca="1" si="8"/>
        <v>250</v>
      </c>
      <c r="Z31" s="25">
        <f t="shared" ca="1" si="8"/>
        <v>250</v>
      </c>
      <c r="AA31" s="25">
        <f t="shared" ca="1" si="8"/>
        <v>250</v>
      </c>
      <c r="AB31" s="25">
        <f t="shared" ca="1" si="8"/>
        <v>250</v>
      </c>
      <c r="AC31" s="25">
        <f t="shared" ca="1" si="8"/>
        <v>250</v>
      </c>
      <c r="AD31" s="25">
        <f t="shared" ca="1" si="8"/>
        <v>250</v>
      </c>
      <c r="AE31" s="25">
        <f t="shared" ca="1" si="8"/>
        <v>250</v>
      </c>
      <c r="AF31" s="25">
        <f t="shared" ca="1" si="8"/>
        <v>250</v>
      </c>
      <c r="AG31" s="25">
        <f t="shared" ca="1" si="8"/>
        <v>250</v>
      </c>
      <c r="AH31" s="25">
        <f t="shared" ca="1" si="8"/>
        <v>250</v>
      </c>
      <c r="AI31" s="25">
        <f t="shared" ca="1" si="8"/>
        <v>250</v>
      </c>
      <c r="AJ31" s="25">
        <f t="shared" ca="1" si="8"/>
        <v>250</v>
      </c>
      <c r="AK31" s="25">
        <f t="shared" ca="1" si="8"/>
        <v>250</v>
      </c>
    </row>
    <row r="32" spans="1:37">
      <c r="H32" s="21" t="s">
        <v>69</v>
      </c>
      <c r="I32" s="25">
        <f t="shared" ca="1" si="7"/>
        <v>-106.95606599999883</v>
      </c>
      <c r="J32" s="25">
        <f t="shared" ca="1" si="7"/>
        <v>-106.95612599999731</v>
      </c>
      <c r="K32" s="25">
        <f t="shared" ca="1" si="7"/>
        <v>-254.76619772587946</v>
      </c>
      <c r="L32" s="25">
        <f t="shared" ca="1" si="7"/>
        <v>-262.85577621716584</v>
      </c>
      <c r="M32" s="25">
        <f t="shared" ca="1" si="7"/>
        <v>-283.26995622046525</v>
      </c>
      <c r="N32" s="25">
        <f t="shared" ca="1" si="7"/>
        <v>-173.70364622435955</v>
      </c>
      <c r="O32" s="25">
        <f t="shared" ca="1" si="7"/>
        <v>-561.78128622821168</v>
      </c>
      <c r="P32" s="25">
        <f t="shared" ca="1" si="7"/>
        <v>-454.8098098119408</v>
      </c>
      <c r="Q32" s="25">
        <f t="shared" ca="1" si="7"/>
        <v>-488.13400981595987</v>
      </c>
      <c r="R32" s="25">
        <f t="shared" ca="1" si="7"/>
        <v>-590.82619339190933</v>
      </c>
      <c r="S32" s="25">
        <f t="shared" ca="1" si="7"/>
        <v>-889.00980870048079</v>
      </c>
      <c r="T32" s="25">
        <f t="shared" ca="1" si="7"/>
        <v>-454.84663327930321</v>
      </c>
      <c r="U32" s="25">
        <f t="shared" ca="1" si="7"/>
        <v>-531.79693625334039</v>
      </c>
      <c r="V32" s="25">
        <f t="shared" ca="1" si="7"/>
        <v>-674.90185628650943</v>
      </c>
      <c r="W32" s="25">
        <f t="shared" ca="1" si="7"/>
        <v>-655.00980066946067</v>
      </c>
      <c r="X32" s="25">
        <f t="shared" ca="1" si="7"/>
        <v>-1179.4296952508957</v>
      </c>
      <c r="Y32" s="25">
        <f t="shared" ca="1" si="8"/>
        <v>-790.93109732211451</v>
      </c>
      <c r="Z32" s="25">
        <f t="shared" ca="1" si="8"/>
        <v>-791.08790180542564</v>
      </c>
      <c r="AA32" s="25">
        <f t="shared" ca="1" si="8"/>
        <v>-986.31841661942599</v>
      </c>
      <c r="AB32" s="25">
        <f t="shared" ca="1" si="8"/>
        <v>-1306.2629043460038</v>
      </c>
      <c r="AC32" s="25">
        <f t="shared" ca="1" si="8"/>
        <v>-966.69654328998877</v>
      </c>
      <c r="AD32" s="25">
        <f t="shared" ca="1" si="8"/>
        <v>-783.97506519399758</v>
      </c>
      <c r="AE32" s="25">
        <f t="shared" ca="1" si="8"/>
        <v>-781.72517202187009</v>
      </c>
      <c r="AF32" s="25">
        <f t="shared" ca="1" si="8"/>
        <v>-732.43028074192989</v>
      </c>
      <c r="AG32" s="25">
        <f t="shared" ca="1" si="8"/>
        <v>-672.25082583641779</v>
      </c>
      <c r="AH32" s="25">
        <f t="shared" ca="1" si="8"/>
        <v>-984.12907087204076</v>
      </c>
      <c r="AI32" s="25">
        <f t="shared" ca="1" si="8"/>
        <v>-546.2234709988843</v>
      </c>
      <c r="AJ32" s="25">
        <f t="shared" ca="1" si="8"/>
        <v>-549.32669036462175</v>
      </c>
      <c r="AK32" s="25">
        <f t="shared" ca="1" si="8"/>
        <v>-361.05481762182171</v>
      </c>
    </row>
    <row r="33" spans="1:37">
      <c r="H33" s="21" t="s">
        <v>68</v>
      </c>
      <c r="I33" s="25">
        <f t="shared" ca="1" si="7"/>
        <v>0</v>
      </c>
      <c r="J33" s="25">
        <f t="shared" ca="1" si="7"/>
        <v>0</v>
      </c>
      <c r="K33" s="25">
        <f t="shared" ca="1" si="7"/>
        <v>0</v>
      </c>
      <c r="L33" s="25">
        <f t="shared" ca="1" si="7"/>
        <v>0</v>
      </c>
      <c r="M33" s="25">
        <f t="shared" ca="1" si="7"/>
        <v>197.14934999999969</v>
      </c>
      <c r="N33" s="25">
        <f t="shared" ca="1" si="7"/>
        <v>197.14934999999969</v>
      </c>
      <c r="O33" s="25">
        <f t="shared" ca="1" si="7"/>
        <v>344.44178153303892</v>
      </c>
      <c r="P33" s="25">
        <f t="shared" ca="1" si="7"/>
        <v>378.75885812152956</v>
      </c>
      <c r="Q33" s="25">
        <f t="shared" ca="1" si="7"/>
        <v>337.54152904186958</v>
      </c>
      <c r="R33" s="25">
        <f t="shared" ca="1" si="7"/>
        <v>493.2626395399875</v>
      </c>
      <c r="S33" s="25">
        <f t="shared" ca="1" si="7"/>
        <v>369.09099926509953</v>
      </c>
      <c r="T33" s="25">
        <f t="shared" ca="1" si="7"/>
        <v>368.17490508756055</v>
      </c>
      <c r="U33" s="25">
        <f t="shared" ca="1" si="7"/>
        <v>-516.3073324060606</v>
      </c>
      <c r="V33" s="25">
        <f t="shared" ca="1" si="7"/>
        <v>-605.50736214851895</v>
      </c>
      <c r="W33" s="25">
        <f t="shared" ca="1" si="7"/>
        <v>-646.5888621744798</v>
      </c>
      <c r="X33" s="25">
        <f t="shared" ca="1" si="7"/>
        <v>-646.58886222611</v>
      </c>
      <c r="Y33" s="25">
        <f t="shared" ca="1" si="8"/>
        <v>-1064.8087994016714</v>
      </c>
      <c r="Z33" s="25">
        <f t="shared" ca="1" si="8"/>
        <v>-981.19009947828454</v>
      </c>
      <c r="AA33" s="25">
        <f t="shared" ca="1" si="8"/>
        <v>-769.61724772144589</v>
      </c>
      <c r="AB33" s="25">
        <f t="shared" ca="1" si="8"/>
        <v>-624.97227472646773</v>
      </c>
      <c r="AC33" s="25">
        <f t="shared" ca="1" si="8"/>
        <v>-1799.0938044701179</v>
      </c>
      <c r="AD33" s="25">
        <f t="shared" ca="1" si="8"/>
        <v>-1760.8734402189875</v>
      </c>
      <c r="AE33" s="25">
        <f t="shared" ca="1" si="8"/>
        <v>-1971.9080161874153</v>
      </c>
      <c r="AF33" s="25">
        <f t="shared" ca="1" si="8"/>
        <v>-1971.9080162073442</v>
      </c>
      <c r="AG33" s="25">
        <f t="shared" ca="1" si="8"/>
        <v>-2050.1128162823661</v>
      </c>
      <c r="AH33" s="25">
        <f t="shared" ca="1" si="8"/>
        <v>-1508.213383710121</v>
      </c>
      <c r="AI33" s="25">
        <f t="shared" ca="1" si="8"/>
        <v>-1508.2133841068717</v>
      </c>
      <c r="AJ33" s="25">
        <f t="shared" ca="1" si="8"/>
        <v>-1508.2133843695046</v>
      </c>
      <c r="AK33" s="25">
        <f t="shared" ca="1" si="8"/>
        <v>-553.80789001136873</v>
      </c>
    </row>
    <row r="34" spans="1:37">
      <c r="H34" s="21" t="s">
        <v>36</v>
      </c>
      <c r="I34" s="25">
        <f t="shared" ca="1" si="7"/>
        <v>0</v>
      </c>
      <c r="J34" s="25">
        <f t="shared" ca="1" si="7"/>
        <v>0</v>
      </c>
      <c r="K34" s="25">
        <f t="shared" ca="1" si="7"/>
        <v>0</v>
      </c>
      <c r="L34" s="25">
        <f t="shared" ca="1" si="7"/>
        <v>0</v>
      </c>
      <c r="M34" s="25">
        <f t="shared" ca="1" si="7"/>
        <v>0</v>
      </c>
      <c r="N34" s="25">
        <f t="shared" ca="1" si="7"/>
        <v>0</v>
      </c>
      <c r="O34" s="25">
        <f t="shared" ca="1" si="7"/>
        <v>0</v>
      </c>
      <c r="P34" s="25">
        <f t="shared" ca="1" si="7"/>
        <v>-2.5074701989069581E-4</v>
      </c>
      <c r="Q34" s="25">
        <f t="shared" ca="1" si="7"/>
        <v>-4.4757968998965225E-4</v>
      </c>
      <c r="R34" s="25">
        <f t="shared" ca="1" si="7"/>
        <v>-5.4836701997373893E-4</v>
      </c>
      <c r="S34" s="25">
        <f t="shared" ca="1" si="7"/>
        <v>-5.5480305991295609E-4</v>
      </c>
      <c r="T34" s="25">
        <f t="shared" ca="1" si="7"/>
        <v>103.13528794369006</v>
      </c>
      <c r="U34" s="25">
        <f t="shared" ca="1" si="7"/>
        <v>100.94740795886992</v>
      </c>
      <c r="V34" s="25">
        <f t="shared" ca="1" si="7"/>
        <v>100.94740785324984</v>
      </c>
      <c r="W34" s="25">
        <f t="shared" ca="1" si="7"/>
        <v>35.902013876349884</v>
      </c>
      <c r="X34" s="25">
        <f t="shared" ca="1" si="7"/>
        <v>35.902013877660011</v>
      </c>
      <c r="Y34" s="25">
        <f t="shared" ca="1" si="8"/>
        <v>-40.568777069931002</v>
      </c>
      <c r="Z34" s="25">
        <f t="shared" ca="1" si="8"/>
        <v>-40.568777080520931</v>
      </c>
      <c r="AA34" s="25">
        <f t="shared" ca="1" si="8"/>
        <v>152.31488467513964</v>
      </c>
      <c r="AB34" s="25">
        <f t="shared" ca="1" si="8"/>
        <v>152.31488468642965</v>
      </c>
      <c r="AC34" s="25">
        <f t="shared" ca="1" si="8"/>
        <v>-73.693570146699585</v>
      </c>
      <c r="AD34" s="25">
        <f t="shared" ca="1" si="8"/>
        <v>-298.99150743553992</v>
      </c>
      <c r="AE34" s="25">
        <f t="shared" ca="1" si="8"/>
        <v>-298.99150743724022</v>
      </c>
      <c r="AF34" s="25">
        <f t="shared" ca="1" si="8"/>
        <v>-560.0084055115999</v>
      </c>
      <c r="AG34" s="25">
        <f t="shared" ca="1" si="8"/>
        <v>-560.0083891429399</v>
      </c>
      <c r="AH34" s="25">
        <f t="shared" ca="1" si="8"/>
        <v>-533.40581755359926</v>
      </c>
      <c r="AI34" s="25">
        <f t="shared" ca="1" si="8"/>
        <v>-533.40578512395496</v>
      </c>
      <c r="AJ34" s="25">
        <f t="shared" ca="1" si="8"/>
        <v>-484.60297761014317</v>
      </c>
      <c r="AK34" s="25">
        <f t="shared" ca="1" si="8"/>
        <v>-691.48224567015404</v>
      </c>
    </row>
    <row r="35" spans="1:37">
      <c r="H35" s="21" t="s">
        <v>73</v>
      </c>
      <c r="I35" s="25">
        <f t="shared" ca="1" si="7"/>
        <v>0</v>
      </c>
      <c r="J35" s="25">
        <f t="shared" ca="1" si="7"/>
        <v>0</v>
      </c>
      <c r="K35" s="25">
        <f t="shared" ca="1" si="7"/>
        <v>0</v>
      </c>
      <c r="L35" s="25">
        <f t="shared" ca="1" si="7"/>
        <v>0</v>
      </c>
      <c r="M35" s="25">
        <f t="shared" ca="1" si="7"/>
        <v>0</v>
      </c>
      <c r="N35" s="25">
        <f t="shared" ca="1" si="7"/>
        <v>0</v>
      </c>
      <c r="O35" s="25">
        <f t="shared" ca="1" si="7"/>
        <v>0</v>
      </c>
      <c r="P35" s="25">
        <f t="shared" ca="1" si="7"/>
        <v>-2.5436090982111637E-4</v>
      </c>
      <c r="Q35" s="25">
        <f t="shared" ca="1" si="7"/>
        <v>-1.7990304604609264E-4</v>
      </c>
      <c r="R35" s="25">
        <f t="shared" ca="1" si="7"/>
        <v>-3.0640301974926842E-4</v>
      </c>
      <c r="S35" s="25">
        <f t="shared" ca="1" si="7"/>
        <v>-3.2409941013611387E-4</v>
      </c>
      <c r="T35" s="25">
        <f t="shared" ca="1" si="7"/>
        <v>-435.65424064448962</v>
      </c>
      <c r="U35" s="25">
        <f t="shared" ca="1" si="7"/>
        <v>-443.0595006568401</v>
      </c>
      <c r="V35" s="25">
        <f t="shared" ca="1" si="7"/>
        <v>-443.0595006629901</v>
      </c>
      <c r="W35" s="25">
        <f t="shared" ca="1" si="7"/>
        <v>-460.48834332384104</v>
      </c>
      <c r="X35" s="25">
        <f t="shared" ca="1" si="7"/>
        <v>-460.48834335322044</v>
      </c>
      <c r="Y35" s="25">
        <f t="shared" ca="1" si="8"/>
        <v>-297.16774810717015</v>
      </c>
      <c r="Z35" s="25">
        <f t="shared" ca="1" si="8"/>
        <v>-297.1677481252309</v>
      </c>
      <c r="AA35" s="25">
        <f t="shared" ca="1" si="8"/>
        <v>-297.16784541272045</v>
      </c>
      <c r="AB35" s="25">
        <f t="shared" ca="1" si="8"/>
        <v>-297.16784544043094</v>
      </c>
      <c r="AC35" s="25">
        <f t="shared" ca="1" si="8"/>
        <v>-513.19584562954878</v>
      </c>
      <c r="AD35" s="25">
        <f t="shared" ca="1" si="8"/>
        <v>-375.56344568892018</v>
      </c>
      <c r="AE35" s="25">
        <f t="shared" ca="1" si="8"/>
        <v>-375.5634457015185</v>
      </c>
      <c r="AF35" s="25">
        <f t="shared" ca="1" si="8"/>
        <v>-164.04268245246021</v>
      </c>
      <c r="AG35" s="25">
        <f t="shared" ca="1" si="8"/>
        <v>-164.04268248279004</v>
      </c>
      <c r="AH35" s="25">
        <f t="shared" ca="1" si="8"/>
        <v>-169.91058255449934</v>
      </c>
      <c r="AI35" s="25">
        <f t="shared" ca="1" si="8"/>
        <v>-169.91058258652083</v>
      </c>
      <c r="AJ35" s="25">
        <f t="shared" ca="1" si="8"/>
        <v>-79.56538264295159</v>
      </c>
      <c r="AK35" s="25">
        <f t="shared" ca="1" si="8"/>
        <v>-79.565382715280066</v>
      </c>
    </row>
    <row r="36" spans="1:37">
      <c r="H36" s="21" t="s">
        <v>56</v>
      </c>
      <c r="I36" s="25">
        <f t="shared" ca="1" si="7"/>
        <v>0</v>
      </c>
      <c r="J36" s="25">
        <f t="shared" ca="1" si="7"/>
        <v>0</v>
      </c>
      <c r="K36" s="25">
        <f t="shared" ca="1" si="7"/>
        <v>0</v>
      </c>
      <c r="L36" s="25">
        <f t="shared" ca="1" si="7"/>
        <v>0</v>
      </c>
      <c r="M36" s="25">
        <f t="shared" ca="1" si="7"/>
        <v>0</v>
      </c>
      <c r="N36" s="25">
        <f t="shared" ca="1" si="7"/>
        <v>0</v>
      </c>
      <c r="O36" s="25">
        <f t="shared" ca="1" si="7"/>
        <v>0</v>
      </c>
      <c r="P36" s="25">
        <f t="shared" ca="1" si="7"/>
        <v>0</v>
      </c>
      <c r="Q36" s="25">
        <f t="shared" ca="1" si="7"/>
        <v>0</v>
      </c>
      <c r="R36" s="25">
        <f t="shared" ca="1" si="7"/>
        <v>0</v>
      </c>
      <c r="S36" s="25">
        <f t="shared" ca="1" si="7"/>
        <v>0</v>
      </c>
      <c r="T36" s="25">
        <f t="shared" ca="1" si="7"/>
        <v>0</v>
      </c>
      <c r="U36" s="25">
        <f t="shared" ca="1" si="7"/>
        <v>0</v>
      </c>
      <c r="V36" s="25">
        <f t="shared" ca="1" si="7"/>
        <v>0</v>
      </c>
      <c r="W36" s="25">
        <f t="shared" ca="1" si="7"/>
        <v>0</v>
      </c>
      <c r="X36" s="25">
        <f t="shared" ca="1" si="7"/>
        <v>0</v>
      </c>
      <c r="Y36" s="25">
        <f t="shared" ca="1" si="8"/>
        <v>0</v>
      </c>
      <c r="Z36" s="25">
        <f t="shared" ca="1" si="8"/>
        <v>0</v>
      </c>
      <c r="AA36" s="25">
        <f t="shared" ca="1" si="8"/>
        <v>0</v>
      </c>
      <c r="AB36" s="25">
        <f t="shared" ca="1" si="8"/>
        <v>0</v>
      </c>
      <c r="AC36" s="25">
        <f t="shared" ca="1" si="8"/>
        <v>0</v>
      </c>
      <c r="AD36" s="25">
        <f t="shared" ca="1" si="8"/>
        <v>0</v>
      </c>
      <c r="AE36" s="25">
        <f t="shared" ca="1" si="8"/>
        <v>0</v>
      </c>
      <c r="AF36" s="25">
        <f t="shared" ca="1" si="8"/>
        <v>0</v>
      </c>
      <c r="AG36" s="25">
        <f t="shared" ca="1" si="8"/>
        <v>0</v>
      </c>
      <c r="AH36" s="25">
        <f t="shared" ca="1" si="8"/>
        <v>0</v>
      </c>
      <c r="AI36" s="25">
        <f t="shared" ca="1" si="8"/>
        <v>0</v>
      </c>
      <c r="AJ36" s="25">
        <f t="shared" ca="1" si="8"/>
        <v>0</v>
      </c>
      <c r="AK36" s="25">
        <f t="shared" ca="1" si="8"/>
        <v>0</v>
      </c>
    </row>
    <row r="38" spans="1:37">
      <c r="H38" s="21" t="s">
        <v>70</v>
      </c>
      <c r="I38" s="25">
        <f t="shared" ref="I38:X40" ca="1" si="9">-SUMIFS(OFFSET(INDIRECT("'"&amp;$E$1 &amp; "_Capacity'!C:C"), 0, I$1), INDIRECT("'"&amp;$E$1 &amp; "_Capacity'!B:B"),$H38, INDIRECT("'"&amp;$E$1 &amp; "_Capacity'!A:A"),$B$23) +SUMIFS(OFFSET(INDIRECT("'"&amp;$C$1 &amp; "_Capacity'!C:C"), 0, I$1), INDIRECT("'"&amp;$C$1 &amp; "_Capacity'!B:B"),$H38, INDIRECT("'"&amp;$C$1 &amp; "_Capacity'!A:A"),$B$23)</f>
        <v>0</v>
      </c>
      <c r="J38" s="25">
        <f t="shared" ca="1" si="9"/>
        <v>0</v>
      </c>
      <c r="K38" s="25">
        <f t="shared" ca="1" si="9"/>
        <v>0</v>
      </c>
      <c r="L38" s="25">
        <f t="shared" ca="1" si="9"/>
        <v>0</v>
      </c>
      <c r="M38" s="25">
        <f t="shared" ca="1" si="9"/>
        <v>0</v>
      </c>
      <c r="N38" s="25">
        <f t="shared" ca="1" si="9"/>
        <v>0</v>
      </c>
      <c r="O38" s="25">
        <f t="shared" ca="1" si="9"/>
        <v>0</v>
      </c>
      <c r="P38" s="25">
        <f t="shared" ca="1" si="9"/>
        <v>-2.5074701989069581E-4</v>
      </c>
      <c r="Q38" s="25">
        <f t="shared" ca="1" si="9"/>
        <v>-4.4757968998965225E-4</v>
      </c>
      <c r="R38" s="25">
        <f t="shared" ca="1" si="9"/>
        <v>-5.4836701997373893E-4</v>
      </c>
      <c r="S38" s="25">
        <f t="shared" ca="1" si="9"/>
        <v>-5.5480305991295609E-4</v>
      </c>
      <c r="T38" s="25">
        <f t="shared" ca="1" si="9"/>
        <v>103.13528794369006</v>
      </c>
      <c r="U38" s="25">
        <f t="shared" ca="1" si="9"/>
        <v>100.94740795886992</v>
      </c>
      <c r="V38" s="25">
        <f t="shared" ca="1" si="9"/>
        <v>100.94740785324984</v>
      </c>
      <c r="W38" s="25">
        <f t="shared" ca="1" si="9"/>
        <v>35.902013876349884</v>
      </c>
      <c r="X38" s="25">
        <f t="shared" ca="1" si="9"/>
        <v>35.902013877660011</v>
      </c>
      <c r="Y38" s="25">
        <f t="shared" ref="Y38:AK40" ca="1" si="10">-SUMIFS(OFFSET(INDIRECT("'"&amp;$E$1 &amp; "_Capacity'!C:C"), 0, Y$1), INDIRECT("'"&amp;$E$1 &amp; "_Capacity'!B:B"),$H38, INDIRECT("'"&amp;$E$1 &amp; "_Capacity'!A:A"),$B$23) +SUMIFS(OFFSET(INDIRECT("'"&amp;$C$1 &amp; "_Capacity'!C:C"), 0, Y$1), INDIRECT("'"&amp;$C$1 &amp; "_Capacity'!B:B"),$H38, INDIRECT("'"&amp;$C$1 &amp; "_Capacity'!A:A"),$B$23)</f>
        <v>-40.568777069931002</v>
      </c>
      <c r="Z38" s="25">
        <f t="shared" ca="1" si="10"/>
        <v>-40.568777080520931</v>
      </c>
      <c r="AA38" s="25">
        <f t="shared" ca="1" si="10"/>
        <v>152.31488467513964</v>
      </c>
      <c r="AB38" s="25">
        <f t="shared" ca="1" si="10"/>
        <v>152.31488468642965</v>
      </c>
      <c r="AC38" s="25">
        <f t="shared" ca="1" si="10"/>
        <v>-73.693570146699585</v>
      </c>
      <c r="AD38" s="25">
        <f t="shared" ca="1" si="10"/>
        <v>-298.99150743553992</v>
      </c>
      <c r="AE38" s="25">
        <f t="shared" ca="1" si="10"/>
        <v>-298.99150743724022</v>
      </c>
      <c r="AF38" s="25">
        <f t="shared" ca="1" si="10"/>
        <v>-560.0084055115999</v>
      </c>
      <c r="AG38" s="25">
        <f t="shared" ca="1" si="10"/>
        <v>-560.0083891429399</v>
      </c>
      <c r="AH38" s="25">
        <f t="shared" ca="1" si="10"/>
        <v>-533.40581755359926</v>
      </c>
      <c r="AI38" s="25">
        <f t="shared" ca="1" si="10"/>
        <v>-533.40578512395496</v>
      </c>
      <c r="AJ38" s="25">
        <f t="shared" ca="1" si="10"/>
        <v>-484.60297761014317</v>
      </c>
      <c r="AK38" s="25">
        <f t="shared" ca="1" si="10"/>
        <v>-691.48224567015404</v>
      </c>
    </row>
    <row r="39" spans="1:37">
      <c r="H39" s="21" t="s">
        <v>72</v>
      </c>
      <c r="I39" s="25">
        <f t="shared" ca="1" si="9"/>
        <v>0</v>
      </c>
      <c r="J39" s="25">
        <f t="shared" ca="1" si="9"/>
        <v>0</v>
      </c>
      <c r="K39" s="25">
        <f t="shared" ca="1" si="9"/>
        <v>0</v>
      </c>
      <c r="L39" s="25">
        <f t="shared" ca="1" si="9"/>
        <v>0</v>
      </c>
      <c r="M39" s="25">
        <f t="shared" ca="1" si="9"/>
        <v>0</v>
      </c>
      <c r="N39" s="25">
        <f t="shared" ca="1" si="9"/>
        <v>0</v>
      </c>
      <c r="O39" s="25">
        <f t="shared" ca="1" si="9"/>
        <v>0</v>
      </c>
      <c r="P39" s="25">
        <f t="shared" ca="1" si="9"/>
        <v>-2.5436090982111637E-4</v>
      </c>
      <c r="Q39" s="25">
        <f t="shared" ca="1" si="9"/>
        <v>-1.7990304604609264E-4</v>
      </c>
      <c r="R39" s="25">
        <f t="shared" ca="1" si="9"/>
        <v>-3.0640301974926842E-4</v>
      </c>
      <c r="S39" s="25">
        <f t="shared" ca="1" si="9"/>
        <v>-3.2409941013611387E-4</v>
      </c>
      <c r="T39" s="25">
        <f t="shared" ca="1" si="9"/>
        <v>-435.65424064449053</v>
      </c>
      <c r="U39" s="25">
        <f t="shared" ca="1" si="9"/>
        <v>-443.0595006568401</v>
      </c>
      <c r="V39" s="25">
        <f t="shared" ca="1" si="9"/>
        <v>-443.0595006629901</v>
      </c>
      <c r="W39" s="25">
        <f t="shared" ca="1" si="9"/>
        <v>-460.48834332384104</v>
      </c>
      <c r="X39" s="25">
        <f t="shared" ca="1" si="9"/>
        <v>-460.48834335322135</v>
      </c>
      <c r="Y39" s="25">
        <f t="shared" ca="1" si="10"/>
        <v>-297.16774810716925</v>
      </c>
      <c r="Z39" s="25">
        <f t="shared" ca="1" si="10"/>
        <v>-297.16774812522999</v>
      </c>
      <c r="AA39" s="25">
        <f t="shared" ca="1" si="10"/>
        <v>-297.16784541271954</v>
      </c>
      <c r="AB39" s="25">
        <f t="shared" ca="1" si="10"/>
        <v>-297.16784544043003</v>
      </c>
      <c r="AC39" s="25">
        <f t="shared" ca="1" si="10"/>
        <v>-513.19584562954878</v>
      </c>
      <c r="AD39" s="25">
        <f t="shared" ca="1" si="10"/>
        <v>-375.56344568892018</v>
      </c>
      <c r="AE39" s="25">
        <f t="shared" ca="1" si="10"/>
        <v>-375.5634457015185</v>
      </c>
      <c r="AF39" s="25">
        <f t="shared" ca="1" si="10"/>
        <v>-164.04268245246021</v>
      </c>
      <c r="AG39" s="25">
        <f t="shared" ca="1" si="10"/>
        <v>-164.04268248279004</v>
      </c>
      <c r="AH39" s="25">
        <f t="shared" ca="1" si="10"/>
        <v>-169.91058255449934</v>
      </c>
      <c r="AI39" s="25">
        <f t="shared" ca="1" si="10"/>
        <v>-169.91058258652083</v>
      </c>
      <c r="AJ39" s="25">
        <f t="shared" ca="1" si="10"/>
        <v>-79.56538264295159</v>
      </c>
      <c r="AK39" s="25">
        <f t="shared" ca="1" si="10"/>
        <v>-79.565382715280066</v>
      </c>
    </row>
    <row r="40" spans="1:37">
      <c r="H40" s="21" t="s">
        <v>76</v>
      </c>
      <c r="I40" s="25">
        <f t="shared" ca="1" si="9"/>
        <v>0</v>
      </c>
      <c r="J40" s="25">
        <f t="shared" ca="1" si="9"/>
        <v>0</v>
      </c>
      <c r="K40" s="25">
        <f t="shared" ca="1" si="9"/>
        <v>0</v>
      </c>
      <c r="L40" s="25">
        <f t="shared" ca="1" si="9"/>
        <v>0</v>
      </c>
      <c r="M40" s="25">
        <f t="shared" ca="1" si="9"/>
        <v>0</v>
      </c>
      <c r="N40" s="25">
        <f t="shared" ca="1" si="9"/>
        <v>0</v>
      </c>
      <c r="O40" s="25">
        <f t="shared" ca="1" si="9"/>
        <v>0</v>
      </c>
      <c r="P40" s="25">
        <f t="shared" ca="1" si="9"/>
        <v>0</v>
      </c>
      <c r="Q40" s="25">
        <f t="shared" ca="1" si="9"/>
        <v>0</v>
      </c>
      <c r="R40" s="25">
        <f t="shared" ca="1" si="9"/>
        <v>0</v>
      </c>
      <c r="S40" s="25">
        <f t="shared" ca="1" si="9"/>
        <v>0</v>
      </c>
      <c r="T40" s="25">
        <f t="shared" ca="1" si="9"/>
        <v>0</v>
      </c>
      <c r="U40" s="25">
        <f t="shared" ca="1" si="9"/>
        <v>0</v>
      </c>
      <c r="V40" s="25">
        <f t="shared" ca="1" si="9"/>
        <v>0</v>
      </c>
      <c r="W40" s="25">
        <f t="shared" ca="1" si="9"/>
        <v>0</v>
      </c>
      <c r="X40" s="25">
        <f t="shared" ca="1" si="9"/>
        <v>0</v>
      </c>
      <c r="Y40" s="25">
        <f t="shared" ca="1" si="10"/>
        <v>0</v>
      </c>
      <c r="Z40" s="25">
        <f t="shared" ca="1" si="10"/>
        <v>0</v>
      </c>
      <c r="AA40" s="25">
        <f t="shared" ca="1" si="10"/>
        <v>0</v>
      </c>
      <c r="AB40" s="25">
        <f t="shared" ca="1" si="10"/>
        <v>0</v>
      </c>
      <c r="AC40" s="25">
        <f t="shared" ca="1" si="10"/>
        <v>0</v>
      </c>
      <c r="AD40" s="25">
        <f t="shared" ca="1" si="10"/>
        <v>0</v>
      </c>
      <c r="AE40" s="25">
        <f t="shared" ca="1" si="10"/>
        <v>0</v>
      </c>
      <c r="AF40" s="25">
        <f t="shared" ca="1" si="10"/>
        <v>0</v>
      </c>
      <c r="AG40" s="25">
        <f t="shared" ca="1" si="10"/>
        <v>0</v>
      </c>
      <c r="AH40" s="25">
        <f t="shared" ca="1" si="10"/>
        <v>0</v>
      </c>
      <c r="AI40" s="25">
        <f t="shared" ca="1" si="10"/>
        <v>0</v>
      </c>
      <c r="AJ40" s="25">
        <f t="shared" ca="1" si="10"/>
        <v>0</v>
      </c>
      <c r="AK40" s="25">
        <f t="shared" ca="1" si="10"/>
        <v>0</v>
      </c>
    </row>
    <row r="43" spans="1:37" ht="23.25">
      <c r="A43" s="15" t="str">
        <f>B44&amp;" generation difference by year"</f>
        <v>NEM generation difference by year</v>
      </c>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row>
    <row r="44" spans="1:37">
      <c r="A44" s="17" t="s">
        <v>87</v>
      </c>
      <c r="B44" s="9" t="s">
        <v>40</v>
      </c>
    </row>
    <row r="46" spans="1:37">
      <c r="H46" t="s">
        <v>124</v>
      </c>
      <c r="I46" s="19" t="str">
        <f>I6</f>
        <v>2021-22</v>
      </c>
      <c r="J46" s="19" t="str">
        <f t="shared" ref="J46:AK46" si="11">J6</f>
        <v>2022-23</v>
      </c>
      <c r="K46" s="19" t="str">
        <f t="shared" si="11"/>
        <v>2023-24</v>
      </c>
      <c r="L46" s="19" t="str">
        <f t="shared" si="11"/>
        <v>2024-25</v>
      </c>
      <c r="M46" s="19" t="str">
        <f t="shared" si="11"/>
        <v>2025-26</v>
      </c>
      <c r="N46" s="19" t="str">
        <f t="shared" si="11"/>
        <v>2026-27</v>
      </c>
      <c r="O46" s="19" t="str">
        <f t="shared" si="11"/>
        <v>2027-28</v>
      </c>
      <c r="P46" s="19" t="str">
        <f t="shared" si="11"/>
        <v>2028-29</v>
      </c>
      <c r="Q46" s="19" t="str">
        <f t="shared" si="11"/>
        <v>2029-30</v>
      </c>
      <c r="R46" s="19" t="str">
        <f t="shared" si="11"/>
        <v>2030-31</v>
      </c>
      <c r="S46" s="19" t="str">
        <f t="shared" si="11"/>
        <v>2031-32</v>
      </c>
      <c r="T46" s="19" t="str">
        <f t="shared" si="11"/>
        <v>2032-33</v>
      </c>
      <c r="U46" s="19" t="str">
        <f t="shared" si="11"/>
        <v>2033-34</v>
      </c>
      <c r="V46" s="19" t="str">
        <f t="shared" si="11"/>
        <v>2034-35</v>
      </c>
      <c r="W46" s="19" t="str">
        <f t="shared" si="11"/>
        <v>2035-36</v>
      </c>
      <c r="X46" s="19" t="str">
        <f t="shared" si="11"/>
        <v>2036-37</v>
      </c>
      <c r="Y46" s="19" t="str">
        <f t="shared" si="11"/>
        <v>2037-38</v>
      </c>
      <c r="Z46" s="19" t="str">
        <f t="shared" si="11"/>
        <v>2038-39</v>
      </c>
      <c r="AA46" s="19" t="str">
        <f t="shared" si="11"/>
        <v>2039-40</v>
      </c>
      <c r="AB46" s="19" t="str">
        <f t="shared" si="11"/>
        <v>2040-41</v>
      </c>
      <c r="AC46" s="19" t="str">
        <f t="shared" si="11"/>
        <v>2041-42</v>
      </c>
      <c r="AD46" s="19" t="str">
        <f t="shared" si="11"/>
        <v>2042-43</v>
      </c>
      <c r="AE46" s="19" t="str">
        <f t="shared" si="11"/>
        <v>2043-44</v>
      </c>
      <c r="AF46" s="19" t="str">
        <f t="shared" si="11"/>
        <v>2044-45</v>
      </c>
      <c r="AG46" s="19" t="str">
        <f t="shared" si="11"/>
        <v>2045-46</v>
      </c>
      <c r="AH46" s="19" t="str">
        <f t="shared" si="11"/>
        <v>2046-47</v>
      </c>
      <c r="AI46" s="19" t="str">
        <f t="shared" si="11"/>
        <v>2047-48</v>
      </c>
      <c r="AJ46" s="19" t="str">
        <f t="shared" si="11"/>
        <v>2048-49</v>
      </c>
      <c r="AK46" s="19" t="str">
        <f t="shared" si="11"/>
        <v>2049-50</v>
      </c>
    </row>
    <row r="47" spans="1:37">
      <c r="H47" s="21" t="s">
        <v>64</v>
      </c>
      <c r="I47" s="25">
        <f ca="1">-SUMIFS(OFFSET(INDIRECT("'"&amp;$E$1 &amp; "_Generation'!C:C"), 0, I$1), INDIRECT("'"&amp;$E$1 &amp; "_Generation'!B:B"),$H47, INDIRECT("'"&amp;$E$1 &amp; "_Generation'!A:A"),$B$44) + SUMIFS(OFFSET(INDIRECT("'"&amp;$C$1 &amp; "_Generation'!C:C"), 0, I$1), INDIRECT("'"&amp;$C$1 &amp; "_Generation'!B:B"),$H47, INDIRECT("'"&amp;$C$1 &amp; "_Generation'!A:A"),$B$44)</f>
        <v>70.551329999987502</v>
      </c>
      <c r="J47" s="25">
        <f t="shared" ref="J47:Y57" ca="1" si="12">-SUMIFS(OFFSET(INDIRECT("'"&amp;$E$1 &amp; "_Generation'!C:C"), 0, J$1), INDIRECT("'"&amp;$E$1 &amp; "_Generation'!B:B"),$H47, INDIRECT("'"&amp;$E$1 &amp; "_Generation'!A:A"),$B$44) + SUMIFS(OFFSET(INDIRECT("'"&amp;$C$1 &amp; "_Generation'!C:C"), 0, J$1), INDIRECT("'"&amp;$C$1 &amp; "_Generation'!B:B"),$H47, INDIRECT("'"&amp;$C$1 &amp; "_Generation'!A:A"),$B$44)</f>
        <v>29.287420000007842</v>
      </c>
      <c r="K47" s="25">
        <f t="shared" ca="1" si="12"/>
        <v>566.59769000000961</v>
      </c>
      <c r="L47" s="25">
        <f t="shared" ca="1" si="12"/>
        <v>437.8152252078944</v>
      </c>
      <c r="M47" s="25">
        <f t="shared" ca="1" si="12"/>
        <v>403.17169711041061</v>
      </c>
      <c r="N47" s="25">
        <f t="shared" ca="1" si="12"/>
        <v>191.85662992676225</v>
      </c>
      <c r="O47" s="25">
        <f t="shared" ca="1" si="12"/>
        <v>-228.95740795310121</v>
      </c>
      <c r="P47" s="25">
        <f t="shared" ca="1" si="12"/>
        <v>-607.18791230214993</v>
      </c>
      <c r="Q47" s="25">
        <f t="shared" ca="1" si="12"/>
        <v>-338.80140321955696</v>
      </c>
      <c r="R47" s="25">
        <f t="shared" ca="1" si="12"/>
        <v>-351.49448341537936</v>
      </c>
      <c r="S47" s="25">
        <f t="shared" ca="1" si="12"/>
        <v>31.300528974476038</v>
      </c>
      <c r="T47" s="25">
        <f t="shared" ca="1" si="12"/>
        <v>-102.02589071374678</v>
      </c>
      <c r="U47" s="25">
        <f t="shared" ca="1" si="12"/>
        <v>257.02510330540827</v>
      </c>
      <c r="V47" s="25">
        <f t="shared" ca="1" si="12"/>
        <v>-619.80649638276009</v>
      </c>
      <c r="W47" s="25">
        <f t="shared" ca="1" si="12"/>
        <v>-50.047726456356031</v>
      </c>
      <c r="X47" s="25">
        <f t="shared" ca="1" si="12"/>
        <v>407.53110540796115</v>
      </c>
      <c r="Y47" s="25">
        <f t="shared" ca="1" si="12"/>
        <v>181.30764725066547</v>
      </c>
      <c r="Z47" s="25">
        <f t="shared" ref="Z47:AK57" ca="1" si="13">-SUMIFS(OFFSET(INDIRECT("'"&amp;$E$1 &amp; "_Generation'!C:C"), 0, Z$1), INDIRECT("'"&amp;$E$1 &amp; "_Generation'!B:B"),$H47, INDIRECT("'"&amp;$E$1 &amp; "_Generation'!A:A"),$B$44) + SUMIFS(OFFSET(INDIRECT("'"&amp;$C$1 &amp; "_Generation'!C:C"), 0, Z$1), INDIRECT("'"&amp;$C$1 &amp; "_Generation'!B:B"),$H47, INDIRECT("'"&amp;$C$1 &amp; "_Generation'!A:A"),$B$44)</f>
        <v>198.42962898853148</v>
      </c>
      <c r="AA47" s="25">
        <f t="shared" ca="1" si="13"/>
        <v>154.02278844419925</v>
      </c>
      <c r="AB47" s="25">
        <f t="shared" ca="1" si="13"/>
        <v>501.14683137307293</v>
      </c>
      <c r="AC47" s="25">
        <f t="shared" ca="1" si="13"/>
        <v>1288.2912348029604</v>
      </c>
      <c r="AD47" s="25">
        <f t="shared" ca="1" si="13"/>
        <v>1438.7942790100515</v>
      </c>
      <c r="AE47" s="25">
        <f t="shared" ca="1" si="13"/>
        <v>1435.1519216809593</v>
      </c>
      <c r="AF47" s="25">
        <f t="shared" ca="1" si="13"/>
        <v>1158.2179506837001</v>
      </c>
      <c r="AG47" s="25">
        <f t="shared" ca="1" si="13"/>
        <v>1153.6125676650063</v>
      </c>
      <c r="AH47" s="25">
        <f t="shared" ca="1" si="13"/>
        <v>1192.1669000000002</v>
      </c>
      <c r="AI47" s="25">
        <f t="shared" ca="1" si="13"/>
        <v>111.64046162880004</v>
      </c>
      <c r="AJ47" s="25">
        <f t="shared" ca="1" si="13"/>
        <v>31.413056994239923</v>
      </c>
      <c r="AK47" s="25">
        <f t="shared" ca="1" si="13"/>
        <v>42.579872850440552</v>
      </c>
    </row>
    <row r="48" spans="1:37">
      <c r="H48" s="21" t="s">
        <v>71</v>
      </c>
      <c r="I48" s="25">
        <f t="shared" ref="I48:R58" ca="1" si="14">-SUMIFS(OFFSET(INDIRECT("'"&amp;$E$1 &amp; "_Generation'!C:C"), 0, I$1), INDIRECT("'"&amp;$E$1 &amp; "_Generation'!B:B"),$H48, INDIRECT("'"&amp;$E$1 &amp; "_Generation'!A:A"),$B$44) + SUMIFS(OFFSET(INDIRECT("'"&amp;$C$1 &amp; "_Generation'!C:C"), 0, I$1), INDIRECT("'"&amp;$C$1 &amp; "_Generation'!B:B"),$H48, INDIRECT("'"&amp;$C$1 &amp; "_Generation'!A:A"),$B$44)</f>
        <v>205.40730000000258</v>
      </c>
      <c r="J48" s="25">
        <f t="shared" ca="1" si="14"/>
        <v>40.265100000011444</v>
      </c>
      <c r="K48" s="25">
        <f t="shared" ca="1" si="14"/>
        <v>253.91059999999925</v>
      </c>
      <c r="L48" s="25">
        <f t="shared" ca="1" si="14"/>
        <v>509.67676087765176</v>
      </c>
      <c r="M48" s="25">
        <f t="shared" ca="1" si="14"/>
        <v>875.93162400036636</v>
      </c>
      <c r="N48" s="25">
        <f t="shared" ca="1" si="14"/>
        <v>1155.0112815766352</v>
      </c>
      <c r="O48" s="25">
        <f t="shared" ca="1" si="14"/>
        <v>-8.6250931359999998E-3</v>
      </c>
      <c r="P48" s="25">
        <f t="shared" ca="1" si="14"/>
        <v>-6.1279888549999962E-3</v>
      </c>
      <c r="Q48" s="25">
        <f t="shared" ca="1" si="14"/>
        <v>-5.6834457930000004E-3</v>
      </c>
      <c r="R48" s="25">
        <f t="shared" ca="1" si="14"/>
        <v>-5.7442637299999905E-3</v>
      </c>
      <c r="S48" s="25">
        <f t="shared" ca="1" si="12"/>
        <v>-5.3303191429999982E-3</v>
      </c>
      <c r="T48" s="25">
        <f t="shared" ca="1" si="12"/>
        <v>-5.3682816019999993E-3</v>
      </c>
      <c r="U48" s="25">
        <f t="shared" ca="1" si="12"/>
        <v>-5.6533735160000003E-3</v>
      </c>
      <c r="V48" s="25">
        <f t="shared" ca="1" si="12"/>
        <v>-5.2486050290000011E-3</v>
      </c>
      <c r="W48" s="25">
        <f t="shared" ca="1" si="12"/>
        <v>-5.1818833880000002E-3</v>
      </c>
      <c r="X48" s="25">
        <f t="shared" ca="1" si="12"/>
        <v>-4.172538140000002E-3</v>
      </c>
      <c r="Y48" s="25">
        <f t="shared" ca="1" si="12"/>
        <v>-2.4494011889999992E-3</v>
      </c>
      <c r="Z48" s="25">
        <f t="shared" ca="1" si="13"/>
        <v>-2.6612972349999999E-3</v>
      </c>
      <c r="AA48" s="25">
        <f t="shared" ca="1" si="13"/>
        <v>-2.2527595849999886E-3</v>
      </c>
      <c r="AB48" s="25">
        <f t="shared" ca="1" si="13"/>
        <v>-1.9754908979999898E-3</v>
      </c>
      <c r="AC48" s="25">
        <f t="shared" ca="1" si="13"/>
        <v>-2.4530774960000007E-3</v>
      </c>
      <c r="AD48" s="25">
        <f t="shared" ca="1" si="13"/>
        <v>-2.7216239979999985E-3</v>
      </c>
      <c r="AE48" s="25">
        <f t="shared" ca="1" si="13"/>
        <v>-2.8483056800000001E-3</v>
      </c>
      <c r="AF48" s="25">
        <f t="shared" ca="1" si="13"/>
        <v>-2.6179230720000004E-3</v>
      </c>
      <c r="AG48" s="25">
        <f t="shared" ca="1" si="13"/>
        <v>-1.024476616E-3</v>
      </c>
      <c r="AH48" s="25">
        <f t="shared" ca="1" si="13"/>
        <v>-1.1516109159999991E-3</v>
      </c>
      <c r="AI48" s="25">
        <f t="shared" ca="1" si="13"/>
        <v>-2.4858415199999987E-4</v>
      </c>
      <c r="AJ48" s="25">
        <f t="shared" ca="1" si="13"/>
        <v>0</v>
      </c>
      <c r="AK48" s="25">
        <f t="shared" ca="1" si="13"/>
        <v>0</v>
      </c>
    </row>
    <row r="49" spans="8:37">
      <c r="H49" s="21" t="s">
        <v>20</v>
      </c>
      <c r="I49" s="25">
        <f t="shared" ca="1" si="14"/>
        <v>-6.6844590946857352E-5</v>
      </c>
      <c r="J49" s="25">
        <f t="shared" ca="1" si="14"/>
        <v>-6.7251072323415428E-5</v>
      </c>
      <c r="K49" s="25">
        <f t="shared" ca="1" si="14"/>
        <v>10.477556075056555</v>
      </c>
      <c r="L49" s="25">
        <f t="shared" ca="1" si="14"/>
        <v>9.1465609075385146E-2</v>
      </c>
      <c r="M49" s="25">
        <f t="shared" ca="1" si="14"/>
        <v>74.680089757210226</v>
      </c>
      <c r="N49" s="25">
        <f t="shared" ca="1" si="14"/>
        <v>-13.284621981738837</v>
      </c>
      <c r="O49" s="25">
        <f t="shared" ca="1" si="14"/>
        <v>-586.46128262993352</v>
      </c>
      <c r="P49" s="25">
        <f t="shared" ca="1" si="14"/>
        <v>-649.69463687462576</v>
      </c>
      <c r="Q49" s="25">
        <f t="shared" ca="1" si="14"/>
        <v>-437.46366091220079</v>
      </c>
      <c r="R49" s="25">
        <f t="shared" ca="1" si="14"/>
        <v>-513.99141849348598</v>
      </c>
      <c r="S49" s="25">
        <f t="shared" ca="1" si="12"/>
        <v>-419.68418040144752</v>
      </c>
      <c r="T49" s="25">
        <f t="shared" ca="1" si="12"/>
        <v>-119.19936828034133</v>
      </c>
      <c r="U49" s="25">
        <f t="shared" ca="1" si="12"/>
        <v>-15.619172311556213</v>
      </c>
      <c r="V49" s="25">
        <f t="shared" ca="1" si="12"/>
        <v>-30.2117298327139</v>
      </c>
      <c r="W49" s="25">
        <f t="shared" ca="1" si="12"/>
        <v>-318.00056415561812</v>
      </c>
      <c r="X49" s="25">
        <f t="shared" ca="1" si="12"/>
        <v>-43.809478359099558</v>
      </c>
      <c r="Y49" s="25">
        <f t="shared" ca="1" si="12"/>
        <v>-56.576228514562899</v>
      </c>
      <c r="Z49" s="25">
        <f t="shared" ca="1" si="13"/>
        <v>-1.3078684168440304</v>
      </c>
      <c r="AA49" s="25">
        <f t="shared" ca="1" si="13"/>
        <v>17.888062803089724</v>
      </c>
      <c r="AB49" s="25">
        <f t="shared" ca="1" si="13"/>
        <v>-25.68651611274845</v>
      </c>
      <c r="AC49" s="25">
        <f t="shared" ca="1" si="13"/>
        <v>-24.961410784192594</v>
      </c>
      <c r="AD49" s="25">
        <f t="shared" ca="1" si="13"/>
        <v>-99.797490490023847</v>
      </c>
      <c r="AE49" s="25">
        <f t="shared" ca="1" si="13"/>
        <v>-75.697625194989996</v>
      </c>
      <c r="AF49" s="25">
        <f t="shared" ca="1" si="13"/>
        <v>-33.271741935681348</v>
      </c>
      <c r="AG49" s="25">
        <f t="shared" ca="1" si="13"/>
        <v>-5.6906216978973134</v>
      </c>
      <c r="AH49" s="25">
        <f t="shared" ca="1" si="13"/>
        <v>-4.4873577803627995E-4</v>
      </c>
      <c r="AI49" s="25">
        <f t="shared" ca="1" si="13"/>
        <v>-4.4471561579939589E-4</v>
      </c>
      <c r="AJ49" s="25">
        <f t="shared" ca="1" si="13"/>
        <v>-4.4692975700399984E-4</v>
      </c>
      <c r="AK49" s="25">
        <f t="shared" ca="1" si="13"/>
        <v>-6.9641701190903404E-4</v>
      </c>
    </row>
    <row r="50" spans="8:37">
      <c r="H50" s="21" t="s">
        <v>32</v>
      </c>
      <c r="I50" s="25">
        <f t="shared" ca="1" si="14"/>
        <v>1.1663679999990109</v>
      </c>
      <c r="J50" s="25">
        <f t="shared" ca="1" si="14"/>
        <v>0.47264120000011189</v>
      </c>
      <c r="K50" s="25">
        <f t="shared" ca="1" si="14"/>
        <v>1.2380000000000564</v>
      </c>
      <c r="L50" s="25">
        <f t="shared" ca="1" si="14"/>
        <v>-18.601493000001028</v>
      </c>
      <c r="M50" s="25">
        <f t="shared" ca="1" si="14"/>
        <v>-4.90364500000004</v>
      </c>
      <c r="N50" s="25">
        <f t="shared" ca="1" si="14"/>
        <v>-5.4216350000000375</v>
      </c>
      <c r="O50" s="25">
        <f t="shared" ca="1" si="14"/>
        <v>-61.219190999999967</v>
      </c>
      <c r="P50" s="25">
        <f t="shared" ca="1" si="14"/>
        <v>-79.170559999999</v>
      </c>
      <c r="Q50" s="25">
        <f t="shared" ca="1" si="14"/>
        <v>-44.527035500000011</v>
      </c>
      <c r="R50" s="25">
        <f t="shared" ca="1" si="14"/>
        <v>-105.82338200000012</v>
      </c>
      <c r="S50" s="25">
        <f t="shared" ca="1" si="12"/>
        <v>-379.81907999999896</v>
      </c>
      <c r="T50" s="25">
        <f t="shared" ca="1" si="12"/>
        <v>-514.21532999999999</v>
      </c>
      <c r="U50" s="25">
        <f t="shared" ca="1" si="12"/>
        <v>-431.26463000000092</v>
      </c>
      <c r="V50" s="25">
        <f t="shared" ca="1" si="12"/>
        <v>-373.93913999999995</v>
      </c>
      <c r="W50" s="25">
        <f t="shared" ca="1" si="12"/>
        <v>-111.22797000000003</v>
      </c>
      <c r="X50" s="25">
        <f t="shared" ca="1" si="12"/>
        <v>-40.841389999999933</v>
      </c>
      <c r="Y50" s="25">
        <f t="shared" ca="1" si="12"/>
        <v>-128.02491999999995</v>
      </c>
      <c r="Z50" s="25">
        <f t="shared" ca="1" si="13"/>
        <v>-291.53266999999994</v>
      </c>
      <c r="AA50" s="25">
        <f t="shared" ca="1" si="13"/>
        <v>2.7144399999999962</v>
      </c>
      <c r="AB50" s="25">
        <f t="shared" ca="1" si="13"/>
        <v>0.15844999999998777</v>
      </c>
      <c r="AC50" s="25">
        <f t="shared" ca="1" si="13"/>
        <v>-2.2643700000009801</v>
      </c>
      <c r="AD50" s="25">
        <f t="shared" ca="1" si="13"/>
        <v>-8.5300799999999981</v>
      </c>
      <c r="AE50" s="25">
        <f t="shared" ca="1" si="13"/>
        <v>-3.613180000001023</v>
      </c>
      <c r="AF50" s="25">
        <f t="shared" ca="1" si="13"/>
        <v>-3.0958500000000129</v>
      </c>
      <c r="AG50" s="25">
        <f t="shared" ca="1" si="13"/>
        <v>-1.2926199999999994</v>
      </c>
      <c r="AH50" s="25">
        <f t="shared" ca="1" si="13"/>
        <v>0</v>
      </c>
      <c r="AI50" s="25">
        <f t="shared" ca="1" si="13"/>
        <v>0</v>
      </c>
      <c r="AJ50" s="25">
        <f t="shared" ca="1" si="13"/>
        <v>0</v>
      </c>
      <c r="AK50" s="25">
        <f t="shared" ca="1" si="13"/>
        <v>0</v>
      </c>
    </row>
    <row r="51" spans="8:37">
      <c r="H51" s="21" t="s">
        <v>66</v>
      </c>
      <c r="I51" s="25">
        <f t="shared" ca="1" si="14"/>
        <v>1.3132720657738517</v>
      </c>
      <c r="J51" s="25">
        <f t="shared" ca="1" si="14"/>
        <v>0.65503641065172857</v>
      </c>
      <c r="K51" s="25">
        <f t="shared" ca="1" si="14"/>
        <v>3.0638782240495175</v>
      </c>
      <c r="L51" s="25">
        <f t="shared" ca="1" si="14"/>
        <v>-33.057650423135954</v>
      </c>
      <c r="M51" s="25">
        <f t="shared" ca="1" si="14"/>
        <v>-4.3839281390864926</v>
      </c>
      <c r="N51" s="25">
        <f t="shared" ca="1" si="14"/>
        <v>-3.5679374369776156</v>
      </c>
      <c r="O51" s="25">
        <f t="shared" ca="1" si="14"/>
        <v>-53.76053727855944</v>
      </c>
      <c r="P51" s="25">
        <f t="shared" ca="1" si="14"/>
        <v>-93.872323039629237</v>
      </c>
      <c r="Q51" s="25">
        <f t="shared" ca="1" si="14"/>
        <v>-26.038728633897435</v>
      </c>
      <c r="R51" s="25">
        <f t="shared" ca="1" si="14"/>
        <v>-141.52266442892619</v>
      </c>
      <c r="S51" s="25">
        <f t="shared" ca="1" si="12"/>
        <v>-191.01803052682624</v>
      </c>
      <c r="T51" s="25">
        <f t="shared" ca="1" si="12"/>
        <v>-233.10938851133801</v>
      </c>
      <c r="U51" s="25">
        <f t="shared" ca="1" si="12"/>
        <v>-144.30438315296055</v>
      </c>
      <c r="V51" s="25">
        <f t="shared" ca="1" si="12"/>
        <v>-302.00342102200625</v>
      </c>
      <c r="W51" s="25">
        <f t="shared" ca="1" si="12"/>
        <v>-425.66928696226887</v>
      </c>
      <c r="X51" s="25">
        <f t="shared" ca="1" si="12"/>
        <v>-274.57100428872445</v>
      </c>
      <c r="Y51" s="25">
        <f t="shared" ca="1" si="12"/>
        <v>-571.64703086655118</v>
      </c>
      <c r="Z51" s="25">
        <f t="shared" ca="1" si="13"/>
        <v>-499.75394192825024</v>
      </c>
      <c r="AA51" s="25">
        <f t="shared" ca="1" si="13"/>
        <v>-787.54998763831099</v>
      </c>
      <c r="AB51" s="25">
        <f t="shared" ca="1" si="13"/>
        <v>-683.52768552263296</v>
      </c>
      <c r="AC51" s="25">
        <f t="shared" ca="1" si="13"/>
        <v>-652.08536165490295</v>
      </c>
      <c r="AD51" s="25">
        <f t="shared" ca="1" si="13"/>
        <v>-1040.4915539774174</v>
      </c>
      <c r="AE51" s="25">
        <f t="shared" ca="1" si="13"/>
        <v>-989.31872589103295</v>
      </c>
      <c r="AF51" s="25">
        <f t="shared" ca="1" si="13"/>
        <v>-782.07079739211258</v>
      </c>
      <c r="AG51" s="25">
        <f t="shared" ca="1" si="13"/>
        <v>-795.14220668461894</v>
      </c>
      <c r="AH51" s="25">
        <f t="shared" ca="1" si="13"/>
        <v>-1047.1370954816575</v>
      </c>
      <c r="AI51" s="25">
        <f t="shared" ca="1" si="13"/>
        <v>-787.0890510414265</v>
      </c>
      <c r="AJ51" s="25">
        <f t="shared" ca="1" si="13"/>
        <v>-838.23520612836001</v>
      </c>
      <c r="AK51" s="25">
        <f t="shared" ca="1" si="13"/>
        <v>-1588.3714944968015</v>
      </c>
    </row>
    <row r="52" spans="8:37">
      <c r="H52" s="21" t="s">
        <v>65</v>
      </c>
      <c r="I52" s="25">
        <f t="shared" ca="1" si="14"/>
        <v>-3.6955119999984163</v>
      </c>
      <c r="J52" s="25">
        <f t="shared" ca="1" si="14"/>
        <v>240.27003300000069</v>
      </c>
      <c r="K52" s="25">
        <f t="shared" ca="1" si="14"/>
        <v>-276.05883600000016</v>
      </c>
      <c r="L52" s="25">
        <f t="shared" ca="1" si="14"/>
        <v>-412.66443399999662</v>
      </c>
      <c r="M52" s="25">
        <f t="shared" ca="1" si="14"/>
        <v>-1170.1931550000008</v>
      </c>
      <c r="N52" s="25">
        <f t="shared" ca="1" si="14"/>
        <v>-1331.3702540000013</v>
      </c>
      <c r="O52" s="25">
        <f t="shared" ca="1" si="14"/>
        <v>1062.3106520000001</v>
      </c>
      <c r="P52" s="25">
        <f t="shared" ca="1" si="14"/>
        <v>940.394390999998</v>
      </c>
      <c r="Q52" s="25">
        <f t="shared" ca="1" si="14"/>
        <v>530.86649000000034</v>
      </c>
      <c r="R52" s="25">
        <f t="shared" ca="1" si="14"/>
        <v>948.22301999999399</v>
      </c>
      <c r="S52" s="25">
        <f t="shared" ca="1" si="12"/>
        <v>1880.8322619999926</v>
      </c>
      <c r="T52" s="25">
        <f t="shared" ca="1" si="12"/>
        <v>1412.785837999998</v>
      </c>
      <c r="U52" s="25">
        <f t="shared" ca="1" si="12"/>
        <v>2112.3328469999869</v>
      </c>
      <c r="V52" s="25">
        <f t="shared" ca="1" si="12"/>
        <v>3553.7435983699979</v>
      </c>
      <c r="W52" s="25">
        <f t="shared" ca="1" si="12"/>
        <v>3243.9927960999994</v>
      </c>
      <c r="X52" s="25">
        <f t="shared" ca="1" si="12"/>
        <v>3513.1808723999966</v>
      </c>
      <c r="Y52" s="25">
        <f t="shared" ca="1" si="12"/>
        <v>2980.5195170000006</v>
      </c>
      <c r="Z52" s="25">
        <f t="shared" ca="1" si="13"/>
        <v>2926.5437431999999</v>
      </c>
      <c r="AA52" s="25">
        <f t="shared" ca="1" si="13"/>
        <v>2766.4669868000019</v>
      </c>
      <c r="AB52" s="25">
        <f t="shared" ca="1" si="13"/>
        <v>2448.999923399997</v>
      </c>
      <c r="AC52" s="25">
        <f t="shared" ca="1" si="13"/>
        <v>2781.555970999998</v>
      </c>
      <c r="AD52" s="25">
        <f t="shared" ca="1" si="13"/>
        <v>2840.6200518999995</v>
      </c>
      <c r="AE52" s="25">
        <f t="shared" ca="1" si="13"/>
        <v>2768.6444169999977</v>
      </c>
      <c r="AF52" s="25">
        <f t="shared" ca="1" si="13"/>
        <v>2399.6065592000014</v>
      </c>
      <c r="AG52" s="25">
        <f t="shared" ca="1" si="13"/>
        <v>2653.9323263999995</v>
      </c>
      <c r="AH52" s="25">
        <f t="shared" ca="1" si="13"/>
        <v>2882.1096340000004</v>
      </c>
      <c r="AI52" s="25">
        <f t="shared" ca="1" si="13"/>
        <v>2490.6972867000022</v>
      </c>
      <c r="AJ52" s="25">
        <f t="shared" ca="1" si="13"/>
        <v>2336.1298689999985</v>
      </c>
      <c r="AK52" s="25">
        <f t="shared" ca="1" si="13"/>
        <v>2439.2503980000038</v>
      </c>
    </row>
    <row r="53" spans="8:37">
      <c r="H53" s="21" t="s">
        <v>69</v>
      </c>
      <c r="I53" s="25">
        <f t="shared" ca="1" si="14"/>
        <v>-266.41506664846384</v>
      </c>
      <c r="J53" s="25">
        <f t="shared" ca="1" si="14"/>
        <v>-308.88048534888367</v>
      </c>
      <c r="K53" s="25">
        <f t="shared" ca="1" si="14"/>
        <v>-554.35824064473854</v>
      </c>
      <c r="L53" s="25">
        <f t="shared" ca="1" si="14"/>
        <v>-467.33862234734988</v>
      </c>
      <c r="M53" s="25">
        <f t="shared" ca="1" si="14"/>
        <v>-697.49674808354757</v>
      </c>
      <c r="N53" s="25">
        <f t="shared" ca="1" si="14"/>
        <v>-517.69964717942639</v>
      </c>
      <c r="O53" s="25">
        <f t="shared" ca="1" si="14"/>
        <v>-1341.7099632769823</v>
      </c>
      <c r="P53" s="25">
        <f t="shared" ca="1" si="14"/>
        <v>-822.14642785115575</v>
      </c>
      <c r="Q53" s="25">
        <f t="shared" ca="1" si="14"/>
        <v>-1125.366702284824</v>
      </c>
      <c r="R53" s="25">
        <f t="shared" ca="1" si="14"/>
        <v>-1483.7173585986602</v>
      </c>
      <c r="S53" s="25">
        <f t="shared" ca="1" si="12"/>
        <v>-2111.1117722325871</v>
      </c>
      <c r="T53" s="25">
        <f t="shared" ca="1" si="12"/>
        <v>-1540.6220534744643</v>
      </c>
      <c r="U53" s="25">
        <f t="shared" ca="1" si="12"/>
        <v>-864.50592638789385</v>
      </c>
      <c r="V53" s="25">
        <f t="shared" ca="1" si="12"/>
        <v>-895.82916693240986</v>
      </c>
      <c r="W53" s="25">
        <f t="shared" ca="1" si="12"/>
        <v>-812.97783420520136</v>
      </c>
      <c r="X53" s="25">
        <f t="shared" ca="1" si="12"/>
        <v>-2082.511975184083</v>
      </c>
      <c r="Y53" s="25">
        <f t="shared" ca="1" si="12"/>
        <v>-484.83474474468676</v>
      </c>
      <c r="Z53" s="25">
        <f t="shared" ca="1" si="13"/>
        <v>-583.96304986343603</v>
      </c>
      <c r="AA53" s="25">
        <f t="shared" ca="1" si="13"/>
        <v>-843.96953715241398</v>
      </c>
      <c r="AB53" s="25">
        <f t="shared" ca="1" si="13"/>
        <v>-1304.6018799955782</v>
      </c>
      <c r="AC53" s="25">
        <f t="shared" ca="1" si="13"/>
        <v>-114.60960242837609</v>
      </c>
      <c r="AD53" s="25">
        <f t="shared" ca="1" si="13"/>
        <v>-176.42671276148758</v>
      </c>
      <c r="AE53" s="25">
        <f t="shared" ca="1" si="13"/>
        <v>24.39547584252432</v>
      </c>
      <c r="AF53" s="25">
        <f t="shared" ca="1" si="13"/>
        <v>376.61508199025411</v>
      </c>
      <c r="AG53" s="25">
        <f t="shared" ca="1" si="13"/>
        <v>142.05658706798567</v>
      </c>
      <c r="AH53" s="25">
        <f t="shared" ca="1" si="13"/>
        <v>-836.80561400271836</v>
      </c>
      <c r="AI53" s="25">
        <f t="shared" ca="1" si="13"/>
        <v>71.325960689573549</v>
      </c>
      <c r="AJ53" s="25">
        <f t="shared" ca="1" si="13"/>
        <v>308.35772525460925</v>
      </c>
      <c r="AK53" s="25">
        <f t="shared" ca="1" si="13"/>
        <v>32.857513577706413</v>
      </c>
    </row>
    <row r="54" spans="8:37">
      <c r="H54" s="21" t="s">
        <v>68</v>
      </c>
      <c r="I54" s="25">
        <f t="shared" ca="1" si="14"/>
        <v>1.2731983842968475E-3</v>
      </c>
      <c r="J54" s="25">
        <f t="shared" ca="1" si="14"/>
        <v>-7.4608822615118697E-5</v>
      </c>
      <c r="K54" s="25">
        <f t="shared" ca="1" si="14"/>
        <v>-3.6651035131144454</v>
      </c>
      <c r="L54" s="25">
        <f t="shared" ca="1" si="14"/>
        <v>3.2576805097050965E-3</v>
      </c>
      <c r="M54" s="25">
        <f t="shared" ca="1" si="14"/>
        <v>488.55568379458782</v>
      </c>
      <c r="N54" s="25">
        <f t="shared" ca="1" si="14"/>
        <v>524.86987317288003</v>
      </c>
      <c r="O54" s="25">
        <f t="shared" ca="1" si="14"/>
        <v>888.8426702398101</v>
      </c>
      <c r="P54" s="25">
        <f t="shared" ca="1" si="14"/>
        <v>874.84216064001885</v>
      </c>
      <c r="Q54" s="25">
        <f t="shared" ca="1" si="14"/>
        <v>783.83904172563052</v>
      </c>
      <c r="R54" s="25">
        <f t="shared" ca="1" si="14"/>
        <v>1161.6963387627693</v>
      </c>
      <c r="S54" s="25">
        <f t="shared" ca="1" si="12"/>
        <v>887.44448880538403</v>
      </c>
      <c r="T54" s="25">
        <f t="shared" ca="1" si="12"/>
        <v>728.40603912450024</v>
      </c>
      <c r="U54" s="25">
        <f t="shared" ca="1" si="12"/>
        <v>-1179.3629954546268</v>
      </c>
      <c r="V54" s="25">
        <f t="shared" ca="1" si="12"/>
        <v>-1313.5465753226381</v>
      </c>
      <c r="W54" s="25">
        <f t="shared" ca="1" si="12"/>
        <v>-1529.8004865249823</v>
      </c>
      <c r="X54" s="25">
        <f t="shared" ca="1" si="12"/>
        <v>-1515.2906508770029</v>
      </c>
      <c r="Y54" s="25">
        <f t="shared" ca="1" si="12"/>
        <v>-1879.4703974659133</v>
      </c>
      <c r="Z54" s="25">
        <f t="shared" ca="1" si="13"/>
        <v>-1649.0959366408206</v>
      </c>
      <c r="AA54" s="25">
        <f t="shared" ca="1" si="13"/>
        <v>-1262.6452931760505</v>
      </c>
      <c r="AB54" s="25">
        <f t="shared" ca="1" si="13"/>
        <v>-911.55616225142148</v>
      </c>
      <c r="AC54" s="25">
        <f t="shared" ca="1" si="13"/>
        <v>-3399.4676495950189</v>
      </c>
      <c r="AD54" s="25">
        <f t="shared" ca="1" si="13"/>
        <v>-3096.2537093264982</v>
      </c>
      <c r="AE54" s="25">
        <f t="shared" ca="1" si="13"/>
        <v>-3159.6111447904404</v>
      </c>
      <c r="AF54" s="25">
        <f t="shared" ca="1" si="13"/>
        <v>-3179.0330824005941</v>
      </c>
      <c r="AG54" s="25">
        <f t="shared" ca="1" si="13"/>
        <v>-3136.0021990004898</v>
      </c>
      <c r="AH54" s="25">
        <f t="shared" ca="1" si="13"/>
        <v>-2119.890188425532</v>
      </c>
      <c r="AI54" s="25">
        <f t="shared" ca="1" si="13"/>
        <v>-1844.7297539636347</v>
      </c>
      <c r="AJ54" s="25">
        <f t="shared" ca="1" si="13"/>
        <v>-1722.0996765059972</v>
      </c>
      <c r="AK54" s="25">
        <f t="shared" ca="1" si="13"/>
        <v>-823.93121878133388</v>
      </c>
    </row>
    <row r="55" spans="8:37">
      <c r="H55" s="21" t="s">
        <v>36</v>
      </c>
      <c r="I55" s="25">
        <f t="shared" ca="1" si="14"/>
        <v>-0.18402157343490444</v>
      </c>
      <c r="J55" s="25">
        <f t="shared" ca="1" si="14"/>
        <v>-0.45509024714220914</v>
      </c>
      <c r="K55" s="25">
        <f t="shared" ca="1" si="14"/>
        <v>-0.69606248368128831</v>
      </c>
      <c r="L55" s="25">
        <f t="shared" ca="1" si="14"/>
        <v>3.2208811548628091</v>
      </c>
      <c r="M55" s="25">
        <f t="shared" ca="1" si="14"/>
        <v>-2.4314259875975495</v>
      </c>
      <c r="N55" s="25">
        <f t="shared" ca="1" si="14"/>
        <v>-1.4949635279639892</v>
      </c>
      <c r="O55" s="25">
        <f t="shared" ca="1" si="14"/>
        <v>4.7890696369647685</v>
      </c>
      <c r="P55" s="25">
        <f t="shared" ca="1" si="14"/>
        <v>1.5508168344961177</v>
      </c>
      <c r="Q55" s="25">
        <f t="shared" ca="1" si="14"/>
        <v>-2.5569219973709778</v>
      </c>
      <c r="R55" s="25">
        <f t="shared" ca="1" si="14"/>
        <v>3.2228165017200467</v>
      </c>
      <c r="S55" s="25">
        <f t="shared" ca="1" si="12"/>
        <v>5.0615674573290903</v>
      </c>
      <c r="T55" s="25">
        <f t="shared" ca="1" si="12"/>
        <v>137.42793436674992</v>
      </c>
      <c r="U55" s="25">
        <f t="shared" ca="1" si="12"/>
        <v>130.71393436238202</v>
      </c>
      <c r="V55" s="25">
        <f t="shared" ca="1" si="12"/>
        <v>131.79198524576987</v>
      </c>
      <c r="W55" s="25">
        <f t="shared" ca="1" si="12"/>
        <v>52.551656171204968</v>
      </c>
      <c r="X55" s="25">
        <f t="shared" ca="1" si="12"/>
        <v>50.852903552401358</v>
      </c>
      <c r="Y55" s="25">
        <f t="shared" ca="1" si="12"/>
        <v>-47.644839394099563</v>
      </c>
      <c r="Z55" s="25">
        <f t="shared" ca="1" si="13"/>
        <v>-43.02366002889039</v>
      </c>
      <c r="AA55" s="25">
        <f t="shared" ca="1" si="13"/>
        <v>199.89929036467947</v>
      </c>
      <c r="AB55" s="25">
        <f t="shared" ca="1" si="13"/>
        <v>205.66462569206942</v>
      </c>
      <c r="AC55" s="25">
        <f t="shared" ca="1" si="13"/>
        <v>-342.43103304874012</v>
      </c>
      <c r="AD55" s="25">
        <f t="shared" ca="1" si="13"/>
        <v>-633.95541686018032</v>
      </c>
      <c r="AE55" s="25">
        <f t="shared" ca="1" si="13"/>
        <v>-595.62444035685076</v>
      </c>
      <c r="AF55" s="25">
        <f t="shared" ca="1" si="13"/>
        <v>-1027.5035346607392</v>
      </c>
      <c r="AG55" s="25">
        <f t="shared" ca="1" si="13"/>
        <v>-987.52528318479835</v>
      </c>
      <c r="AH55" s="25">
        <f t="shared" ca="1" si="13"/>
        <v>-902.54054208929028</v>
      </c>
      <c r="AI55" s="25">
        <f t="shared" ca="1" si="13"/>
        <v>-875.78627692804821</v>
      </c>
      <c r="AJ55" s="25">
        <f t="shared" ca="1" si="13"/>
        <v>-819.63950334818946</v>
      </c>
      <c r="AK55" s="25">
        <f t="shared" ca="1" si="13"/>
        <v>-1021.3695615617698</v>
      </c>
    </row>
    <row r="56" spans="8:37">
      <c r="H56" s="21" t="s">
        <v>73</v>
      </c>
      <c r="I56" s="25">
        <f t="shared" ca="1" si="14"/>
        <v>-3.4390950000000089</v>
      </c>
      <c r="J56" s="25">
        <f t="shared" ca="1" si="14"/>
        <v>-0.13434300000102439</v>
      </c>
      <c r="K56" s="25">
        <f t="shared" ca="1" si="14"/>
        <v>-8.1635726267979862</v>
      </c>
      <c r="L56" s="25">
        <f t="shared" ca="1" si="14"/>
        <v>16.471041531142646</v>
      </c>
      <c r="M56" s="25">
        <f t="shared" ca="1" si="14"/>
        <v>84.318048457858822</v>
      </c>
      <c r="N56" s="25">
        <f t="shared" ca="1" si="14"/>
        <v>326.36155413056622</v>
      </c>
      <c r="O56" s="25">
        <f t="shared" ca="1" si="14"/>
        <v>-68.227321062073315</v>
      </c>
      <c r="P56" s="25">
        <f t="shared" ca="1" si="14"/>
        <v>-241.0854660482255</v>
      </c>
      <c r="Q56" s="25">
        <f t="shared" ca="1" si="14"/>
        <v>-603.50214957447861</v>
      </c>
      <c r="R56" s="25">
        <f t="shared" ca="1" si="14"/>
        <v>-381.16167331378347</v>
      </c>
      <c r="S56" s="25">
        <f t="shared" ca="1" si="12"/>
        <v>-305.50678680109013</v>
      </c>
      <c r="T56" s="25">
        <f t="shared" ca="1" si="12"/>
        <v>-907.62475975350389</v>
      </c>
      <c r="U56" s="25">
        <f t="shared" ca="1" si="12"/>
        <v>-1181.6945561731845</v>
      </c>
      <c r="V56" s="25">
        <f t="shared" ca="1" si="12"/>
        <v>-823.02085045045715</v>
      </c>
      <c r="W56" s="25">
        <f t="shared" ca="1" si="12"/>
        <v>-843.40184959106591</v>
      </c>
      <c r="X56" s="25">
        <f t="shared" ca="1" si="12"/>
        <v>-926.76929427851428</v>
      </c>
      <c r="Y56" s="25">
        <f t="shared" ca="1" si="12"/>
        <v>-556.80738862587532</v>
      </c>
      <c r="Z56" s="25">
        <f t="shared" ca="1" si="13"/>
        <v>-503.75739642472399</v>
      </c>
      <c r="AA56" s="25">
        <f t="shared" ca="1" si="13"/>
        <v>-652.91917921568893</v>
      </c>
      <c r="AB56" s="25">
        <f t="shared" ca="1" si="13"/>
        <v>-747.99769535816813</v>
      </c>
      <c r="AC56" s="25">
        <f t="shared" ca="1" si="13"/>
        <v>-1187.1601737891433</v>
      </c>
      <c r="AD56" s="25">
        <f t="shared" ca="1" si="13"/>
        <v>-806.07871840610824</v>
      </c>
      <c r="AE56" s="25">
        <f t="shared" ca="1" si="13"/>
        <v>-581.45419834974382</v>
      </c>
      <c r="AF56" s="25">
        <f t="shared" ca="1" si="13"/>
        <v>-397.36554963659364</v>
      </c>
      <c r="AG56" s="25">
        <f t="shared" ca="1" si="13"/>
        <v>-74.508285705938761</v>
      </c>
      <c r="AH56" s="25">
        <f t="shared" ca="1" si="13"/>
        <v>124.35764733516771</v>
      </c>
      <c r="AI56" s="25">
        <f t="shared" ca="1" si="13"/>
        <v>151.60342790717914</v>
      </c>
      <c r="AJ56" s="25">
        <f t="shared" ca="1" si="13"/>
        <v>351.15492007131979</v>
      </c>
      <c r="AK56" s="25">
        <f t="shared" ca="1" si="13"/>
        <v>468.31685881501835</v>
      </c>
    </row>
    <row r="57" spans="8:37">
      <c r="H57" s="21" t="s">
        <v>56</v>
      </c>
      <c r="I57" s="25">
        <f t="shared" ca="1" si="14"/>
        <v>0.28244264399999963</v>
      </c>
      <c r="J57" s="25">
        <f t="shared" ca="1" si="14"/>
        <v>-0.2009102599999153</v>
      </c>
      <c r="K57" s="25">
        <f t="shared" ca="1" si="14"/>
        <v>-0.9502270899999985</v>
      </c>
      <c r="L57" s="25">
        <f t="shared" ca="1" si="14"/>
        <v>7.1190708600000789</v>
      </c>
      <c r="M57" s="25">
        <f t="shared" ca="1" si="14"/>
        <v>-4.2822676299989553</v>
      </c>
      <c r="N57" s="25">
        <f t="shared" ca="1" si="14"/>
        <v>-3.8019649000002573</v>
      </c>
      <c r="O57" s="25">
        <f t="shared" ca="1" si="14"/>
        <v>-8.5039125999999214</v>
      </c>
      <c r="P57" s="25">
        <f t="shared" ca="1" si="14"/>
        <v>-1.6684771999989607</v>
      </c>
      <c r="Q57" s="25">
        <f t="shared" ca="1" si="14"/>
        <v>-18.68555460000016</v>
      </c>
      <c r="R57" s="25">
        <f t="shared" ca="1" si="14"/>
        <v>12.188865999999052</v>
      </c>
      <c r="S57" s="25">
        <f t="shared" ca="1" si="12"/>
        <v>0.79274500000110493</v>
      </c>
      <c r="T57" s="25">
        <f t="shared" ca="1" si="12"/>
        <v>-5.0758044000122027</v>
      </c>
      <c r="U57" s="25">
        <f t="shared" ca="1" si="12"/>
        <v>-12.688867000000755</v>
      </c>
      <c r="V57" s="25">
        <f t="shared" ca="1" si="12"/>
        <v>22.174789999997301</v>
      </c>
      <c r="W57" s="25">
        <f t="shared" ca="1" si="12"/>
        <v>29.280611000000135</v>
      </c>
      <c r="X57" s="25">
        <f t="shared" ca="1" si="12"/>
        <v>20.685386000000108</v>
      </c>
      <c r="Y57" s="25">
        <f t="shared" ca="1" si="12"/>
        <v>48.433729999998832</v>
      </c>
      <c r="Z57" s="25">
        <f t="shared" ca="1" si="13"/>
        <v>45.063012000001436</v>
      </c>
      <c r="AA57" s="25">
        <f t="shared" ca="1" si="13"/>
        <v>47.369297999998707</v>
      </c>
      <c r="AB57" s="25">
        <f t="shared" ca="1" si="13"/>
        <v>58.46311500000138</v>
      </c>
      <c r="AC57" s="25">
        <f t="shared" ca="1" si="13"/>
        <v>10.298089000010805</v>
      </c>
      <c r="AD57" s="25">
        <f t="shared" ca="1" si="13"/>
        <v>52.445412999998553</v>
      </c>
      <c r="AE57" s="25">
        <f t="shared" ca="1" si="13"/>
        <v>186.22775100000035</v>
      </c>
      <c r="AF57" s="25">
        <f t="shared" ca="1" si="13"/>
        <v>212.49039599999924</v>
      </c>
      <c r="AG57" s="25">
        <f t="shared" ca="1" si="13"/>
        <v>171.2322720000011</v>
      </c>
      <c r="AH57" s="25">
        <f t="shared" ca="1" si="13"/>
        <v>191.5265500000005</v>
      </c>
      <c r="AI57" s="25">
        <f t="shared" ca="1" si="13"/>
        <v>196.51949800000057</v>
      </c>
      <c r="AJ57" s="25">
        <f t="shared" ca="1" si="13"/>
        <v>199.61426399999982</v>
      </c>
      <c r="AK57" s="25">
        <f t="shared" ca="1" si="13"/>
        <v>256.23538500000086</v>
      </c>
    </row>
    <row r="59" spans="8:37">
      <c r="H59" s="21" t="s">
        <v>70</v>
      </c>
      <c r="I59" s="25">
        <f t="shared" ref="I59:X61" ca="1" si="15">-SUMIFS(OFFSET(INDIRECT("'"&amp;$E$1 &amp; "_Generation'!C:C"), 0, I$1), INDIRECT("'"&amp;$E$1 &amp; "_Generation'!B:B"),$H59, INDIRECT("'"&amp;$E$1 &amp; "_Generation'!A:A"),$B$44) + SUMIFS(OFFSET(INDIRECT("'"&amp;$C$1 &amp; "_Generation'!C:C"), 0, I$1), INDIRECT("'"&amp;$C$1 &amp; "_Generation'!B:B"),$H59, INDIRECT("'"&amp;$C$1 &amp; "_Generation'!A:A"),$B$44)</f>
        <v>-0.22717559688240385</v>
      </c>
      <c r="J59" s="25">
        <f t="shared" ca="1" si="15"/>
        <v>-0.56183112082527487</v>
      </c>
      <c r="K59" s="25">
        <f t="shared" ca="1" si="15"/>
        <v>-0.85931819270894039</v>
      </c>
      <c r="L59" s="25">
        <f t="shared" ca="1" si="15"/>
        <v>4.0071592952263586</v>
      </c>
      <c r="M59" s="25">
        <f t="shared" ca="1" si="15"/>
        <v>-3.1642182424731118</v>
      </c>
      <c r="N59" s="25">
        <f t="shared" ca="1" si="15"/>
        <v>-1.7138841755290173</v>
      </c>
      <c r="O59" s="25">
        <f t="shared" ca="1" si="15"/>
        <v>5.9124537981650178</v>
      </c>
      <c r="P59" s="25">
        <f t="shared" ca="1" si="15"/>
        <v>1.9146373132061285</v>
      </c>
      <c r="Q59" s="25">
        <f t="shared" ca="1" si="15"/>
        <v>-3.1566390892198797</v>
      </c>
      <c r="R59" s="25">
        <f t="shared" ca="1" si="15"/>
        <v>3.9788498853869783</v>
      </c>
      <c r="S59" s="25">
        <f t="shared" ca="1" si="15"/>
        <v>6.2469377632408509</v>
      </c>
      <c r="T59" s="25">
        <f t="shared" ca="1" si="15"/>
        <v>161.72543596331082</v>
      </c>
      <c r="U59" s="25">
        <f t="shared" ca="1" si="15"/>
        <v>153.54070848920924</v>
      </c>
      <c r="V59" s="25">
        <f t="shared" ca="1" si="15"/>
        <v>154.8470728873499</v>
      </c>
      <c r="W59" s="25">
        <f t="shared" ca="1" si="15"/>
        <v>61.937881872509934</v>
      </c>
      <c r="X59" s="25">
        <f t="shared" ca="1" si="15"/>
        <v>60.178519576496001</v>
      </c>
      <c r="Y59" s="25">
        <f t="shared" ref="Y59:AK61" ca="1" si="16">-SUMIFS(OFFSET(INDIRECT("'"&amp;$E$1 &amp; "_Generation'!C:C"), 0, Y$1), INDIRECT("'"&amp;$E$1 &amp; "_Generation'!B:B"),$H59, INDIRECT("'"&amp;$E$1 &amp; "_Generation'!A:A"),$B$44) + SUMIFS(OFFSET(INDIRECT("'"&amp;$C$1 &amp; "_Generation'!C:C"), 0, Y$1), INDIRECT("'"&amp;$C$1 &amp; "_Generation'!B:B"),$H59, INDIRECT("'"&amp;$C$1 &amp; "_Generation'!A:A"),$B$44)</f>
        <v>-55.669831761440037</v>
      </c>
      <c r="Z59" s="25">
        <f t="shared" ca="1" si="16"/>
        <v>-51.439640100360066</v>
      </c>
      <c r="AA59" s="25">
        <f t="shared" ca="1" si="16"/>
        <v>235.85739940286112</v>
      </c>
      <c r="AB59" s="25">
        <f t="shared" ca="1" si="16"/>
        <v>241.15424404251826</v>
      </c>
      <c r="AC59" s="25">
        <f t="shared" ca="1" si="16"/>
        <v>-418.91285444771893</v>
      </c>
      <c r="AD59" s="25">
        <f t="shared" ca="1" si="16"/>
        <v>-762.18128407498989</v>
      </c>
      <c r="AE59" s="25">
        <f t="shared" ca="1" si="16"/>
        <v>-716.77304082869978</v>
      </c>
      <c r="AF59" s="25">
        <f t="shared" ca="1" si="16"/>
        <v>-1231.1576431658705</v>
      </c>
      <c r="AG59" s="25">
        <f t="shared" ca="1" si="16"/>
        <v>-1185.1297878683999</v>
      </c>
      <c r="AH59" s="25">
        <f t="shared" ca="1" si="16"/>
        <v>-1080.1913188995713</v>
      </c>
      <c r="AI59" s="25">
        <f t="shared" ca="1" si="16"/>
        <v>-1053.310697952701</v>
      </c>
      <c r="AJ59" s="25">
        <f t="shared" ca="1" si="16"/>
        <v>-983.12599371793658</v>
      </c>
      <c r="AK59" s="25">
        <f t="shared" ca="1" si="16"/>
        <v>-1220.8184001562513</v>
      </c>
    </row>
    <row r="60" spans="8:37">
      <c r="H60" s="21" t="s">
        <v>72</v>
      </c>
      <c r="I60" s="25">
        <f t="shared" ca="1" si="15"/>
        <v>-10.282063999999991</v>
      </c>
      <c r="J60" s="25">
        <f t="shared" ca="1" si="15"/>
        <v>-10.173974000001863</v>
      </c>
      <c r="K60" s="25">
        <f t="shared" ca="1" si="15"/>
        <v>-40.521491497862826</v>
      </c>
      <c r="L60" s="25">
        <f t="shared" ca="1" si="15"/>
        <v>21.093500700559161</v>
      </c>
      <c r="M60" s="25">
        <f t="shared" ca="1" si="15"/>
        <v>122.83606073212559</v>
      </c>
      <c r="N60" s="25">
        <f t="shared" ca="1" si="15"/>
        <v>432.93397826231194</v>
      </c>
      <c r="O60" s="25">
        <f t="shared" ca="1" si="15"/>
        <v>-290.64845644886373</v>
      </c>
      <c r="P60" s="25">
        <f t="shared" ca="1" si="15"/>
        <v>-532.00810726405143</v>
      </c>
      <c r="Q60" s="25">
        <f t="shared" ca="1" si="15"/>
        <v>-1082.7192009949504</v>
      </c>
      <c r="R60" s="25">
        <f t="shared" ca="1" si="15"/>
        <v>-697.4003305669321</v>
      </c>
      <c r="S60" s="25">
        <f t="shared" ca="1" si="15"/>
        <v>-533.03049233578713</v>
      </c>
      <c r="T60" s="25">
        <f t="shared" ca="1" si="15"/>
        <v>-1313.3053226157135</v>
      </c>
      <c r="U60" s="25">
        <f t="shared" ca="1" si="15"/>
        <v>-1598.684747481333</v>
      </c>
      <c r="V60" s="25">
        <f t="shared" ca="1" si="15"/>
        <v>-1035.5828652287637</v>
      </c>
      <c r="W60" s="25">
        <f t="shared" ca="1" si="15"/>
        <v>-1081.1144683738094</v>
      </c>
      <c r="X60" s="25">
        <f t="shared" ca="1" si="15"/>
        <v>-1207.9377224444761</v>
      </c>
      <c r="Y60" s="25">
        <f t="shared" ca="1" si="16"/>
        <v>-734.61134624014448</v>
      </c>
      <c r="Z60" s="25">
        <f t="shared" ca="1" si="16"/>
        <v>-632.35867105824218</v>
      </c>
      <c r="AA60" s="25">
        <f t="shared" ca="1" si="16"/>
        <v>-826.27187377662267</v>
      </c>
      <c r="AB60" s="25">
        <f t="shared" ca="1" si="16"/>
        <v>-930.2678711307999</v>
      </c>
      <c r="AC60" s="25">
        <f t="shared" ca="1" si="16"/>
        <v>-1447.4122987852679</v>
      </c>
      <c r="AD60" s="25">
        <f t="shared" ca="1" si="16"/>
        <v>-1045.7292245502285</v>
      </c>
      <c r="AE60" s="25">
        <f t="shared" ca="1" si="16"/>
        <v>-711.86515108442836</v>
      </c>
      <c r="AF60" s="25">
        <f t="shared" ca="1" si="16"/>
        <v>-506.29137047385302</v>
      </c>
      <c r="AG60" s="25">
        <f t="shared" ca="1" si="16"/>
        <v>-85.71873478229827</v>
      </c>
      <c r="AH60" s="25">
        <f t="shared" ca="1" si="16"/>
        <v>156.46103391838187</v>
      </c>
      <c r="AI60" s="25">
        <f t="shared" ca="1" si="16"/>
        <v>190.41203692043928</v>
      </c>
      <c r="AJ60" s="25">
        <f t="shared" ca="1" si="16"/>
        <v>430.60608695861447</v>
      </c>
      <c r="AK60" s="25">
        <f t="shared" ca="1" si="16"/>
        <v>642.39496528008749</v>
      </c>
    </row>
    <row r="61" spans="8:37">
      <c r="H61" s="21" t="s">
        <v>76</v>
      </c>
      <c r="I61" s="25">
        <f t="shared" ca="1" si="15"/>
        <v>0.33899785699991014</v>
      </c>
      <c r="J61" s="25">
        <f t="shared" ca="1" si="15"/>
        <v>-0.24114110000002142</v>
      </c>
      <c r="K61" s="25">
        <f t="shared" ca="1" si="15"/>
        <v>-1.1428681300000108</v>
      </c>
      <c r="L61" s="25">
        <f t="shared" ca="1" si="15"/>
        <v>8.2030865500001937</v>
      </c>
      <c r="M61" s="25">
        <f t="shared" ca="1" si="15"/>
        <v>-5.1409612000002198</v>
      </c>
      <c r="N61" s="25">
        <f t="shared" ca="1" si="15"/>
        <v>-4.2182265999997526</v>
      </c>
      <c r="O61" s="25">
        <f t="shared" ca="1" si="15"/>
        <v>-10.206702799998993</v>
      </c>
      <c r="P61" s="25">
        <f t="shared" ca="1" si="15"/>
        <v>-2.0026491000016904</v>
      </c>
      <c r="Q61" s="25">
        <f t="shared" ca="1" si="15"/>
        <v>-22.083547699996871</v>
      </c>
      <c r="R61" s="25">
        <f t="shared" ca="1" si="15"/>
        <v>14.286014999999679</v>
      </c>
      <c r="S61" s="25">
        <f t="shared" ca="1" si="15"/>
        <v>0.94941660000040429</v>
      </c>
      <c r="T61" s="25">
        <f t="shared" ca="1" si="15"/>
        <v>-7.2020139999976891</v>
      </c>
      <c r="U61" s="25">
        <f t="shared" ca="1" si="15"/>
        <v>-13.887902999998914</v>
      </c>
      <c r="V61" s="25">
        <f t="shared" ca="1" si="15"/>
        <v>26.078764999998384</v>
      </c>
      <c r="W61" s="25">
        <f t="shared" ca="1" si="15"/>
        <v>36.071100000000115</v>
      </c>
      <c r="X61" s="25">
        <f t="shared" ca="1" si="15"/>
        <v>23.973991999999271</v>
      </c>
      <c r="Y61" s="25">
        <f t="shared" ca="1" si="16"/>
        <v>58.364294999998492</v>
      </c>
      <c r="Z61" s="25">
        <f t="shared" ca="1" si="16"/>
        <v>54.040930000000117</v>
      </c>
      <c r="AA61" s="25">
        <f t="shared" ca="1" si="16"/>
        <v>56.900108000000728</v>
      </c>
      <c r="AB61" s="25">
        <f t="shared" ca="1" si="16"/>
        <v>71.307883999998921</v>
      </c>
      <c r="AC61" s="25">
        <f t="shared" ca="1" si="16"/>
        <v>11.222615000002406</v>
      </c>
      <c r="AD61" s="25">
        <f t="shared" ca="1" si="16"/>
        <v>64.211470999999619</v>
      </c>
      <c r="AE61" s="25">
        <f t="shared" ca="1" si="16"/>
        <v>224.07498400000168</v>
      </c>
      <c r="AF61" s="25">
        <f t="shared" ca="1" si="16"/>
        <v>253.85165599999982</v>
      </c>
      <c r="AG61" s="25">
        <f t="shared" ca="1" si="16"/>
        <v>204.98425300000054</v>
      </c>
      <c r="AH61" s="25">
        <f t="shared" ca="1" si="16"/>
        <v>230.57139499999994</v>
      </c>
      <c r="AI61" s="25">
        <f t="shared" ca="1" si="16"/>
        <v>235.12182500001018</v>
      </c>
      <c r="AJ61" s="25">
        <f t="shared" ca="1" si="16"/>
        <v>241.18444499999168</v>
      </c>
      <c r="AK61" s="25">
        <f t="shared" ca="1" si="16"/>
        <v>305.89862599999924</v>
      </c>
    </row>
    <row r="63" spans="8:37">
      <c r="H63" s="26" t="s">
        <v>125</v>
      </c>
      <c r="I63" s="26"/>
    </row>
  </sheetData>
  <dataConsolidate/>
  <dataValidations count="1">
    <dataValidation type="list" allowBlank="1" showInputMessage="1" showErrorMessage="1" sqref="B4 B23 B44">
      <formula1>"NEM,NSW1,QLD1,VIC1,SA1,TAS1"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188736"/>
  </sheetPr>
  <dimension ref="A1:AE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16384" width="9.140625" style="13"/>
  </cols>
  <sheetData>
    <row r="1" spans="1:31" s="28" customFormat="1" ht="23.25" customHeight="1">
      <c r="A1" s="27" t="s">
        <v>126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s="28" customFormat="1"/>
    <row r="3" spans="1:31" s="28" customFormat="1"/>
    <row r="4" spans="1:31">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0">
        <v>0.48090235455927355</v>
      </c>
      <c r="D6" s="30">
        <v>0.44546507759188103</v>
      </c>
      <c r="E6" s="30">
        <v>0.46423765077449769</v>
      </c>
      <c r="F6" s="30">
        <v>0.59205457342589807</v>
      </c>
      <c r="G6" s="30">
        <v>0.62516707410065731</v>
      </c>
      <c r="H6" s="30">
        <v>0.60030487398637011</v>
      </c>
      <c r="I6" s="30">
        <v>0.57280825793776158</v>
      </c>
      <c r="J6" s="30">
        <v>0.61531627418845614</v>
      </c>
      <c r="K6" s="30">
        <v>0.59603269767213318</v>
      </c>
      <c r="L6" s="30">
        <v>0.58373960365107191</v>
      </c>
      <c r="M6" s="30">
        <v>0.54880705147612574</v>
      </c>
      <c r="N6" s="30">
        <v>0.56165199332681848</v>
      </c>
      <c r="O6" s="30">
        <v>0.64006696819011966</v>
      </c>
      <c r="P6" s="30">
        <v>0.570851268470562</v>
      </c>
      <c r="Q6" s="30">
        <v>0.53359961715091575</v>
      </c>
      <c r="R6" s="30">
        <v>0.56550616860068514</v>
      </c>
      <c r="S6" s="30">
        <v>0.58812933575441806</v>
      </c>
      <c r="T6" s="30">
        <v>0.57818637150076579</v>
      </c>
      <c r="U6" s="30">
        <v>0.53408887670808536</v>
      </c>
      <c r="V6" s="30">
        <v>0.53257301656085942</v>
      </c>
      <c r="W6" s="30">
        <v>0.52634020275163529</v>
      </c>
      <c r="X6" s="30">
        <v>0.5600789732685536</v>
      </c>
      <c r="Y6" s="30">
        <v>0.52465290994196634</v>
      </c>
      <c r="Z6" s="30">
        <v>0.50870833794763326</v>
      </c>
      <c r="AA6" s="30">
        <v>0.47588174058301808</v>
      </c>
      <c r="AB6" s="30">
        <v>0.48513703601518593</v>
      </c>
      <c r="AC6" s="30">
        <v>0.48624577163358507</v>
      </c>
      <c r="AD6" s="30">
        <v>0.44646499465559952</v>
      </c>
      <c r="AE6" s="30">
        <v>0.45657862805300975</v>
      </c>
    </row>
    <row r="7" spans="1:31">
      <c r="A7" s="29" t="s">
        <v>40</v>
      </c>
      <c r="B7" s="29" t="s">
        <v>71</v>
      </c>
      <c r="C7" s="30">
        <v>0.63893523417317277</v>
      </c>
      <c r="D7" s="30">
        <v>0.54815677638916682</v>
      </c>
      <c r="E7" s="30">
        <v>0.57950489985796139</v>
      </c>
      <c r="F7" s="30">
        <v>0.65446046655924084</v>
      </c>
      <c r="G7" s="30">
        <v>0.66644360088560128</v>
      </c>
      <c r="H7" s="30">
        <v>0.63974087034186744</v>
      </c>
      <c r="I7" s="30" t="s">
        <v>169</v>
      </c>
      <c r="J7" s="30" t="s">
        <v>169</v>
      </c>
      <c r="K7" s="30" t="s">
        <v>169</v>
      </c>
      <c r="L7" s="30" t="s">
        <v>169</v>
      </c>
      <c r="M7" s="30" t="s">
        <v>169</v>
      </c>
      <c r="N7" s="30" t="s">
        <v>169</v>
      </c>
      <c r="O7" s="30" t="s">
        <v>169</v>
      </c>
      <c r="P7" s="30" t="s">
        <v>169</v>
      </c>
      <c r="Q7" s="30" t="s">
        <v>169</v>
      </c>
      <c r="R7" s="30" t="s">
        <v>169</v>
      </c>
      <c r="S7" s="30" t="s">
        <v>169</v>
      </c>
      <c r="T7" s="30" t="s">
        <v>169</v>
      </c>
      <c r="U7" s="30" t="s">
        <v>169</v>
      </c>
      <c r="V7" s="30" t="s">
        <v>169</v>
      </c>
      <c r="W7" s="30" t="s">
        <v>169</v>
      </c>
      <c r="X7" s="30" t="s">
        <v>169</v>
      </c>
      <c r="Y7" s="30" t="s">
        <v>169</v>
      </c>
      <c r="Z7" s="30" t="s">
        <v>169</v>
      </c>
      <c r="AA7" s="30" t="s">
        <v>169</v>
      </c>
      <c r="AB7" s="30" t="s">
        <v>169</v>
      </c>
      <c r="AC7" s="30" t="s">
        <v>169</v>
      </c>
      <c r="AD7" s="30" t="s">
        <v>169</v>
      </c>
      <c r="AE7" s="30" t="s">
        <v>169</v>
      </c>
    </row>
    <row r="8" spans="1:31">
      <c r="A8" s="29" t="s">
        <v>40</v>
      </c>
      <c r="B8" s="29" t="s">
        <v>20</v>
      </c>
      <c r="C8" s="30">
        <v>8.4171482598113884E-2</v>
      </c>
      <c r="D8" s="30">
        <v>8.4171482622177163E-2</v>
      </c>
      <c r="E8" s="30">
        <v>7.240678261712645E-2</v>
      </c>
      <c r="F8" s="30">
        <v>0.1291226206529659</v>
      </c>
      <c r="G8" s="30">
        <v>0.15864137023212121</v>
      </c>
      <c r="H8" s="30">
        <v>0.13587247600341149</v>
      </c>
      <c r="I8" s="30">
        <v>0.15477557808024203</v>
      </c>
      <c r="J8" s="30">
        <v>0.16395186631268621</v>
      </c>
      <c r="K8" s="30">
        <v>0.1476039045542179</v>
      </c>
      <c r="L8" s="30">
        <v>0.16944945075319146</v>
      </c>
      <c r="M8" s="30">
        <v>0.20043574110270879</v>
      </c>
      <c r="N8" s="30">
        <v>0.23820681207951852</v>
      </c>
      <c r="O8" s="30">
        <v>0.26881593535316001</v>
      </c>
      <c r="P8" s="30">
        <v>0.25484699353800455</v>
      </c>
      <c r="Q8" s="30">
        <v>0.22891537570954587</v>
      </c>
      <c r="R8" s="30">
        <v>0.22659613762565617</v>
      </c>
      <c r="S8" s="30">
        <v>0.2626674138004057</v>
      </c>
      <c r="T8" s="30">
        <v>0.26123850719819491</v>
      </c>
      <c r="U8" s="30">
        <v>0.24109727853396182</v>
      </c>
      <c r="V8" s="30">
        <v>0.24447872357896827</v>
      </c>
      <c r="W8" s="30">
        <v>0.26586692095617509</v>
      </c>
      <c r="X8" s="30">
        <v>0.29873549807499311</v>
      </c>
      <c r="Y8" s="30">
        <v>0.25439986604696574</v>
      </c>
      <c r="Z8" s="30">
        <v>0.27442295262429833</v>
      </c>
      <c r="AA8" s="30">
        <v>0.28716466978745048</v>
      </c>
      <c r="AB8" s="30">
        <v>0.28260018919234159</v>
      </c>
      <c r="AC8" s="30">
        <v>0.28337445972752373</v>
      </c>
      <c r="AD8" s="30">
        <v>0.2826001890179124</v>
      </c>
      <c r="AE8" s="30">
        <v>0.28260026632328772</v>
      </c>
    </row>
    <row r="9" spans="1:31">
      <c r="A9" s="29" t="s">
        <v>40</v>
      </c>
      <c r="B9" s="29" t="s">
        <v>32</v>
      </c>
      <c r="C9" s="30">
        <v>5.852049573402486E-2</v>
      </c>
      <c r="D9" s="30">
        <v>5.9380154761197769E-2</v>
      </c>
      <c r="E9" s="30">
        <v>5.9886468313669595E-2</v>
      </c>
      <c r="F9" s="30">
        <v>2.2559797885818345E-2</v>
      </c>
      <c r="G9" s="30">
        <v>2.3758038294797685E-2</v>
      </c>
      <c r="H9" s="30">
        <v>2.4310692816797316E-2</v>
      </c>
      <c r="I9" s="30">
        <v>2.8852420107820624E-2</v>
      </c>
      <c r="J9" s="30">
        <v>3.5215274203552589E-2</v>
      </c>
      <c r="K9" s="30">
        <v>2.2908057843059618E-2</v>
      </c>
      <c r="L9" s="30">
        <v>2.9373757819304777E-2</v>
      </c>
      <c r="M9" s="30">
        <v>5.8736885343257494E-2</v>
      </c>
      <c r="N9" s="30">
        <v>0.11878475136590387</v>
      </c>
      <c r="O9" s="30">
        <v>0.11592754193390872</v>
      </c>
      <c r="P9" s="30">
        <v>0.15528729841370389</v>
      </c>
      <c r="Q9" s="30">
        <v>0.11603953211984738</v>
      </c>
      <c r="R9" s="30">
        <v>0.10596138073121911</v>
      </c>
      <c r="S9" s="30">
        <v>0.1750501462125475</v>
      </c>
      <c r="T9" s="30">
        <v>0.24223582637455432</v>
      </c>
      <c r="U9" s="30">
        <v>0.22085385409871713</v>
      </c>
      <c r="V9" s="30">
        <v>0.24966888182213526</v>
      </c>
      <c r="W9" s="30">
        <v>0.32356674005218522</v>
      </c>
      <c r="X9" s="30">
        <v>0.35057634811915633</v>
      </c>
      <c r="Y9" s="30">
        <v>0.31040587627745164</v>
      </c>
      <c r="Z9" s="30">
        <v>0.30254721135029355</v>
      </c>
      <c r="AA9" s="30">
        <v>0.26370432430963248</v>
      </c>
      <c r="AB9" s="30" t="s">
        <v>169</v>
      </c>
      <c r="AC9" s="30" t="s">
        <v>169</v>
      </c>
      <c r="AD9" s="30" t="s">
        <v>169</v>
      </c>
      <c r="AE9" s="30" t="s">
        <v>169</v>
      </c>
    </row>
    <row r="10" spans="1:31">
      <c r="A10" s="29" t="s">
        <v>40</v>
      </c>
      <c r="B10" s="29" t="s">
        <v>66</v>
      </c>
      <c r="C10" s="30">
        <v>9.9467835062038812E-4</v>
      </c>
      <c r="D10" s="30">
        <v>4.0107866997847257E-4</v>
      </c>
      <c r="E10" s="30">
        <v>1.739912370699241E-3</v>
      </c>
      <c r="F10" s="30">
        <v>5.8008915314487364E-3</v>
      </c>
      <c r="G10" s="30">
        <v>4.7258469438880412E-3</v>
      </c>
      <c r="H10" s="30">
        <v>4.8145894135710569E-3</v>
      </c>
      <c r="I10" s="30">
        <v>4.7919846919420956E-3</v>
      </c>
      <c r="J10" s="30">
        <v>7.6952616346204856E-3</v>
      </c>
      <c r="K10" s="30">
        <v>2.4277763629157469E-3</v>
      </c>
      <c r="L10" s="30">
        <v>7.642387156330783E-3</v>
      </c>
      <c r="M10" s="30">
        <v>1.2992263847012802E-2</v>
      </c>
      <c r="N10" s="30">
        <v>3.2181376185832423E-2</v>
      </c>
      <c r="O10" s="30">
        <v>2.6942179760910595E-2</v>
      </c>
      <c r="P10" s="30">
        <v>4.0782996692300649E-2</v>
      </c>
      <c r="Q10" s="30">
        <v>3.7893218561589441E-2</v>
      </c>
      <c r="R10" s="30">
        <v>4.6248071710827211E-2</v>
      </c>
      <c r="S10" s="30">
        <v>6.9600633696833322E-2</v>
      </c>
      <c r="T10" s="30">
        <v>6.7630606167533358E-2</v>
      </c>
      <c r="U10" s="30">
        <v>0.10532235948258162</v>
      </c>
      <c r="V10" s="30">
        <v>0.12548827716873587</v>
      </c>
      <c r="W10" s="30">
        <v>0.11250991052864033</v>
      </c>
      <c r="X10" s="30">
        <v>0.14047503938693842</v>
      </c>
      <c r="Y10" s="30">
        <v>0.15144667977282666</v>
      </c>
      <c r="Z10" s="30">
        <v>0.10710532547436552</v>
      </c>
      <c r="AA10" s="30">
        <v>0.11298499049196552</v>
      </c>
      <c r="AB10" s="30">
        <v>0.1419014243997315</v>
      </c>
      <c r="AC10" s="30">
        <v>0.15233736252643004</v>
      </c>
      <c r="AD10" s="30">
        <v>0.16589513929210775</v>
      </c>
      <c r="AE10" s="30">
        <v>0.16896799933589302</v>
      </c>
    </row>
    <row r="11" spans="1:31">
      <c r="A11" s="29" t="s">
        <v>40</v>
      </c>
      <c r="B11" s="29" t="s">
        <v>65</v>
      </c>
      <c r="C11" s="30">
        <v>0.20933272782203788</v>
      </c>
      <c r="D11" s="30">
        <v>0.2172158099452525</v>
      </c>
      <c r="E11" s="30">
        <v>0.20903059456797099</v>
      </c>
      <c r="F11" s="30">
        <v>0.24618161253544255</v>
      </c>
      <c r="G11" s="30">
        <v>0.26007934536899463</v>
      </c>
      <c r="H11" s="30">
        <v>0.249264261881528</v>
      </c>
      <c r="I11" s="30">
        <v>0.24897023218873571</v>
      </c>
      <c r="J11" s="30">
        <v>0.27463703579008014</v>
      </c>
      <c r="K11" s="30">
        <v>0.24320742507663884</v>
      </c>
      <c r="L11" s="30">
        <v>0.22735068619494064</v>
      </c>
      <c r="M11" s="30">
        <v>0.21155659871200672</v>
      </c>
      <c r="N11" s="30">
        <v>0.20984734319109252</v>
      </c>
      <c r="O11" s="30">
        <v>0.21871375664577275</v>
      </c>
      <c r="P11" s="30">
        <v>0.21510310312102862</v>
      </c>
      <c r="Q11" s="30">
        <v>0.2032610386351783</v>
      </c>
      <c r="R11" s="30">
        <v>0.19382541965686095</v>
      </c>
      <c r="S11" s="30">
        <v>0.21969640400445717</v>
      </c>
      <c r="T11" s="30">
        <v>0.1916833025106579</v>
      </c>
      <c r="U11" s="30">
        <v>0.18383549895718931</v>
      </c>
      <c r="V11" s="30">
        <v>0.16854109822108815</v>
      </c>
      <c r="W11" s="30">
        <v>0.16858262692255313</v>
      </c>
      <c r="X11" s="30">
        <v>0.18627090849055428</v>
      </c>
      <c r="Y11" s="30">
        <v>0.18279594846228861</v>
      </c>
      <c r="Z11" s="30">
        <v>0.17629837398168252</v>
      </c>
      <c r="AA11" s="30">
        <v>0.17599367514497294</v>
      </c>
      <c r="AB11" s="30">
        <v>0.21781698636350444</v>
      </c>
      <c r="AC11" s="30">
        <v>0.18778130991872793</v>
      </c>
      <c r="AD11" s="30">
        <v>0.17631652166116946</v>
      </c>
      <c r="AE11" s="30">
        <v>0.1696307659815865</v>
      </c>
    </row>
    <row r="12" spans="1:31">
      <c r="A12" s="29" t="s">
        <v>40</v>
      </c>
      <c r="B12" s="29" t="s">
        <v>69</v>
      </c>
      <c r="C12" s="30">
        <v>0.37028751177694058</v>
      </c>
      <c r="D12" s="30">
        <v>0.37048202031559779</v>
      </c>
      <c r="E12" s="30">
        <v>0.3361466306604986</v>
      </c>
      <c r="F12" s="30">
        <v>0.32904686007049666</v>
      </c>
      <c r="G12" s="30">
        <v>0.35836516586914163</v>
      </c>
      <c r="H12" s="30">
        <v>0.36845459550929394</v>
      </c>
      <c r="I12" s="30">
        <v>0.37476653387809794</v>
      </c>
      <c r="J12" s="30">
        <v>0.35183952387383033</v>
      </c>
      <c r="K12" s="30">
        <v>0.34336888271748212</v>
      </c>
      <c r="L12" s="30">
        <v>0.34668901855676992</v>
      </c>
      <c r="M12" s="30">
        <v>0.35113745301709426</v>
      </c>
      <c r="N12" s="30">
        <v>0.32547180974837064</v>
      </c>
      <c r="O12" s="30">
        <v>0.31148909613807935</v>
      </c>
      <c r="P12" s="30">
        <v>0.33141151739949881</v>
      </c>
      <c r="Q12" s="30">
        <v>0.34601664144726108</v>
      </c>
      <c r="R12" s="30">
        <v>0.35721160407418545</v>
      </c>
      <c r="S12" s="30">
        <v>0.33213699363768401</v>
      </c>
      <c r="T12" s="30">
        <v>0.33026221054559263</v>
      </c>
      <c r="U12" s="30">
        <v>0.32924076243055667</v>
      </c>
      <c r="V12" s="30">
        <v>0.32196157349995869</v>
      </c>
      <c r="W12" s="30">
        <v>0.30717503735383267</v>
      </c>
      <c r="X12" s="30">
        <v>0.29510827256645444</v>
      </c>
      <c r="Y12" s="30">
        <v>0.31441246727789923</v>
      </c>
      <c r="Z12" s="30">
        <v>0.32722419919801293</v>
      </c>
      <c r="AA12" s="30">
        <v>0.33875281784651606</v>
      </c>
      <c r="AB12" s="30">
        <v>0.32178860458874259</v>
      </c>
      <c r="AC12" s="30">
        <v>0.32234835014159674</v>
      </c>
      <c r="AD12" s="30">
        <v>0.31783466449504233</v>
      </c>
      <c r="AE12" s="30">
        <v>0.31445378250193556</v>
      </c>
    </row>
    <row r="13" spans="1:31">
      <c r="A13" s="29" t="s">
        <v>40</v>
      </c>
      <c r="B13" s="29" t="s">
        <v>68</v>
      </c>
      <c r="C13" s="30">
        <v>0.29560340890627584</v>
      </c>
      <c r="D13" s="30">
        <v>0.2915889183378762</v>
      </c>
      <c r="E13" s="30">
        <v>0.2961047974554592</v>
      </c>
      <c r="F13" s="30">
        <v>0.28436541725394837</v>
      </c>
      <c r="G13" s="30">
        <v>0.27870058456015306</v>
      </c>
      <c r="H13" s="30">
        <v>0.29539646030615474</v>
      </c>
      <c r="I13" s="30">
        <v>0.29855008859535648</v>
      </c>
      <c r="J13" s="30">
        <v>0.26335490918744381</v>
      </c>
      <c r="K13" s="30">
        <v>0.27349001699522102</v>
      </c>
      <c r="L13" s="30">
        <v>0.28546375800599116</v>
      </c>
      <c r="M13" s="30">
        <v>0.28790337724042969</v>
      </c>
      <c r="N13" s="30">
        <v>0.28407532469236424</v>
      </c>
      <c r="O13" s="30">
        <v>0.27192749073843397</v>
      </c>
      <c r="P13" s="30">
        <v>0.2661058222187036</v>
      </c>
      <c r="Q13" s="30">
        <v>0.28187839851166419</v>
      </c>
      <c r="R13" s="30">
        <v>0.28408010670536793</v>
      </c>
      <c r="S13" s="30">
        <v>0.24784356924683193</v>
      </c>
      <c r="T13" s="30">
        <v>0.25421564360714882</v>
      </c>
      <c r="U13" s="30">
        <v>0.26416755725938634</v>
      </c>
      <c r="V13" s="30">
        <v>0.26298260101115739</v>
      </c>
      <c r="W13" s="30">
        <v>0.26341059687890744</v>
      </c>
      <c r="X13" s="30">
        <v>0.25266840166734317</v>
      </c>
      <c r="Y13" s="30">
        <v>0.24158162435946806</v>
      </c>
      <c r="Z13" s="30">
        <v>0.25293029620250695</v>
      </c>
      <c r="AA13" s="30">
        <v>0.25023958369173416</v>
      </c>
      <c r="AB13" s="30">
        <v>0.22543941219989977</v>
      </c>
      <c r="AC13" s="30">
        <v>0.22873917696413176</v>
      </c>
      <c r="AD13" s="30">
        <v>0.23289470359060974</v>
      </c>
      <c r="AE13" s="30">
        <v>0.23500902439869795</v>
      </c>
    </row>
    <row r="14" spans="1:31">
      <c r="A14" s="29" t="s">
        <v>40</v>
      </c>
      <c r="B14" s="29" t="s">
        <v>36</v>
      </c>
      <c r="C14" s="30">
        <v>6.0601279472863423E-2</v>
      </c>
      <c r="D14" s="30">
        <v>4.144885584205963E-2</v>
      </c>
      <c r="E14" s="30">
        <v>4.7410170927481107E-2</v>
      </c>
      <c r="F14" s="30">
        <v>5.4481389155062288E-2</v>
      </c>
      <c r="G14" s="30">
        <v>5.2839136395699114E-2</v>
      </c>
      <c r="H14" s="30">
        <v>5.446884199378723E-2</v>
      </c>
      <c r="I14" s="30">
        <v>5.3126737063048442E-2</v>
      </c>
      <c r="J14" s="30">
        <v>5.089831619682221E-2</v>
      </c>
      <c r="K14" s="30">
        <v>4.8617071340563353E-2</v>
      </c>
      <c r="L14" s="30">
        <v>5.163328614397579E-2</v>
      </c>
      <c r="M14" s="30">
        <v>4.8379209612704713E-2</v>
      </c>
      <c r="N14" s="30">
        <v>8.0737317959931637E-2</v>
      </c>
      <c r="O14" s="30">
        <v>0.10171069047107803</v>
      </c>
      <c r="P14" s="30">
        <v>0.10315919530932913</v>
      </c>
      <c r="Q14" s="30">
        <v>0.1145355934682811</v>
      </c>
      <c r="R14" s="30">
        <v>0.11534640518824998</v>
      </c>
      <c r="S14" s="30">
        <v>0.11890912634875624</v>
      </c>
      <c r="T14" s="30">
        <v>0.11886146851924426</v>
      </c>
      <c r="U14" s="30">
        <v>0.12581870236008907</v>
      </c>
      <c r="V14" s="30">
        <v>0.12522204568007625</v>
      </c>
      <c r="W14" s="30">
        <v>0.14974180347496374</v>
      </c>
      <c r="X14" s="30">
        <v>0.15909442336832968</v>
      </c>
      <c r="Y14" s="30">
        <v>0.15469408388399206</v>
      </c>
      <c r="Z14" s="30">
        <v>0.17846698206367162</v>
      </c>
      <c r="AA14" s="30">
        <v>0.17516253951138841</v>
      </c>
      <c r="AB14" s="30">
        <v>0.1575035261015538</v>
      </c>
      <c r="AC14" s="30">
        <v>0.15789485129743622</v>
      </c>
      <c r="AD14" s="30">
        <v>0.15235837635066224</v>
      </c>
      <c r="AE14" s="30">
        <v>0.14665072205442733</v>
      </c>
    </row>
    <row r="15" spans="1:31">
      <c r="A15" s="29" t="s">
        <v>40</v>
      </c>
      <c r="B15" s="29" t="s">
        <v>73</v>
      </c>
      <c r="C15" s="30">
        <v>4.2108080923389149E-2</v>
      </c>
      <c r="D15" s="30">
        <v>6.205007807655448E-2</v>
      </c>
      <c r="E15" s="30">
        <v>7.968315204281215E-2</v>
      </c>
      <c r="F15" s="30">
        <v>0.18036354060365498</v>
      </c>
      <c r="G15" s="30">
        <v>0.19290548184236431</v>
      </c>
      <c r="H15" s="30">
        <v>0.18802984252401134</v>
      </c>
      <c r="I15" s="30">
        <v>0.22715807866902754</v>
      </c>
      <c r="J15" s="30">
        <v>0.24063896765673645</v>
      </c>
      <c r="K15" s="30">
        <v>0.23042345506639758</v>
      </c>
      <c r="L15" s="30">
        <v>0.2471565741081031</v>
      </c>
      <c r="M15" s="30">
        <v>0.24761918887404696</v>
      </c>
      <c r="N15" s="30">
        <v>0.2567536262608005</v>
      </c>
      <c r="O15" s="30">
        <v>0.24472486771627944</v>
      </c>
      <c r="P15" s="30">
        <v>0.2432790396566393</v>
      </c>
      <c r="Q15" s="30">
        <v>0.25583519790481912</v>
      </c>
      <c r="R15" s="30">
        <v>0.24933315197028669</v>
      </c>
      <c r="S15" s="30">
        <v>0.24893623206696494</v>
      </c>
      <c r="T15" s="30">
        <v>0.24244240152179766</v>
      </c>
      <c r="U15" s="30">
        <v>0.2632949611900553</v>
      </c>
      <c r="V15" s="30">
        <v>0.26394582331894206</v>
      </c>
      <c r="W15" s="30">
        <v>0.26643969406671675</v>
      </c>
      <c r="X15" s="30">
        <v>0.25796353527732974</v>
      </c>
      <c r="Y15" s="30">
        <v>0.24547644821603118</v>
      </c>
      <c r="Z15" s="30">
        <v>0.26110868056903536</v>
      </c>
      <c r="AA15" s="30">
        <v>0.24912488154790483</v>
      </c>
      <c r="AB15" s="30">
        <v>0.23537927873576311</v>
      </c>
      <c r="AC15" s="30">
        <v>0.22877578514233463</v>
      </c>
      <c r="AD15" s="30">
        <v>0.22881378311706144</v>
      </c>
      <c r="AE15" s="30">
        <v>0.21954353577148908</v>
      </c>
    </row>
    <row r="16" spans="1:31">
      <c r="A16" s="29" t="s">
        <v>40</v>
      </c>
      <c r="B16" s="29" t="s">
        <v>56</v>
      </c>
      <c r="C16" s="30">
        <v>4.7776983511603387E-2</v>
      </c>
      <c r="D16" s="30">
        <v>6.8261827330552499E-2</v>
      </c>
      <c r="E16" s="30">
        <v>7.3618914936505367E-2</v>
      </c>
      <c r="F16" s="30">
        <v>8.3891325804585401E-2</v>
      </c>
      <c r="G16" s="30">
        <v>8.3952001972598236E-2</v>
      </c>
      <c r="H16" s="30">
        <v>8.359802642801939E-2</v>
      </c>
      <c r="I16" s="30">
        <v>7.9634100834476529E-2</v>
      </c>
      <c r="J16" s="30">
        <v>7.3691262721506653E-2</v>
      </c>
      <c r="K16" s="30">
        <v>6.9568120029481151E-2</v>
      </c>
      <c r="L16" s="30">
        <v>6.8462349690768476E-2</v>
      </c>
      <c r="M16" s="30">
        <v>6.6542434185219088E-2</v>
      </c>
      <c r="N16" s="30">
        <v>6.5980211404628189E-2</v>
      </c>
      <c r="O16" s="30">
        <v>6.4354600933950568E-2</v>
      </c>
      <c r="P16" s="30">
        <v>6.3006620937069546E-2</v>
      </c>
      <c r="Q16" s="30">
        <v>6.5341475743947969E-2</v>
      </c>
      <c r="R16" s="30">
        <v>6.4376227889811441E-2</v>
      </c>
      <c r="S16" s="30">
        <v>5.9268902691117849E-2</v>
      </c>
      <c r="T16" s="30">
        <v>5.8767516766915405E-2</v>
      </c>
      <c r="U16" s="30">
        <v>5.9499052569178659E-2</v>
      </c>
      <c r="V16" s="30">
        <v>5.8477827636842228E-2</v>
      </c>
      <c r="W16" s="30">
        <v>5.9164921188987911E-2</v>
      </c>
      <c r="X16" s="30">
        <v>5.6195114888717833E-2</v>
      </c>
      <c r="Y16" s="30">
        <v>4.8653071842182843E-2</v>
      </c>
      <c r="Z16" s="30">
        <v>5.080128247632635E-2</v>
      </c>
      <c r="AA16" s="30">
        <v>4.7731525354147715E-2</v>
      </c>
      <c r="AB16" s="30">
        <v>4.2656949706554204E-2</v>
      </c>
      <c r="AC16" s="30">
        <v>3.9751705351226185E-2</v>
      </c>
      <c r="AD16" s="30">
        <v>3.6676127169242678E-2</v>
      </c>
      <c r="AE16" s="30">
        <v>3.3916146333574988E-2</v>
      </c>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0">
        <v>0.48189304633989738</v>
      </c>
      <c r="D20" s="30">
        <v>0.44550298335075167</v>
      </c>
      <c r="E20" s="30">
        <v>0.46297241408750134</v>
      </c>
      <c r="F20" s="30">
        <v>0.5614098273061775</v>
      </c>
      <c r="G20" s="30">
        <v>0.63973096018283171</v>
      </c>
      <c r="H20" s="30">
        <v>0.57281044798077019</v>
      </c>
      <c r="I20" s="30">
        <v>0.55763437620547529</v>
      </c>
      <c r="J20" s="30">
        <v>0.60621065931695628</v>
      </c>
      <c r="K20" s="30">
        <v>0.56759012349751159</v>
      </c>
      <c r="L20" s="30">
        <v>0.5655301248764496</v>
      </c>
      <c r="M20" s="30">
        <v>0.52137989584019251</v>
      </c>
      <c r="N20" s="30">
        <v>0.49938462771520054</v>
      </c>
      <c r="O20" s="30">
        <v>0.61815493136200339</v>
      </c>
      <c r="P20" s="30">
        <v>0.54480054889817486</v>
      </c>
      <c r="Q20" s="30">
        <v>0.43709530695078647</v>
      </c>
      <c r="R20" s="30">
        <v>0.54856467951970234</v>
      </c>
      <c r="S20" s="30">
        <v>0.60628306274310839</v>
      </c>
      <c r="T20" s="30">
        <v>0.58890106544901066</v>
      </c>
      <c r="U20" s="30">
        <v>0.54796024014882461</v>
      </c>
      <c r="V20" s="30">
        <v>0.47915010992727891</v>
      </c>
      <c r="W20" s="30">
        <v>0.53759500831878104</v>
      </c>
      <c r="X20" s="30" t="s">
        <v>169</v>
      </c>
      <c r="Y20" s="30" t="s">
        <v>169</v>
      </c>
      <c r="Z20" s="30" t="s">
        <v>169</v>
      </c>
      <c r="AA20" s="30" t="s">
        <v>169</v>
      </c>
      <c r="AB20" s="30" t="s">
        <v>169</v>
      </c>
      <c r="AC20" s="30" t="s">
        <v>169</v>
      </c>
      <c r="AD20" s="30" t="s">
        <v>169</v>
      </c>
      <c r="AE20" s="30" t="s">
        <v>169</v>
      </c>
    </row>
    <row r="21" spans="1:31" s="28" customFormat="1">
      <c r="A21" s="29" t="s">
        <v>130</v>
      </c>
      <c r="B21" s="29" t="s">
        <v>71</v>
      </c>
      <c r="C21" s="30" t="s">
        <v>169</v>
      </c>
      <c r="D21" s="30" t="s">
        <v>169</v>
      </c>
      <c r="E21" s="30" t="s">
        <v>169</v>
      </c>
      <c r="F21" s="30" t="s">
        <v>169</v>
      </c>
      <c r="G21" s="30" t="s">
        <v>169</v>
      </c>
      <c r="H21" s="30" t="s">
        <v>169</v>
      </c>
      <c r="I21" s="30" t="s">
        <v>169</v>
      </c>
      <c r="J21" s="30" t="s">
        <v>169</v>
      </c>
      <c r="K21" s="30" t="s">
        <v>169</v>
      </c>
      <c r="L21" s="30" t="s">
        <v>169</v>
      </c>
      <c r="M21" s="30" t="s">
        <v>169</v>
      </c>
      <c r="N21" s="30" t="s">
        <v>169</v>
      </c>
      <c r="O21" s="30" t="s">
        <v>169</v>
      </c>
      <c r="P21" s="30" t="s">
        <v>169</v>
      </c>
      <c r="Q21" s="30" t="s">
        <v>169</v>
      </c>
      <c r="R21" s="30" t="s">
        <v>169</v>
      </c>
      <c r="S21" s="30" t="s">
        <v>169</v>
      </c>
      <c r="T21" s="30" t="s">
        <v>169</v>
      </c>
      <c r="U21" s="30" t="s">
        <v>169</v>
      </c>
      <c r="V21" s="30" t="s">
        <v>169</v>
      </c>
      <c r="W21" s="30" t="s">
        <v>169</v>
      </c>
      <c r="X21" s="30" t="s">
        <v>169</v>
      </c>
      <c r="Y21" s="30" t="s">
        <v>169</v>
      </c>
      <c r="Z21" s="30" t="s">
        <v>169</v>
      </c>
      <c r="AA21" s="30" t="s">
        <v>169</v>
      </c>
      <c r="AB21" s="30" t="s">
        <v>169</v>
      </c>
      <c r="AC21" s="30" t="s">
        <v>169</v>
      </c>
      <c r="AD21" s="30" t="s">
        <v>169</v>
      </c>
      <c r="AE21" s="30" t="s">
        <v>169</v>
      </c>
    </row>
    <row r="22" spans="1:31" s="28" customFormat="1">
      <c r="A22" s="29" t="s">
        <v>130</v>
      </c>
      <c r="B22" s="29" t="s">
        <v>20</v>
      </c>
      <c r="C22" s="30">
        <v>6.145924911272512E-3</v>
      </c>
      <c r="D22" s="30">
        <v>6.1459250889430127E-3</v>
      </c>
      <c r="E22" s="30">
        <v>1.8488280003161883E-2</v>
      </c>
      <c r="F22" s="30">
        <v>4.7002098603584105E-2</v>
      </c>
      <c r="G22" s="30">
        <v>6.0177259618207926E-2</v>
      </c>
      <c r="H22" s="30">
        <v>3.3046040616962008E-2</v>
      </c>
      <c r="I22" s="30">
        <v>7.5763741300315976E-2</v>
      </c>
      <c r="J22" s="30">
        <v>0.11806233703597169</v>
      </c>
      <c r="K22" s="30">
        <v>0.10585277451022705</v>
      </c>
      <c r="L22" s="30">
        <v>0.11765711666313607</v>
      </c>
      <c r="M22" s="30">
        <v>0.1373666383460683</v>
      </c>
      <c r="N22" s="30">
        <v>0.22994988299378266</v>
      </c>
      <c r="O22" s="30">
        <v>0.23626965676935346</v>
      </c>
      <c r="P22" s="30">
        <v>0.26779708873529862</v>
      </c>
      <c r="Q22" s="30">
        <v>0.2333551413320018</v>
      </c>
      <c r="R22" s="30">
        <v>0.19902127393498809</v>
      </c>
      <c r="S22" s="30">
        <v>0.2658227579031105</v>
      </c>
      <c r="T22" s="30">
        <v>0.2915456506318157</v>
      </c>
      <c r="U22" s="30">
        <v>0.26167299096158164</v>
      </c>
      <c r="V22" s="30">
        <v>0.22968371464444201</v>
      </c>
      <c r="W22" s="30">
        <v>0.24043744154563837</v>
      </c>
      <c r="X22" s="30">
        <v>0.27953432451517263</v>
      </c>
      <c r="Y22" s="30">
        <v>2.7221865598549916E-2</v>
      </c>
      <c r="Z22" s="30" t="s">
        <v>169</v>
      </c>
      <c r="AA22" s="30" t="s">
        <v>169</v>
      </c>
      <c r="AB22" s="30" t="s">
        <v>169</v>
      </c>
      <c r="AC22" s="30" t="s">
        <v>169</v>
      </c>
      <c r="AD22" s="30" t="s">
        <v>169</v>
      </c>
      <c r="AE22" s="30" t="s">
        <v>169</v>
      </c>
    </row>
    <row r="23" spans="1:31" s="28" customFormat="1">
      <c r="A23" s="29" t="s">
        <v>130</v>
      </c>
      <c r="B23" s="29" t="s">
        <v>32</v>
      </c>
      <c r="C23" s="30" t="s">
        <v>169</v>
      </c>
      <c r="D23" s="30" t="s">
        <v>169</v>
      </c>
      <c r="E23" s="30" t="s">
        <v>169</v>
      </c>
      <c r="F23" s="30" t="s">
        <v>169</v>
      </c>
      <c r="G23" s="30" t="s">
        <v>169</v>
      </c>
      <c r="H23" s="30" t="s">
        <v>169</v>
      </c>
      <c r="I23" s="30" t="s">
        <v>169</v>
      </c>
      <c r="J23" s="30" t="s">
        <v>169</v>
      </c>
      <c r="K23" s="30" t="s">
        <v>169</v>
      </c>
      <c r="L23" s="30" t="s">
        <v>169</v>
      </c>
      <c r="M23" s="30" t="s">
        <v>169</v>
      </c>
      <c r="N23" s="30" t="s">
        <v>169</v>
      </c>
      <c r="O23" s="30" t="s">
        <v>169</v>
      </c>
      <c r="P23" s="30" t="s">
        <v>169</v>
      </c>
      <c r="Q23" s="30" t="s">
        <v>169</v>
      </c>
      <c r="R23" s="30" t="s">
        <v>169</v>
      </c>
      <c r="S23" s="30" t="s">
        <v>169</v>
      </c>
      <c r="T23" s="30" t="s">
        <v>169</v>
      </c>
      <c r="U23" s="30" t="s">
        <v>169</v>
      </c>
      <c r="V23" s="30" t="s">
        <v>169</v>
      </c>
      <c r="W23" s="30" t="s">
        <v>169</v>
      </c>
      <c r="X23" s="30" t="s">
        <v>169</v>
      </c>
      <c r="Y23" s="30" t="s">
        <v>169</v>
      </c>
      <c r="Z23" s="30" t="s">
        <v>169</v>
      </c>
      <c r="AA23" s="30" t="s">
        <v>169</v>
      </c>
      <c r="AB23" s="30" t="s">
        <v>169</v>
      </c>
      <c r="AC23" s="30" t="s">
        <v>169</v>
      </c>
      <c r="AD23" s="30" t="s">
        <v>169</v>
      </c>
      <c r="AE23" s="30" t="s">
        <v>169</v>
      </c>
    </row>
    <row r="24" spans="1:31" s="28" customFormat="1">
      <c r="A24" s="29" t="s">
        <v>130</v>
      </c>
      <c r="B24" s="29" t="s">
        <v>66</v>
      </c>
      <c r="C24" s="30">
        <v>1.5333988257409755E-9</v>
      </c>
      <c r="D24" s="30">
        <v>1.6060444729171035E-9</v>
      </c>
      <c r="E24" s="30">
        <v>9.3244604656703882E-4</v>
      </c>
      <c r="F24" s="30">
        <v>4.8630744145365763E-3</v>
      </c>
      <c r="G24" s="30">
        <v>8.2726489609426289E-4</v>
      </c>
      <c r="H24" s="30">
        <v>1.6691540392082952E-3</v>
      </c>
      <c r="I24" s="30">
        <v>1.3253109820003999E-3</v>
      </c>
      <c r="J24" s="30">
        <v>4.1221567908157654E-3</v>
      </c>
      <c r="K24" s="30">
        <v>5.2584249171016946E-5</v>
      </c>
      <c r="L24" s="30">
        <v>7.4412528063997599E-4</v>
      </c>
      <c r="M24" s="30">
        <v>1.8841509802419967E-3</v>
      </c>
      <c r="N24" s="30">
        <v>2.9887895164720318E-2</v>
      </c>
      <c r="O24" s="30">
        <v>1.2870479330563362E-2</v>
      </c>
      <c r="P24" s="30">
        <v>4.2185698002820779E-2</v>
      </c>
      <c r="Q24" s="30">
        <v>3.6107042779725901E-2</v>
      </c>
      <c r="R24" s="30">
        <v>5.1620553061190178E-2</v>
      </c>
      <c r="S24" s="30">
        <v>6.6159050237175249E-2</v>
      </c>
      <c r="T24" s="30">
        <v>8.3916776840002108E-2</v>
      </c>
      <c r="U24" s="30">
        <v>0.10836258361884643</v>
      </c>
      <c r="V24" s="30">
        <v>0.14804202551713874</v>
      </c>
      <c r="W24" s="30">
        <v>8.8623724503382378E-2</v>
      </c>
      <c r="X24" s="30">
        <v>0.13498834310101096</v>
      </c>
      <c r="Y24" s="30">
        <v>0.16966387880884504</v>
      </c>
      <c r="Z24" s="30">
        <v>9.8515457463610331E-2</v>
      </c>
      <c r="AA24" s="30">
        <v>9.0691250031460682E-2</v>
      </c>
      <c r="AB24" s="30">
        <v>0.13018427498667584</v>
      </c>
      <c r="AC24" s="30">
        <v>0.17951354149008109</v>
      </c>
      <c r="AD24" s="30">
        <v>0.1857943130636211</v>
      </c>
      <c r="AE24" s="30">
        <v>0.17349907729287173</v>
      </c>
    </row>
    <row r="25" spans="1:31" s="28" customFormat="1">
      <c r="A25" s="29" t="s">
        <v>130</v>
      </c>
      <c r="B25" s="29" t="s">
        <v>65</v>
      </c>
      <c r="C25" s="30">
        <v>9.6433970350547168E-2</v>
      </c>
      <c r="D25" s="30">
        <v>0.10315781153122598</v>
      </c>
      <c r="E25" s="30">
        <v>9.6925333015376716E-2</v>
      </c>
      <c r="F25" s="30">
        <v>0.12992590083286965</v>
      </c>
      <c r="G25" s="30">
        <v>0.12472790245798117</v>
      </c>
      <c r="H25" s="30">
        <v>0.12178950637238013</v>
      </c>
      <c r="I25" s="30">
        <v>0.13675686013442498</v>
      </c>
      <c r="J25" s="30">
        <v>0.1767986641406781</v>
      </c>
      <c r="K25" s="30">
        <v>0.14057710297377737</v>
      </c>
      <c r="L25" s="30">
        <v>0.13018552281780202</v>
      </c>
      <c r="M25" s="30">
        <v>0.13435169665174032</v>
      </c>
      <c r="N25" s="30">
        <v>0.13639431740900698</v>
      </c>
      <c r="O25" s="30">
        <v>0.15657490350900438</v>
      </c>
      <c r="P25" s="30">
        <v>0.16874348233132838</v>
      </c>
      <c r="Q25" s="30">
        <v>0.16808533160223629</v>
      </c>
      <c r="R25" s="30">
        <v>0.15989327411391677</v>
      </c>
      <c r="S25" s="30">
        <v>0.20128168963019882</v>
      </c>
      <c r="T25" s="30">
        <v>0.16597791173171525</v>
      </c>
      <c r="U25" s="30">
        <v>0.16288798455260856</v>
      </c>
      <c r="V25" s="30">
        <v>0.14936891947749131</v>
      </c>
      <c r="W25" s="30">
        <v>0.13746462578274732</v>
      </c>
      <c r="X25" s="30">
        <v>0.16538182114058092</v>
      </c>
      <c r="Y25" s="30">
        <v>0.16243505904277394</v>
      </c>
      <c r="Z25" s="30">
        <v>0.16875639847910759</v>
      </c>
      <c r="AA25" s="30">
        <v>0.16709089363468549</v>
      </c>
      <c r="AB25" s="30">
        <v>0.2031880629377423</v>
      </c>
      <c r="AC25" s="30">
        <v>0.16313490037359901</v>
      </c>
      <c r="AD25" s="30">
        <v>0.14395199707656572</v>
      </c>
      <c r="AE25" s="30">
        <v>0.13340559471132188</v>
      </c>
    </row>
    <row r="26" spans="1:31" s="28" customFormat="1">
      <c r="A26" s="29" t="s">
        <v>130</v>
      </c>
      <c r="B26" s="29" t="s">
        <v>69</v>
      </c>
      <c r="C26" s="30">
        <v>0.33407513626097463</v>
      </c>
      <c r="D26" s="30">
        <v>0.35842225918136184</v>
      </c>
      <c r="E26" s="30">
        <v>0.33780875955283007</v>
      </c>
      <c r="F26" s="30">
        <v>0.32802072295959239</v>
      </c>
      <c r="G26" s="30">
        <v>0.36506139818265115</v>
      </c>
      <c r="H26" s="30">
        <v>0.3776557755739175</v>
      </c>
      <c r="I26" s="30">
        <v>0.37259526508262969</v>
      </c>
      <c r="J26" s="30">
        <v>0.32975577495305947</v>
      </c>
      <c r="K26" s="30">
        <v>0.30243940715807971</v>
      </c>
      <c r="L26" s="30">
        <v>0.32288463869949108</v>
      </c>
      <c r="M26" s="30">
        <v>0.3348069856091675</v>
      </c>
      <c r="N26" s="30">
        <v>0.33088541533829335</v>
      </c>
      <c r="O26" s="30">
        <v>0.31744150296809248</v>
      </c>
      <c r="P26" s="30">
        <v>0.3342081551849797</v>
      </c>
      <c r="Q26" s="30">
        <v>0.35318586639583499</v>
      </c>
      <c r="R26" s="30">
        <v>0.35489165239475734</v>
      </c>
      <c r="S26" s="30">
        <v>0.31467438497098643</v>
      </c>
      <c r="T26" s="30">
        <v>0.28938087611549662</v>
      </c>
      <c r="U26" s="30">
        <v>0.30723863654145173</v>
      </c>
      <c r="V26" s="30">
        <v>0.30749210994278625</v>
      </c>
      <c r="W26" s="30">
        <v>0.31489675345970258</v>
      </c>
      <c r="X26" s="30">
        <v>0.29905365789133204</v>
      </c>
      <c r="Y26" s="30">
        <v>0.31226249369444864</v>
      </c>
      <c r="Z26" s="30">
        <v>0.32677828014542798</v>
      </c>
      <c r="AA26" s="30">
        <v>0.32687609758022307</v>
      </c>
      <c r="AB26" s="30">
        <v>0.29180783680010258</v>
      </c>
      <c r="AC26" s="30">
        <v>0.28234480253516037</v>
      </c>
      <c r="AD26" s="30">
        <v>0.29022786946734153</v>
      </c>
      <c r="AE26" s="30">
        <v>0.29999639048764515</v>
      </c>
    </row>
    <row r="27" spans="1:31" s="28" customFormat="1">
      <c r="A27" s="29" t="s">
        <v>130</v>
      </c>
      <c r="B27" s="29" t="s">
        <v>68</v>
      </c>
      <c r="C27" s="30">
        <v>0.28629390418400091</v>
      </c>
      <c r="D27" s="30">
        <v>0.28533027256268639</v>
      </c>
      <c r="E27" s="30">
        <v>0.28723665068246595</v>
      </c>
      <c r="F27" s="30">
        <v>0.27653114746086244</v>
      </c>
      <c r="G27" s="30">
        <v>0.2651324321706281</v>
      </c>
      <c r="H27" s="30">
        <v>0.28676758368842009</v>
      </c>
      <c r="I27" s="30">
        <v>0.28815294687717458</v>
      </c>
      <c r="J27" s="30">
        <v>0.26014246750798031</v>
      </c>
      <c r="K27" s="30">
        <v>0.26673106557504611</v>
      </c>
      <c r="L27" s="30">
        <v>0.28182643854159312</v>
      </c>
      <c r="M27" s="30">
        <v>0.28712286279478688</v>
      </c>
      <c r="N27" s="30">
        <v>0.28485712310825256</v>
      </c>
      <c r="O27" s="30">
        <v>0.27537260817773368</v>
      </c>
      <c r="P27" s="30">
        <v>0.26378467164883718</v>
      </c>
      <c r="Q27" s="30">
        <v>0.28374319830855244</v>
      </c>
      <c r="R27" s="30">
        <v>0.28423952673214992</v>
      </c>
      <c r="S27" s="30">
        <v>0.25477460706978405</v>
      </c>
      <c r="T27" s="30">
        <v>0.25760053643106201</v>
      </c>
      <c r="U27" s="30">
        <v>0.27278473222533667</v>
      </c>
      <c r="V27" s="30">
        <v>0.26618486487563181</v>
      </c>
      <c r="W27" s="30">
        <v>0.26940283803742587</v>
      </c>
      <c r="X27" s="30">
        <v>0.2572556810042651</v>
      </c>
      <c r="Y27" s="30">
        <v>0.24372426399215963</v>
      </c>
      <c r="Z27" s="30">
        <v>0.26205855212820967</v>
      </c>
      <c r="AA27" s="30">
        <v>0.2592120004238419</v>
      </c>
      <c r="AB27" s="30">
        <v>0.23550874155650275</v>
      </c>
      <c r="AC27" s="30">
        <v>0.23522876221535516</v>
      </c>
      <c r="AD27" s="30">
        <v>0.24344775647395775</v>
      </c>
      <c r="AE27" s="30">
        <v>0.24578190943789366</v>
      </c>
    </row>
    <row r="28" spans="1:31" s="28" customFormat="1">
      <c r="A28" s="29" t="s">
        <v>130</v>
      </c>
      <c r="B28" s="29" t="s">
        <v>36</v>
      </c>
      <c r="C28" s="30" t="s">
        <v>169</v>
      </c>
      <c r="D28" s="30" t="s">
        <v>169</v>
      </c>
      <c r="E28" s="30" t="s">
        <v>169</v>
      </c>
      <c r="F28" s="30" t="s">
        <v>169</v>
      </c>
      <c r="G28" s="30" t="s">
        <v>169</v>
      </c>
      <c r="H28" s="30" t="s">
        <v>169</v>
      </c>
      <c r="I28" s="30" t="s">
        <v>169</v>
      </c>
      <c r="J28" s="30" t="s">
        <v>169</v>
      </c>
      <c r="K28" s="30" t="s">
        <v>169</v>
      </c>
      <c r="L28" s="30" t="s">
        <v>169</v>
      </c>
      <c r="M28" s="30" t="s">
        <v>169</v>
      </c>
      <c r="N28" s="30" t="s">
        <v>169</v>
      </c>
      <c r="O28" s="30" t="s">
        <v>169</v>
      </c>
      <c r="P28" s="30" t="s">
        <v>169</v>
      </c>
      <c r="Q28" s="30" t="s">
        <v>169</v>
      </c>
      <c r="R28" s="30" t="s">
        <v>169</v>
      </c>
      <c r="S28" s="30" t="s">
        <v>169</v>
      </c>
      <c r="T28" s="30" t="s">
        <v>169</v>
      </c>
      <c r="U28" s="30">
        <v>0.147417706269067</v>
      </c>
      <c r="V28" s="30">
        <v>0.14618768483905031</v>
      </c>
      <c r="W28" s="30">
        <v>0.20815696423080451</v>
      </c>
      <c r="X28" s="30">
        <v>0.20627811820127279</v>
      </c>
      <c r="Y28" s="30">
        <v>0.19950489162296339</v>
      </c>
      <c r="Z28" s="30">
        <v>0.2370165344381239</v>
      </c>
      <c r="AA28" s="30">
        <v>0.23286174114407035</v>
      </c>
      <c r="AB28" s="30">
        <v>0.22833167285599812</v>
      </c>
      <c r="AC28" s="30">
        <v>0.22303608318709084</v>
      </c>
      <c r="AD28" s="30">
        <v>0.22954869034036504</v>
      </c>
      <c r="AE28" s="30">
        <v>0.22389056856646888</v>
      </c>
    </row>
    <row r="29" spans="1:31" s="28" customFormat="1">
      <c r="A29" s="29" t="s">
        <v>130</v>
      </c>
      <c r="B29" s="29" t="s">
        <v>73</v>
      </c>
      <c r="C29" s="30">
        <v>3.5510720605022826E-2</v>
      </c>
      <c r="D29" s="30">
        <v>6.1721962519025876E-2</v>
      </c>
      <c r="E29" s="30">
        <v>8.3470737043150695E-2</v>
      </c>
      <c r="F29" s="30">
        <v>0.42902692027052752</v>
      </c>
      <c r="G29" s="30">
        <v>0.22120610871786442</v>
      </c>
      <c r="H29" s="30">
        <v>0.21048742501563875</v>
      </c>
      <c r="I29" s="30">
        <v>0.25515586514497568</v>
      </c>
      <c r="J29" s="30">
        <v>0.27417964460745159</v>
      </c>
      <c r="K29" s="30">
        <v>0.24736572030266438</v>
      </c>
      <c r="L29" s="30">
        <v>0.26531026869501456</v>
      </c>
      <c r="M29" s="30">
        <v>0.26691871456471483</v>
      </c>
      <c r="N29" s="30">
        <v>0.26882227527776043</v>
      </c>
      <c r="O29" s="30">
        <v>0.25895469230272072</v>
      </c>
      <c r="P29" s="30">
        <v>0.26236507410867749</v>
      </c>
      <c r="Q29" s="30">
        <v>0.27883442739418735</v>
      </c>
      <c r="R29" s="30">
        <v>0.26664008565149866</v>
      </c>
      <c r="S29" s="30">
        <v>0.27772584602083195</v>
      </c>
      <c r="T29" s="30">
        <v>0.26166016282995114</v>
      </c>
      <c r="U29" s="30">
        <v>0.28555713002148975</v>
      </c>
      <c r="V29" s="30">
        <v>0.28457570160689294</v>
      </c>
      <c r="W29" s="30">
        <v>0.28293171907706693</v>
      </c>
      <c r="X29" s="30">
        <v>0.2802200156633845</v>
      </c>
      <c r="Y29" s="30">
        <v>0.2716067378497331</v>
      </c>
      <c r="Z29" s="30">
        <v>0.29012777077422058</v>
      </c>
      <c r="AA29" s="30">
        <v>0.27902954579036199</v>
      </c>
      <c r="AB29" s="30">
        <v>0.27586835268993393</v>
      </c>
      <c r="AC29" s="30">
        <v>0.25870362002475961</v>
      </c>
      <c r="AD29" s="30">
        <v>0.27182547461998596</v>
      </c>
      <c r="AE29" s="30">
        <v>0.26293991342058171</v>
      </c>
    </row>
    <row r="30" spans="1:31" s="28" customFormat="1">
      <c r="A30" s="29" t="s">
        <v>130</v>
      </c>
      <c r="B30" s="29" t="s">
        <v>56</v>
      </c>
      <c r="C30" s="30">
        <v>2.5593943230344921E-2</v>
      </c>
      <c r="D30" s="30">
        <v>6.252560242333341E-2</v>
      </c>
      <c r="E30" s="30">
        <v>6.887111462279083E-2</v>
      </c>
      <c r="F30" s="30">
        <v>7.6668248759174801E-2</v>
      </c>
      <c r="G30" s="30">
        <v>8.0440962183816925E-2</v>
      </c>
      <c r="H30" s="30">
        <v>8.121010781609346E-2</v>
      </c>
      <c r="I30" s="30">
        <v>7.5972595949844249E-2</v>
      </c>
      <c r="J30" s="30">
        <v>7.2538285169853237E-2</v>
      </c>
      <c r="K30" s="30">
        <v>6.8701403150532192E-2</v>
      </c>
      <c r="L30" s="30">
        <v>6.8526798950193285E-2</v>
      </c>
      <c r="M30" s="30">
        <v>6.5615230519095111E-2</v>
      </c>
      <c r="N30" s="30">
        <v>6.7614699275881623E-2</v>
      </c>
      <c r="O30" s="30">
        <v>6.7264375455983044E-2</v>
      </c>
      <c r="P30" s="30">
        <v>6.548433495855234E-2</v>
      </c>
      <c r="Q30" s="30">
        <v>6.7924806781550884E-2</v>
      </c>
      <c r="R30" s="30">
        <v>6.6713875004922971E-2</v>
      </c>
      <c r="S30" s="30">
        <v>6.3195923143067642E-2</v>
      </c>
      <c r="T30" s="30">
        <v>6.1488732642568336E-2</v>
      </c>
      <c r="U30" s="30">
        <v>6.1991253108496285E-2</v>
      </c>
      <c r="V30" s="30">
        <v>6.0335601203846706E-2</v>
      </c>
      <c r="W30" s="30">
        <v>6.1211370702638539E-2</v>
      </c>
      <c r="X30" s="30">
        <v>6.0985181730782601E-2</v>
      </c>
      <c r="Y30" s="30">
        <v>5.3167036610627598E-2</v>
      </c>
      <c r="Z30" s="30">
        <v>5.6168045988333991E-2</v>
      </c>
      <c r="AA30" s="30">
        <v>5.245230182928956E-2</v>
      </c>
      <c r="AB30" s="30">
        <v>5.0106945058244048E-2</v>
      </c>
      <c r="AC30" s="30">
        <v>4.5513075814251645E-2</v>
      </c>
      <c r="AD30" s="30">
        <v>4.3622341709711861E-2</v>
      </c>
      <c r="AE30" s="30">
        <v>4.034391771768419E-2</v>
      </c>
    </row>
    <row r="32" spans="1:31"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0">
        <v>0.47965393173948662</v>
      </c>
      <c r="D34" s="30">
        <v>0.44541952630768578</v>
      </c>
      <c r="E34" s="30">
        <v>0.46552842263460092</v>
      </c>
      <c r="F34" s="30">
        <v>0.64127164496780387</v>
      </c>
      <c r="G34" s="30">
        <v>0.60841448320742808</v>
      </c>
      <c r="H34" s="30">
        <v>0.63350539814685836</v>
      </c>
      <c r="I34" s="30">
        <v>0.59151970392253339</v>
      </c>
      <c r="J34" s="30">
        <v>0.62654472812446127</v>
      </c>
      <c r="K34" s="30">
        <v>0.62626082589888632</v>
      </c>
      <c r="L34" s="30">
        <v>0.60309222820485986</v>
      </c>
      <c r="M34" s="30">
        <v>0.57694392940315875</v>
      </c>
      <c r="N34" s="30">
        <v>0.59189128662027979</v>
      </c>
      <c r="O34" s="30">
        <v>0.65230523042110522</v>
      </c>
      <c r="P34" s="30">
        <v>0.58540105861282543</v>
      </c>
      <c r="Q34" s="30">
        <v>0.57044870690556215</v>
      </c>
      <c r="R34" s="30">
        <v>0.57272184940989468</v>
      </c>
      <c r="S34" s="30">
        <v>0.58034538397308921</v>
      </c>
      <c r="T34" s="30">
        <v>0.5735921269637505</v>
      </c>
      <c r="U34" s="30">
        <v>0.52814111599588809</v>
      </c>
      <c r="V34" s="30">
        <v>0.55592751093502102</v>
      </c>
      <c r="W34" s="30">
        <v>0.52350823333803254</v>
      </c>
      <c r="X34" s="30">
        <v>0.5600789732685536</v>
      </c>
      <c r="Y34" s="30">
        <v>0.52465290994196634</v>
      </c>
      <c r="Z34" s="30">
        <v>0.50870833794763326</v>
      </c>
      <c r="AA34" s="30">
        <v>0.47588174058301808</v>
      </c>
      <c r="AB34" s="30">
        <v>0.48513703601518593</v>
      </c>
      <c r="AC34" s="30">
        <v>0.48624577163358507</v>
      </c>
      <c r="AD34" s="30">
        <v>0.44646499465559952</v>
      </c>
      <c r="AE34" s="30">
        <v>0.45657862805300975</v>
      </c>
    </row>
    <row r="35" spans="1:31" s="28" customFormat="1">
      <c r="A35" s="29" t="s">
        <v>131</v>
      </c>
      <c r="B35" s="29" t="s">
        <v>71</v>
      </c>
      <c r="C35" s="30" t="s">
        <v>169</v>
      </c>
      <c r="D35" s="30" t="s">
        <v>169</v>
      </c>
      <c r="E35" s="30" t="s">
        <v>169</v>
      </c>
      <c r="F35" s="30" t="s">
        <v>169</v>
      </c>
      <c r="G35" s="30" t="s">
        <v>169</v>
      </c>
      <c r="H35" s="30" t="s">
        <v>169</v>
      </c>
      <c r="I35" s="30" t="s">
        <v>169</v>
      </c>
      <c r="J35" s="30" t="s">
        <v>169</v>
      </c>
      <c r="K35" s="30" t="s">
        <v>169</v>
      </c>
      <c r="L35" s="30" t="s">
        <v>169</v>
      </c>
      <c r="M35" s="30" t="s">
        <v>169</v>
      </c>
      <c r="N35" s="30" t="s">
        <v>169</v>
      </c>
      <c r="O35" s="30" t="s">
        <v>169</v>
      </c>
      <c r="P35" s="30" t="s">
        <v>169</v>
      </c>
      <c r="Q35" s="30" t="s">
        <v>169</v>
      </c>
      <c r="R35" s="30" t="s">
        <v>169</v>
      </c>
      <c r="S35" s="30" t="s">
        <v>169</v>
      </c>
      <c r="T35" s="30" t="s">
        <v>169</v>
      </c>
      <c r="U35" s="30" t="s">
        <v>169</v>
      </c>
      <c r="V35" s="30" t="s">
        <v>169</v>
      </c>
      <c r="W35" s="30" t="s">
        <v>169</v>
      </c>
      <c r="X35" s="30" t="s">
        <v>169</v>
      </c>
      <c r="Y35" s="30" t="s">
        <v>169</v>
      </c>
      <c r="Z35" s="30" t="s">
        <v>169</v>
      </c>
      <c r="AA35" s="30" t="s">
        <v>169</v>
      </c>
      <c r="AB35" s="30" t="s">
        <v>169</v>
      </c>
      <c r="AC35" s="30" t="s">
        <v>169</v>
      </c>
      <c r="AD35" s="30" t="s">
        <v>169</v>
      </c>
      <c r="AE35" s="30" t="s">
        <v>169</v>
      </c>
    </row>
    <row r="36" spans="1:31" s="28" customFormat="1">
      <c r="A36" s="29" t="s">
        <v>131</v>
      </c>
      <c r="B36" s="29" t="s">
        <v>20</v>
      </c>
      <c r="C36" s="30">
        <v>8.3303758210681256E-2</v>
      </c>
      <c r="D36" s="30">
        <v>8.3303758255207833E-2</v>
      </c>
      <c r="E36" s="30">
        <v>9.2980896596552592E-2</v>
      </c>
      <c r="F36" s="30">
        <v>0.16926923247141495</v>
      </c>
      <c r="G36" s="30">
        <v>0.20291432850307409</v>
      </c>
      <c r="H36" s="30">
        <v>0.17570798482839511</v>
      </c>
      <c r="I36" s="30">
        <v>0.21097428021104653</v>
      </c>
      <c r="J36" s="30">
        <v>0.21576930052129753</v>
      </c>
      <c r="K36" s="30">
        <v>0.20042059012811614</v>
      </c>
      <c r="L36" s="30">
        <v>0.21421071078029391</v>
      </c>
      <c r="M36" s="30">
        <v>0.25252341344669388</v>
      </c>
      <c r="N36" s="30">
        <v>0.27420695240059523</v>
      </c>
      <c r="O36" s="30">
        <v>0.31822142594646408</v>
      </c>
      <c r="P36" s="30">
        <v>0.27448280227439203</v>
      </c>
      <c r="Q36" s="30">
        <v>0.25788964182893587</v>
      </c>
      <c r="R36" s="30">
        <v>0.28078350504342187</v>
      </c>
      <c r="S36" s="30">
        <v>0.30935834979958526</v>
      </c>
      <c r="T36" s="30">
        <v>0.29262038431552351</v>
      </c>
      <c r="U36" s="30">
        <v>0.2789727359409036</v>
      </c>
      <c r="V36" s="30">
        <v>0.30552334470544462</v>
      </c>
      <c r="W36" s="30">
        <v>0.33818150754439547</v>
      </c>
      <c r="X36" s="30">
        <v>0.37404040637297398</v>
      </c>
      <c r="Y36" s="30">
        <v>0.35083770844714307</v>
      </c>
      <c r="Z36" s="30">
        <v>0.33240153318260551</v>
      </c>
      <c r="AA36" s="30">
        <v>0.46284169359158278</v>
      </c>
      <c r="AB36" s="30">
        <v>0.60916004023034309</v>
      </c>
      <c r="AC36" s="30">
        <v>0.61082902799160321</v>
      </c>
      <c r="AD36" s="30">
        <v>0.60916003809759012</v>
      </c>
      <c r="AE36" s="30">
        <v>0.6091600379582357</v>
      </c>
    </row>
    <row r="37" spans="1:31" s="28" customFormat="1">
      <c r="A37" s="29" t="s">
        <v>131</v>
      </c>
      <c r="B37" s="29" t="s">
        <v>32</v>
      </c>
      <c r="C37" s="30">
        <v>5.044000054359643E-2</v>
      </c>
      <c r="D37" s="30">
        <v>5.044000054359643E-2</v>
      </c>
      <c r="E37" s="30">
        <v>0.10018372200478365</v>
      </c>
      <c r="F37" s="30">
        <v>9.8940000543596307E-2</v>
      </c>
      <c r="G37" s="30">
        <v>9.8940000543596307E-2</v>
      </c>
      <c r="H37" s="30">
        <v>9.8940000543596307E-2</v>
      </c>
      <c r="I37" s="30">
        <v>0.17342398483365951</v>
      </c>
      <c r="J37" s="30">
        <v>0.20648036257882149</v>
      </c>
      <c r="K37" s="30">
        <v>0.21292362470102197</v>
      </c>
      <c r="L37" s="30">
        <v>0.15444843987823439</v>
      </c>
      <c r="M37" s="30">
        <v>0.14455165525114019</v>
      </c>
      <c r="N37" s="30">
        <v>0.17851339965209831</v>
      </c>
      <c r="O37" s="30">
        <v>0.26662854696673194</v>
      </c>
      <c r="P37" s="30">
        <v>0.22643563818221352</v>
      </c>
      <c r="Q37" s="30">
        <v>0.20426265220700152</v>
      </c>
      <c r="R37" s="30">
        <v>0.24054355566427482</v>
      </c>
      <c r="S37" s="30">
        <v>0.27937822080887015</v>
      </c>
      <c r="T37" s="30">
        <v>0.25409536040443575</v>
      </c>
      <c r="U37" s="30">
        <v>0.22085385409871713</v>
      </c>
      <c r="V37" s="30">
        <v>0.24966888182213526</v>
      </c>
      <c r="W37" s="30">
        <v>0.32356674005218522</v>
      </c>
      <c r="X37" s="30">
        <v>0.35057634811915633</v>
      </c>
      <c r="Y37" s="30">
        <v>0.31040587627745164</v>
      </c>
      <c r="Z37" s="30">
        <v>0.30254721135029355</v>
      </c>
      <c r="AA37" s="30">
        <v>0.26370432430963248</v>
      </c>
      <c r="AB37" s="30" t="s">
        <v>169</v>
      </c>
      <c r="AC37" s="30" t="s">
        <v>169</v>
      </c>
      <c r="AD37" s="30" t="s">
        <v>169</v>
      </c>
      <c r="AE37" s="30" t="s">
        <v>169</v>
      </c>
    </row>
    <row r="38" spans="1:31" s="28" customFormat="1">
      <c r="A38" s="29" t="s">
        <v>131</v>
      </c>
      <c r="B38" s="29" t="s">
        <v>66</v>
      </c>
      <c r="C38" s="30">
        <v>1.9387916816084508E-9</v>
      </c>
      <c r="D38" s="30">
        <v>2.0190607652585525E-9</v>
      </c>
      <c r="E38" s="30">
        <v>2.1610843075378321E-9</v>
      </c>
      <c r="F38" s="30">
        <v>6.5573016696457006E-3</v>
      </c>
      <c r="G38" s="30">
        <v>3.2925004783385388E-3</v>
      </c>
      <c r="H38" s="30">
        <v>3.9448505559683414E-3</v>
      </c>
      <c r="I38" s="30">
        <v>7.332469296187155E-3</v>
      </c>
      <c r="J38" s="30">
        <v>1.2248918646042099E-2</v>
      </c>
      <c r="K38" s="30">
        <v>6.4745008826092246E-3</v>
      </c>
      <c r="L38" s="30">
        <v>1.275111596341944E-2</v>
      </c>
      <c r="M38" s="30">
        <v>2.5180457130742066E-2</v>
      </c>
      <c r="N38" s="30">
        <v>3.9563392736861686E-2</v>
      </c>
      <c r="O38" s="30">
        <v>4.5970417240848452E-2</v>
      </c>
      <c r="P38" s="30">
        <v>3.5017098442416766E-2</v>
      </c>
      <c r="Q38" s="30">
        <v>3.9827490071363297E-2</v>
      </c>
      <c r="R38" s="30">
        <v>5.9418670469351328E-2</v>
      </c>
      <c r="S38" s="30">
        <v>8.7931333239933435E-2</v>
      </c>
      <c r="T38" s="30">
        <v>5.3698819511224898E-2</v>
      </c>
      <c r="U38" s="30">
        <v>7.1091404091256014E-2</v>
      </c>
      <c r="V38" s="30">
        <v>8.133711552795779E-2</v>
      </c>
      <c r="W38" s="30">
        <v>0.10015302349069212</v>
      </c>
      <c r="X38" s="30">
        <v>0.10991718019669064</v>
      </c>
      <c r="Y38" s="30">
        <v>9.4767912288826861E-2</v>
      </c>
      <c r="Z38" s="30">
        <v>0.11464615050031596</v>
      </c>
      <c r="AA38" s="30">
        <v>0.12667660452479806</v>
      </c>
      <c r="AB38" s="30">
        <v>0.13576231748529344</v>
      </c>
      <c r="AC38" s="30">
        <v>0.104371808891492</v>
      </c>
      <c r="AD38" s="30">
        <v>9.5895488192087819E-2</v>
      </c>
      <c r="AE38" s="30">
        <v>9.7898879599029001E-2</v>
      </c>
    </row>
    <row r="39" spans="1:31" s="28" customFormat="1">
      <c r="A39" s="29" t="s">
        <v>131</v>
      </c>
      <c r="B39" s="29" t="s">
        <v>65</v>
      </c>
      <c r="C39" s="30">
        <v>0.52351577424999263</v>
      </c>
      <c r="D39" s="30">
        <v>0.52253547727638261</v>
      </c>
      <c r="E39" s="30">
        <v>0.52459303577158356</v>
      </c>
      <c r="F39" s="30">
        <v>0.52197764461379104</v>
      </c>
      <c r="G39" s="30">
        <v>0.52110051432379123</v>
      </c>
      <c r="H39" s="30">
        <v>0.52023557108049479</v>
      </c>
      <c r="I39" s="30">
        <v>0.5210673613620791</v>
      </c>
      <c r="J39" s="30">
        <v>0.51777589247762246</v>
      </c>
      <c r="K39" s="30">
        <v>0.51756788123795883</v>
      </c>
      <c r="L39" s="30">
        <v>0.50205099180931156</v>
      </c>
      <c r="M39" s="30">
        <v>0.51977560931662337</v>
      </c>
      <c r="N39" s="30">
        <v>0.51361384749238836</v>
      </c>
      <c r="O39" s="30">
        <v>0.51428479422520479</v>
      </c>
      <c r="P39" s="30">
        <v>0.50640689847599096</v>
      </c>
      <c r="Q39" s="30">
        <v>0.49328741161685141</v>
      </c>
      <c r="R39" s="30">
        <v>0.49173503504590604</v>
      </c>
      <c r="S39" s="30">
        <v>0.39420257368202577</v>
      </c>
      <c r="T39" s="30">
        <v>0.39489400857894008</v>
      </c>
      <c r="U39" s="30">
        <v>0.35997578524975787</v>
      </c>
      <c r="V39" s="30">
        <v>0.36543659194686595</v>
      </c>
      <c r="W39" s="30">
        <v>0.36199664452746644</v>
      </c>
      <c r="X39" s="30" t="s">
        <v>169</v>
      </c>
      <c r="Y39" s="30" t="s">
        <v>169</v>
      </c>
      <c r="Z39" s="30" t="s">
        <v>169</v>
      </c>
      <c r="AA39" s="30" t="s">
        <v>169</v>
      </c>
      <c r="AB39" s="30" t="s">
        <v>169</v>
      </c>
      <c r="AC39" s="30" t="s">
        <v>169</v>
      </c>
      <c r="AD39" s="30" t="s">
        <v>169</v>
      </c>
      <c r="AE39" s="30" t="s">
        <v>169</v>
      </c>
    </row>
    <row r="40" spans="1:31" s="28" customFormat="1">
      <c r="A40" s="29" t="s">
        <v>131</v>
      </c>
      <c r="B40" s="29" t="s">
        <v>69</v>
      </c>
      <c r="C40" s="30">
        <v>0.42900565873323482</v>
      </c>
      <c r="D40" s="30">
        <v>0.40206774076385754</v>
      </c>
      <c r="E40" s="30">
        <v>0.37642299774503912</v>
      </c>
      <c r="F40" s="30">
        <v>0.34204641286189919</v>
      </c>
      <c r="G40" s="30">
        <v>0.39763564215216729</v>
      </c>
      <c r="H40" s="30">
        <v>0.38993827340414289</v>
      </c>
      <c r="I40" s="30">
        <v>0.41980130669428262</v>
      </c>
      <c r="J40" s="30">
        <v>0.41140340885212406</v>
      </c>
      <c r="K40" s="30">
        <v>0.40415171032827729</v>
      </c>
      <c r="L40" s="30">
        <v>0.41384143944854823</v>
      </c>
      <c r="M40" s="30">
        <v>0.39006671922340902</v>
      </c>
      <c r="N40" s="30">
        <v>0.36685985154103884</v>
      </c>
      <c r="O40" s="30">
        <v>0.32717138124832512</v>
      </c>
      <c r="P40" s="30">
        <v>0.38152878720819355</v>
      </c>
      <c r="Q40" s="30">
        <v>0.37360188390278587</v>
      </c>
      <c r="R40" s="30">
        <v>0.40453031421082664</v>
      </c>
      <c r="S40" s="30">
        <v>0.40304140721450793</v>
      </c>
      <c r="T40" s="30">
        <v>0.40217847857223199</v>
      </c>
      <c r="U40" s="30">
        <v>0.40304127191155847</v>
      </c>
      <c r="V40" s="30">
        <v>0.36431375768038721</v>
      </c>
      <c r="W40" s="30">
        <v>0.3458094857869628</v>
      </c>
      <c r="X40" s="30">
        <v>0.30949789577404935</v>
      </c>
      <c r="Y40" s="30">
        <v>0.36469824741417795</v>
      </c>
      <c r="Z40" s="30">
        <v>0.3657797372071489</v>
      </c>
      <c r="AA40" s="30">
        <v>0.38495029988830198</v>
      </c>
      <c r="AB40" s="30">
        <v>0.3835075192795766</v>
      </c>
      <c r="AC40" s="30">
        <v>0.38390427620739348</v>
      </c>
      <c r="AD40" s="30">
        <v>0.37672302257767359</v>
      </c>
      <c r="AE40" s="30">
        <v>0.33007686542051856</v>
      </c>
    </row>
    <row r="41" spans="1:31" s="28" customFormat="1">
      <c r="A41" s="29" t="s">
        <v>131</v>
      </c>
      <c r="B41" s="29" t="s">
        <v>68</v>
      </c>
      <c r="C41" s="30">
        <v>0.31430034435884507</v>
      </c>
      <c r="D41" s="30">
        <v>0.30433464324749815</v>
      </c>
      <c r="E41" s="30">
        <v>0.30992603750227099</v>
      </c>
      <c r="F41" s="30">
        <v>0.29648757630001005</v>
      </c>
      <c r="G41" s="30">
        <v>0.30069347430089383</v>
      </c>
      <c r="H41" s="30">
        <v>0.31492060859646104</v>
      </c>
      <c r="I41" s="30">
        <v>0.31866058992700297</v>
      </c>
      <c r="J41" s="30">
        <v>0.26617364184761799</v>
      </c>
      <c r="K41" s="30">
        <v>0.28833337910337009</v>
      </c>
      <c r="L41" s="30">
        <v>0.29984913164158755</v>
      </c>
      <c r="M41" s="30">
        <v>0.30270964616345919</v>
      </c>
      <c r="N41" s="30">
        <v>0.30128357413516815</v>
      </c>
      <c r="O41" s="30">
        <v>0.28669314684697511</v>
      </c>
      <c r="P41" s="30">
        <v>0.28894625936848944</v>
      </c>
      <c r="Q41" s="30">
        <v>0.30064524926642477</v>
      </c>
      <c r="R41" s="30">
        <v>0.30205555134615381</v>
      </c>
      <c r="S41" s="30">
        <v>0.25057700887572948</v>
      </c>
      <c r="T41" s="30">
        <v>0.26822040201309016</v>
      </c>
      <c r="U41" s="30">
        <v>0.27505619253935953</v>
      </c>
      <c r="V41" s="30">
        <v>0.27743632792607897</v>
      </c>
      <c r="W41" s="30">
        <v>0.26835550543444953</v>
      </c>
      <c r="X41" s="30">
        <v>0.25645742035581165</v>
      </c>
      <c r="Y41" s="30">
        <v>0.25168003219087959</v>
      </c>
      <c r="Z41" s="30">
        <v>0.25161824331624166</v>
      </c>
      <c r="AA41" s="30">
        <v>0.24432445133753369</v>
      </c>
      <c r="AB41" s="30">
        <v>0.22270092372175818</v>
      </c>
      <c r="AC41" s="30">
        <v>0.2331737447232006</v>
      </c>
      <c r="AD41" s="30">
        <v>0.23504031260409528</v>
      </c>
      <c r="AE41" s="30">
        <v>0.22967806917318551</v>
      </c>
    </row>
    <row r="42" spans="1:31" s="28" customFormat="1">
      <c r="A42" s="29" t="s">
        <v>131</v>
      </c>
      <c r="B42" s="29" t="s">
        <v>36</v>
      </c>
      <c r="C42" s="30" t="s">
        <v>169</v>
      </c>
      <c r="D42" s="30">
        <v>0.13040439190493719</v>
      </c>
      <c r="E42" s="30">
        <v>0.14764244229180365</v>
      </c>
      <c r="F42" s="30">
        <v>0.16761459833932649</v>
      </c>
      <c r="G42" s="30">
        <v>0.16522361045907533</v>
      </c>
      <c r="H42" s="30">
        <v>0.17076704078515983</v>
      </c>
      <c r="I42" s="30">
        <v>0.16920594272716893</v>
      </c>
      <c r="J42" s="30">
        <v>0.15999447888672452</v>
      </c>
      <c r="K42" s="30">
        <v>0.15719419656786746</v>
      </c>
      <c r="L42" s="30">
        <v>0.1609991595009985</v>
      </c>
      <c r="M42" s="30">
        <v>0.15702086451488936</v>
      </c>
      <c r="N42" s="30">
        <v>0.16061710989244812</v>
      </c>
      <c r="O42" s="30">
        <v>0.15505199559094754</v>
      </c>
      <c r="P42" s="30">
        <v>0.15874262633954039</v>
      </c>
      <c r="Q42" s="30">
        <v>0.15834022225107094</v>
      </c>
      <c r="R42" s="30">
        <v>0.16123400565527118</v>
      </c>
      <c r="S42" s="30">
        <v>0.14630375780364913</v>
      </c>
      <c r="T42" s="30">
        <v>0.14820031835724415</v>
      </c>
      <c r="U42" s="30">
        <v>0.14715078866750295</v>
      </c>
      <c r="V42" s="30">
        <v>0.14905408456854077</v>
      </c>
      <c r="W42" s="30">
        <v>0.15157130506728822</v>
      </c>
      <c r="X42" s="30">
        <v>0.14670497025546381</v>
      </c>
      <c r="Y42" s="30">
        <v>0.14600230660540037</v>
      </c>
      <c r="Z42" s="30">
        <v>0.14509210631523578</v>
      </c>
      <c r="AA42" s="30">
        <v>0.14058969769072122</v>
      </c>
      <c r="AB42" s="30">
        <v>0.12771503796874503</v>
      </c>
      <c r="AC42" s="30">
        <v>0.13312206392255246</v>
      </c>
      <c r="AD42" s="30">
        <v>0.12531658791753253</v>
      </c>
      <c r="AE42" s="30">
        <v>0.12039618350807332</v>
      </c>
    </row>
    <row r="43" spans="1:31" s="28" customFormat="1">
      <c r="A43" s="29" t="s">
        <v>131</v>
      </c>
      <c r="B43" s="29" t="s">
        <v>73</v>
      </c>
      <c r="C43" s="30">
        <v>4.4885916846911796E-2</v>
      </c>
      <c r="D43" s="30">
        <v>6.2188231995513904E-2</v>
      </c>
      <c r="E43" s="30">
        <v>7.8088338185265352E-2</v>
      </c>
      <c r="F43" s="30">
        <v>7.5663115418661372E-2</v>
      </c>
      <c r="G43" s="30">
        <v>7.9702915747498604E-2</v>
      </c>
      <c r="H43" s="30">
        <v>9.8199428825732987E-2</v>
      </c>
      <c r="I43" s="30">
        <v>0.11516684708012759</v>
      </c>
      <c r="J43" s="30">
        <v>0.1064762216211587</v>
      </c>
      <c r="K43" s="30">
        <v>0.10320781010447889</v>
      </c>
      <c r="L43" s="30">
        <v>0.11084456961939565</v>
      </c>
      <c r="M43" s="30">
        <v>0.10270339948470515</v>
      </c>
      <c r="N43" s="30">
        <v>0.17726700751265093</v>
      </c>
      <c r="O43" s="30">
        <v>0.17888423749333782</v>
      </c>
      <c r="P43" s="30">
        <v>0.17570606291071642</v>
      </c>
      <c r="Q43" s="30">
        <v>0.18393461511839188</v>
      </c>
      <c r="R43" s="30">
        <v>0.1857566362051655</v>
      </c>
      <c r="S43" s="30">
        <v>0.1909297043202601</v>
      </c>
      <c r="T43" s="30">
        <v>0.19974374811588583</v>
      </c>
      <c r="U43" s="30">
        <v>0.21376866565420541</v>
      </c>
      <c r="V43" s="30">
        <v>0.22452375620889048</v>
      </c>
      <c r="W43" s="30">
        <v>0.24254040323553763</v>
      </c>
      <c r="X43" s="30">
        <v>0.23751345450541392</v>
      </c>
      <c r="Y43" s="30">
        <v>0.22104771534753007</v>
      </c>
      <c r="Z43" s="30">
        <v>0.22658997661296038</v>
      </c>
      <c r="AA43" s="30">
        <v>0.20788428851524823</v>
      </c>
      <c r="AB43" s="30">
        <v>0.17449379204481566</v>
      </c>
      <c r="AC43" s="30">
        <v>0.17983243110947644</v>
      </c>
      <c r="AD43" s="30">
        <v>0.15677634529008497</v>
      </c>
      <c r="AE43" s="30">
        <v>0.14870088431438414</v>
      </c>
    </row>
    <row r="44" spans="1:31" s="28" customFormat="1">
      <c r="A44" s="29" t="s">
        <v>131</v>
      </c>
      <c r="B44" s="29" t="s">
        <v>56</v>
      </c>
      <c r="C44" s="30">
        <v>6.4092806148221951E-2</v>
      </c>
      <c r="D44" s="30">
        <v>7.7155880356425927E-2</v>
      </c>
      <c r="E44" s="30">
        <v>8.0090115959318198E-2</v>
      </c>
      <c r="F44" s="30">
        <v>9.2087636867252479E-2</v>
      </c>
      <c r="G44" s="30">
        <v>8.9719287702911779E-2</v>
      </c>
      <c r="H44" s="30">
        <v>8.7861324760208692E-2</v>
      </c>
      <c r="I44" s="30">
        <v>8.4541681337276992E-2</v>
      </c>
      <c r="J44" s="30">
        <v>7.6771429548646228E-2</v>
      </c>
      <c r="K44" s="30">
        <v>7.1498265047747006E-2</v>
      </c>
      <c r="L44" s="30">
        <v>7.1920389467295745E-2</v>
      </c>
      <c r="M44" s="30">
        <v>7.0595096345837466E-2</v>
      </c>
      <c r="N44" s="30">
        <v>6.7342246654658156E-2</v>
      </c>
      <c r="O44" s="30">
        <v>6.4375824533886447E-2</v>
      </c>
      <c r="P44" s="30">
        <v>6.4436664238751468E-2</v>
      </c>
      <c r="Q44" s="30">
        <v>6.5510224468540171E-2</v>
      </c>
      <c r="R44" s="30">
        <v>6.4156808425497883E-2</v>
      </c>
      <c r="S44" s="30">
        <v>5.6950075495895681E-2</v>
      </c>
      <c r="T44" s="30">
        <v>5.9160394132362307E-2</v>
      </c>
      <c r="U44" s="30">
        <v>5.7986682688857073E-2</v>
      </c>
      <c r="V44" s="30">
        <v>6.025097959256482E-2</v>
      </c>
      <c r="W44" s="30">
        <v>6.1343100901845748E-2</v>
      </c>
      <c r="X44" s="30">
        <v>5.5009318813088265E-2</v>
      </c>
      <c r="Y44" s="30">
        <v>4.7934384241085828E-2</v>
      </c>
      <c r="Z44" s="30">
        <v>4.6395452052404494E-2</v>
      </c>
      <c r="AA44" s="30">
        <v>4.1005083084477333E-2</v>
      </c>
      <c r="AB44" s="30">
        <v>3.1654019438006012E-2</v>
      </c>
      <c r="AC44" s="30">
        <v>3.2515473309749403E-2</v>
      </c>
      <c r="AD44" s="30">
        <v>2.2586101510983482E-2</v>
      </c>
      <c r="AE44" s="30">
        <v>2.2934979697468553E-2</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0" t="s">
        <v>169</v>
      </c>
      <c r="D48" s="30" t="s">
        <v>169</v>
      </c>
      <c r="E48" s="30" t="s">
        <v>169</v>
      </c>
      <c r="F48" s="30" t="s">
        <v>169</v>
      </c>
      <c r="G48" s="30" t="s">
        <v>169</v>
      </c>
      <c r="H48" s="30" t="s">
        <v>169</v>
      </c>
      <c r="I48" s="30" t="s">
        <v>169</v>
      </c>
      <c r="J48" s="30" t="s">
        <v>169</v>
      </c>
      <c r="K48" s="30" t="s">
        <v>169</v>
      </c>
      <c r="L48" s="30" t="s">
        <v>169</v>
      </c>
      <c r="M48" s="30" t="s">
        <v>169</v>
      </c>
      <c r="N48" s="30" t="s">
        <v>169</v>
      </c>
      <c r="O48" s="30" t="s">
        <v>169</v>
      </c>
      <c r="P48" s="30" t="s">
        <v>169</v>
      </c>
      <c r="Q48" s="30" t="s">
        <v>169</v>
      </c>
      <c r="R48" s="30" t="s">
        <v>169</v>
      </c>
      <c r="S48" s="30" t="s">
        <v>169</v>
      </c>
      <c r="T48" s="30" t="s">
        <v>169</v>
      </c>
      <c r="U48" s="30" t="s">
        <v>169</v>
      </c>
      <c r="V48" s="30" t="s">
        <v>169</v>
      </c>
      <c r="W48" s="30" t="s">
        <v>169</v>
      </c>
      <c r="X48" s="30" t="s">
        <v>169</v>
      </c>
      <c r="Y48" s="30" t="s">
        <v>169</v>
      </c>
      <c r="Z48" s="30" t="s">
        <v>169</v>
      </c>
      <c r="AA48" s="30" t="s">
        <v>169</v>
      </c>
      <c r="AB48" s="30" t="s">
        <v>169</v>
      </c>
      <c r="AC48" s="30" t="s">
        <v>169</v>
      </c>
      <c r="AD48" s="30" t="s">
        <v>169</v>
      </c>
      <c r="AE48" s="30" t="s">
        <v>169</v>
      </c>
    </row>
    <row r="49" spans="1:31" s="28" customFormat="1">
      <c r="A49" s="29" t="s">
        <v>132</v>
      </c>
      <c r="B49" s="29" t="s">
        <v>71</v>
      </c>
      <c r="C49" s="30">
        <v>0.63893523417317277</v>
      </c>
      <c r="D49" s="30">
        <v>0.54815677638916682</v>
      </c>
      <c r="E49" s="30">
        <v>0.57950489985796139</v>
      </c>
      <c r="F49" s="30">
        <v>0.65446046655924084</v>
      </c>
      <c r="G49" s="30">
        <v>0.66644360088560128</v>
      </c>
      <c r="H49" s="30">
        <v>0.63974087034186744</v>
      </c>
      <c r="I49" s="30" t="s">
        <v>169</v>
      </c>
      <c r="J49" s="30" t="s">
        <v>169</v>
      </c>
      <c r="K49" s="30" t="s">
        <v>169</v>
      </c>
      <c r="L49" s="30" t="s">
        <v>169</v>
      </c>
      <c r="M49" s="30" t="s">
        <v>169</v>
      </c>
      <c r="N49" s="30" t="s">
        <v>169</v>
      </c>
      <c r="O49" s="30" t="s">
        <v>169</v>
      </c>
      <c r="P49" s="30" t="s">
        <v>169</v>
      </c>
      <c r="Q49" s="30" t="s">
        <v>169</v>
      </c>
      <c r="R49" s="30" t="s">
        <v>169</v>
      </c>
      <c r="S49" s="30" t="s">
        <v>169</v>
      </c>
      <c r="T49" s="30" t="s">
        <v>169</v>
      </c>
      <c r="U49" s="30" t="s">
        <v>169</v>
      </c>
      <c r="V49" s="30" t="s">
        <v>169</v>
      </c>
      <c r="W49" s="30" t="s">
        <v>169</v>
      </c>
      <c r="X49" s="30" t="s">
        <v>169</v>
      </c>
      <c r="Y49" s="30" t="s">
        <v>169</v>
      </c>
      <c r="Z49" s="30" t="s">
        <v>169</v>
      </c>
      <c r="AA49" s="30" t="s">
        <v>169</v>
      </c>
      <c r="AB49" s="30" t="s">
        <v>169</v>
      </c>
      <c r="AC49" s="30" t="s">
        <v>169</v>
      </c>
      <c r="AD49" s="30" t="s">
        <v>169</v>
      </c>
      <c r="AE49" s="30" t="s">
        <v>169</v>
      </c>
    </row>
    <row r="50" spans="1:31" s="28" customFormat="1">
      <c r="A50" s="29" t="s">
        <v>132</v>
      </c>
      <c r="B50" s="29" t="s">
        <v>20</v>
      </c>
      <c r="C50" s="30" t="s">
        <v>169</v>
      </c>
      <c r="D50" s="30" t="s">
        <v>169</v>
      </c>
      <c r="E50" s="30" t="s">
        <v>169</v>
      </c>
      <c r="F50" s="30" t="s">
        <v>169</v>
      </c>
      <c r="G50" s="30" t="s">
        <v>169</v>
      </c>
      <c r="H50" s="30" t="s">
        <v>169</v>
      </c>
      <c r="I50" s="30" t="s">
        <v>169</v>
      </c>
      <c r="J50" s="30" t="s">
        <v>169</v>
      </c>
      <c r="K50" s="30" t="s">
        <v>169</v>
      </c>
      <c r="L50" s="30" t="s">
        <v>169</v>
      </c>
      <c r="M50" s="30" t="s">
        <v>169</v>
      </c>
      <c r="N50" s="30" t="s">
        <v>169</v>
      </c>
      <c r="O50" s="30" t="s">
        <v>169</v>
      </c>
      <c r="P50" s="30" t="s">
        <v>169</v>
      </c>
      <c r="Q50" s="30" t="s">
        <v>169</v>
      </c>
      <c r="R50" s="30" t="s">
        <v>169</v>
      </c>
      <c r="S50" s="30" t="s">
        <v>169</v>
      </c>
      <c r="T50" s="30" t="s">
        <v>169</v>
      </c>
      <c r="U50" s="30" t="s">
        <v>169</v>
      </c>
      <c r="V50" s="30" t="s">
        <v>169</v>
      </c>
      <c r="W50" s="30" t="s">
        <v>169</v>
      </c>
      <c r="X50" s="30" t="s">
        <v>169</v>
      </c>
      <c r="Y50" s="30" t="s">
        <v>169</v>
      </c>
      <c r="Z50" s="30" t="s">
        <v>169</v>
      </c>
      <c r="AA50" s="30" t="s">
        <v>169</v>
      </c>
      <c r="AB50" s="30" t="s">
        <v>169</v>
      </c>
      <c r="AC50" s="30" t="s">
        <v>169</v>
      </c>
      <c r="AD50" s="30" t="s">
        <v>169</v>
      </c>
      <c r="AE50" s="30" t="s">
        <v>169</v>
      </c>
    </row>
    <row r="51" spans="1:31" s="28" customFormat="1">
      <c r="A51" s="29" t="s">
        <v>132</v>
      </c>
      <c r="B51" s="29" t="s">
        <v>32</v>
      </c>
      <c r="C51" s="30">
        <v>2.4954239726027398E-3</v>
      </c>
      <c r="D51" s="30">
        <v>1.1900149543378996E-3</v>
      </c>
      <c r="E51" s="30">
        <v>2.1906164383561646E-3</v>
      </c>
      <c r="F51" s="30">
        <v>1.5820965753424659E-2</v>
      </c>
      <c r="G51" s="30">
        <v>1.4902377853881278E-2</v>
      </c>
      <c r="H51" s="30">
        <v>1.5104164383561642E-2</v>
      </c>
      <c r="I51" s="30">
        <v>2.2960447488584477E-2</v>
      </c>
      <c r="J51" s="30">
        <v>3.2469118721460959E-2</v>
      </c>
      <c r="K51" s="30">
        <v>9.0143351598173521E-3</v>
      </c>
      <c r="L51" s="30">
        <v>2.9841146118721459E-2</v>
      </c>
      <c r="M51" s="30">
        <v>8.7918801369863006E-2</v>
      </c>
      <c r="N51" s="30">
        <v>0.18745602739726028</v>
      </c>
      <c r="O51" s="30">
        <v>0.1524606506849315</v>
      </c>
      <c r="P51" s="30">
        <v>0.18475005936073061</v>
      </c>
      <c r="Q51" s="30">
        <v>0.10121804794520549</v>
      </c>
      <c r="R51" s="30">
        <v>8.3351575342465761E-2</v>
      </c>
      <c r="S51" s="30">
        <v>0.1575230296803653</v>
      </c>
      <c r="T51" s="30">
        <v>0.24024342465753423</v>
      </c>
      <c r="U51" s="30" t="s">
        <v>169</v>
      </c>
      <c r="V51" s="30" t="s">
        <v>169</v>
      </c>
      <c r="W51" s="30" t="s">
        <v>169</v>
      </c>
      <c r="X51" s="30" t="s">
        <v>169</v>
      </c>
      <c r="Y51" s="30" t="s">
        <v>169</v>
      </c>
      <c r="Z51" s="30" t="s">
        <v>169</v>
      </c>
      <c r="AA51" s="30" t="s">
        <v>169</v>
      </c>
      <c r="AB51" s="30" t="s">
        <v>169</v>
      </c>
      <c r="AC51" s="30" t="s">
        <v>169</v>
      </c>
      <c r="AD51" s="30" t="s">
        <v>169</v>
      </c>
      <c r="AE51" s="30" t="s">
        <v>169</v>
      </c>
    </row>
    <row r="52" spans="1:31" s="28" customFormat="1">
      <c r="A52" s="29" t="s">
        <v>132</v>
      </c>
      <c r="B52" s="29" t="s">
        <v>66</v>
      </c>
      <c r="C52" s="30">
        <v>6.6384668163774337E-4</v>
      </c>
      <c r="D52" s="30">
        <v>1.8579413756897379E-5</v>
      </c>
      <c r="E52" s="30">
        <v>5.6134933036475546E-4</v>
      </c>
      <c r="F52" s="30">
        <v>2.4952762798290851E-3</v>
      </c>
      <c r="G52" s="30">
        <v>1.6845263521232578E-3</v>
      </c>
      <c r="H52" s="30">
        <v>4.2953065475852502E-3</v>
      </c>
      <c r="I52" s="30">
        <v>3.6980086846067355E-3</v>
      </c>
      <c r="J52" s="30">
        <v>5.6365108610175437E-3</v>
      </c>
      <c r="K52" s="30">
        <v>8.5715301898454694E-4</v>
      </c>
      <c r="L52" s="30">
        <v>3.6823089298919135E-3</v>
      </c>
      <c r="M52" s="30">
        <v>5.7949184794571966E-3</v>
      </c>
      <c r="N52" s="30">
        <v>2.1497188377082851E-2</v>
      </c>
      <c r="O52" s="30">
        <v>1.3380078329565365E-2</v>
      </c>
      <c r="P52" s="30">
        <v>3.5682433904548394E-2</v>
      </c>
      <c r="Q52" s="30">
        <v>3.0758029853971715E-2</v>
      </c>
      <c r="R52" s="30">
        <v>2.8866726340998107E-2</v>
      </c>
      <c r="S52" s="30">
        <v>5.0683597148159891E-2</v>
      </c>
      <c r="T52" s="30">
        <v>4.7855460717420799E-2</v>
      </c>
      <c r="U52" s="30">
        <v>0.1488484921899135</v>
      </c>
      <c r="V52" s="30">
        <v>0.16055144592769816</v>
      </c>
      <c r="W52" s="30">
        <v>0.13997791261407652</v>
      </c>
      <c r="X52" s="30">
        <v>0.17482496604703857</v>
      </c>
      <c r="Y52" s="30">
        <v>0.17845334159807064</v>
      </c>
      <c r="Z52" s="30">
        <v>0.11438962581673234</v>
      </c>
      <c r="AA52" s="30">
        <v>0.12721893649244714</v>
      </c>
      <c r="AB52" s="30">
        <v>0.16966115347898875</v>
      </c>
      <c r="AC52" s="30">
        <v>0.2062434087547802</v>
      </c>
      <c r="AD52" s="30">
        <v>0.25769608835304519</v>
      </c>
      <c r="AE52" s="30">
        <v>0.24530783235563489</v>
      </c>
    </row>
    <row r="53" spans="1:31" s="28" customFormat="1">
      <c r="A53" s="29" t="s">
        <v>132</v>
      </c>
      <c r="B53" s="29" t="s">
        <v>65</v>
      </c>
      <c r="C53" s="30">
        <v>0.1431235745769722</v>
      </c>
      <c r="D53" s="30">
        <v>0.14453462839610573</v>
      </c>
      <c r="E53" s="30">
        <v>0.13145794209823372</v>
      </c>
      <c r="F53" s="30">
        <v>0.16209108035418476</v>
      </c>
      <c r="G53" s="30">
        <v>0.16635588221071237</v>
      </c>
      <c r="H53" s="30">
        <v>0.15757325484966903</v>
      </c>
      <c r="I53" s="30">
        <v>0.15927194090678057</v>
      </c>
      <c r="J53" s="30">
        <v>0.20067832799339863</v>
      </c>
      <c r="K53" s="30">
        <v>0.16654986717041079</v>
      </c>
      <c r="L53" s="30">
        <v>0.14277044351295681</v>
      </c>
      <c r="M53" s="30">
        <v>0.14399944234208095</v>
      </c>
      <c r="N53" s="30">
        <v>0.12987505684612555</v>
      </c>
      <c r="O53" s="30">
        <v>0.16017394523428832</v>
      </c>
      <c r="P53" s="30">
        <v>0.16528800659929496</v>
      </c>
      <c r="Q53" s="30">
        <v>0.15670763538637875</v>
      </c>
      <c r="R53" s="30">
        <v>0.15773574113972108</v>
      </c>
      <c r="S53" s="30">
        <v>0.19924520316445141</v>
      </c>
      <c r="T53" s="30">
        <v>0.16560442453200971</v>
      </c>
      <c r="U53" s="30">
        <v>0.14246269078177048</v>
      </c>
      <c r="V53" s="30">
        <v>0.14237821605025916</v>
      </c>
      <c r="W53" s="30">
        <v>0.12924215276534534</v>
      </c>
      <c r="X53" s="30">
        <v>0.15901717133679452</v>
      </c>
      <c r="Y53" s="30">
        <v>0.16467229546198101</v>
      </c>
      <c r="Z53" s="30">
        <v>0.15556872413629896</v>
      </c>
      <c r="AA53" s="30">
        <v>0.15679442357514284</v>
      </c>
      <c r="AB53" s="30">
        <v>0.19765877230888895</v>
      </c>
      <c r="AC53" s="30">
        <v>0.16416961818952544</v>
      </c>
      <c r="AD53" s="30">
        <v>0.14077822407559448</v>
      </c>
      <c r="AE53" s="30">
        <v>0.14125620538479416</v>
      </c>
    </row>
    <row r="54" spans="1:31" s="28" customFormat="1">
      <c r="A54" s="29" t="s">
        <v>132</v>
      </c>
      <c r="B54" s="29" t="s">
        <v>69</v>
      </c>
      <c r="C54" s="30">
        <v>0.35615099558836094</v>
      </c>
      <c r="D54" s="30">
        <v>0.35899200869034453</v>
      </c>
      <c r="E54" s="30">
        <v>0.30368947254748563</v>
      </c>
      <c r="F54" s="30">
        <v>0.31182264393493703</v>
      </c>
      <c r="G54" s="30">
        <v>0.32652403353070181</v>
      </c>
      <c r="H54" s="30">
        <v>0.34073894503554653</v>
      </c>
      <c r="I54" s="30">
        <v>0.34974144629131176</v>
      </c>
      <c r="J54" s="30">
        <v>0.32767388558633215</v>
      </c>
      <c r="K54" s="30">
        <v>0.33829262305413688</v>
      </c>
      <c r="L54" s="30">
        <v>0.32024013385340067</v>
      </c>
      <c r="M54" s="30">
        <v>0.32796633927221186</v>
      </c>
      <c r="N54" s="30">
        <v>0.28394705181463931</v>
      </c>
      <c r="O54" s="30">
        <v>0.28366639394687831</v>
      </c>
      <c r="P54" s="30">
        <v>0.29624668285415351</v>
      </c>
      <c r="Q54" s="30">
        <v>0.3158240318407658</v>
      </c>
      <c r="R54" s="30">
        <v>0.32158708695895571</v>
      </c>
      <c r="S54" s="30">
        <v>0.29632638326917599</v>
      </c>
      <c r="T54" s="30">
        <v>0.31556063826106456</v>
      </c>
      <c r="U54" s="30">
        <v>0.29951331219842497</v>
      </c>
      <c r="V54" s="30">
        <v>0.29886139233619746</v>
      </c>
      <c r="W54" s="30">
        <v>0.26818663829926054</v>
      </c>
      <c r="X54" s="30">
        <v>0.26965422557624502</v>
      </c>
      <c r="Y54" s="30">
        <v>0.28277618007804972</v>
      </c>
      <c r="Z54" s="30">
        <v>0.29636420711779382</v>
      </c>
      <c r="AA54" s="30">
        <v>0.3107696991209013</v>
      </c>
      <c r="AB54" s="30">
        <v>0.3063808271796909</v>
      </c>
      <c r="AC54" s="30">
        <v>0.32048637721052431</v>
      </c>
      <c r="AD54" s="30">
        <v>0.30402323974309153</v>
      </c>
      <c r="AE54" s="30">
        <v>0.32199435469710491</v>
      </c>
    </row>
    <row r="55" spans="1:31" s="28" customFormat="1">
      <c r="A55" s="29" t="s">
        <v>132</v>
      </c>
      <c r="B55" s="29" t="s">
        <v>68</v>
      </c>
      <c r="C55" s="30">
        <v>0.275890723009457</v>
      </c>
      <c r="D55" s="30">
        <v>0.27388818146037619</v>
      </c>
      <c r="E55" s="30">
        <v>0.28372755753706558</v>
      </c>
      <c r="F55" s="30">
        <v>0.27266514197014058</v>
      </c>
      <c r="G55" s="30">
        <v>0.25897689835225063</v>
      </c>
      <c r="H55" s="30">
        <v>0.27311444253370376</v>
      </c>
      <c r="I55" s="30">
        <v>0.27855315543676096</v>
      </c>
      <c r="J55" s="30">
        <v>0.26035525818219635</v>
      </c>
      <c r="K55" s="30">
        <v>0.26908595579509903</v>
      </c>
      <c r="L55" s="30">
        <v>0.27113881888383223</v>
      </c>
      <c r="M55" s="30">
        <v>0.26510973528552495</v>
      </c>
      <c r="N55" s="30">
        <v>0.2657746546090084</v>
      </c>
      <c r="O55" s="30">
        <v>0.24829357413346148</v>
      </c>
      <c r="P55" s="30">
        <v>0.24786104567168279</v>
      </c>
      <c r="Q55" s="30">
        <v>0.26020344310883053</v>
      </c>
      <c r="R55" s="30">
        <v>0.26652489287409059</v>
      </c>
      <c r="S55" s="30">
        <v>0.23780317119906447</v>
      </c>
      <c r="T55" s="30">
        <v>0.2414573776139993</v>
      </c>
      <c r="U55" s="30">
        <v>0.24544924901164536</v>
      </c>
      <c r="V55" s="30">
        <v>0.24819711046844886</v>
      </c>
      <c r="W55" s="30">
        <v>0.25528676412965945</v>
      </c>
      <c r="X55" s="30">
        <v>0.24400807595456842</v>
      </c>
      <c r="Y55" s="30">
        <v>0.23393820934190526</v>
      </c>
      <c r="Z55" s="30">
        <v>0.24837941577846184</v>
      </c>
      <c r="AA55" s="30">
        <v>0.25217847051798514</v>
      </c>
      <c r="AB55" s="30">
        <v>0.21818839179828656</v>
      </c>
      <c r="AC55" s="30">
        <v>0.22102689613182661</v>
      </c>
      <c r="AD55" s="30">
        <v>0.22053608978397152</v>
      </c>
      <c r="AE55" s="30">
        <v>0.23527093880543992</v>
      </c>
    </row>
    <row r="56" spans="1:31" s="28" customFormat="1">
      <c r="A56" s="29" t="s">
        <v>132</v>
      </c>
      <c r="B56" s="29" t="s">
        <v>36</v>
      </c>
      <c r="C56" s="30">
        <v>0.1059431015402284</v>
      </c>
      <c r="D56" s="30">
        <v>3.3137830434333222E-2</v>
      </c>
      <c r="E56" s="30">
        <v>3.6973717369670811E-2</v>
      </c>
      <c r="F56" s="30">
        <v>4.8169861914475275E-2</v>
      </c>
      <c r="G56" s="30">
        <v>4.7431797305804789E-2</v>
      </c>
      <c r="H56" s="30">
        <v>4.8972376239107447E-2</v>
      </c>
      <c r="I56" s="30">
        <v>4.773351362708031E-2</v>
      </c>
      <c r="J56" s="30">
        <v>4.5819305672622303E-2</v>
      </c>
      <c r="K56" s="30">
        <v>4.3827183594638018E-2</v>
      </c>
      <c r="L56" s="30">
        <v>4.4318700248126029E-2</v>
      </c>
      <c r="M56" s="30">
        <v>4.1593777023199635E-2</v>
      </c>
      <c r="N56" s="30">
        <v>4.4283192957715947E-2</v>
      </c>
      <c r="O56" s="30">
        <v>3.951650953272557E-2</v>
      </c>
      <c r="P56" s="30">
        <v>3.6759008441952651E-2</v>
      </c>
      <c r="Q56" s="30">
        <v>4.0324625141882064E-2</v>
      </c>
      <c r="R56" s="30">
        <v>4.0486646080556805E-2</v>
      </c>
      <c r="S56" s="30">
        <v>3.7611206938606763E-2</v>
      </c>
      <c r="T56" s="30">
        <v>3.5842177262375596E-2</v>
      </c>
      <c r="U56" s="30">
        <v>4.0073052668334143E-2</v>
      </c>
      <c r="V56" s="30">
        <v>3.8582414650851535E-2</v>
      </c>
      <c r="W56" s="30">
        <v>1.4447637751056881E-2</v>
      </c>
      <c r="X56" s="30" t="s">
        <v>169</v>
      </c>
      <c r="Y56" s="30" t="s">
        <v>169</v>
      </c>
      <c r="Z56" s="30">
        <v>0.13622357133053614</v>
      </c>
      <c r="AA56" s="30">
        <v>0.13632643707606154</v>
      </c>
      <c r="AB56" s="30">
        <v>0.13648756590360178</v>
      </c>
      <c r="AC56" s="30">
        <v>0.13587341124222257</v>
      </c>
      <c r="AD56" s="30">
        <v>0.13740003934067069</v>
      </c>
      <c r="AE56" s="30">
        <v>0.12871719573041759</v>
      </c>
    </row>
    <row r="57" spans="1:31" s="28" customFormat="1">
      <c r="A57" s="29" t="s">
        <v>132</v>
      </c>
      <c r="B57" s="29" t="s">
        <v>73</v>
      </c>
      <c r="C57" s="30" t="s">
        <v>169</v>
      </c>
      <c r="D57" s="30" t="s">
        <v>169</v>
      </c>
      <c r="E57" s="30" t="s">
        <v>169</v>
      </c>
      <c r="F57" s="30" t="s">
        <v>169</v>
      </c>
      <c r="G57" s="30" t="s">
        <v>169</v>
      </c>
      <c r="H57" s="30" t="s">
        <v>169</v>
      </c>
      <c r="I57" s="30" t="s">
        <v>169</v>
      </c>
      <c r="J57" s="30" t="s">
        <v>169</v>
      </c>
      <c r="K57" s="30" t="s">
        <v>169</v>
      </c>
      <c r="L57" s="30" t="s">
        <v>169</v>
      </c>
      <c r="M57" s="30" t="s">
        <v>169</v>
      </c>
      <c r="N57" s="30">
        <v>0.27451919723750473</v>
      </c>
      <c r="O57" s="30">
        <v>0.25930609816656425</v>
      </c>
      <c r="P57" s="30">
        <v>0.24370878147818653</v>
      </c>
      <c r="Q57" s="30">
        <v>0.24920934553491786</v>
      </c>
      <c r="R57" s="30">
        <v>0.25134690884669875</v>
      </c>
      <c r="S57" s="30">
        <v>0.24547036265481162</v>
      </c>
      <c r="T57" s="30">
        <v>0.24488080851220403</v>
      </c>
      <c r="U57" s="30">
        <v>0.26619548161682216</v>
      </c>
      <c r="V57" s="30">
        <v>0.2589011907833999</v>
      </c>
      <c r="W57" s="30">
        <v>0.25455853456699351</v>
      </c>
      <c r="X57" s="30">
        <v>0.24249307829062239</v>
      </c>
      <c r="Y57" s="30">
        <v>0.22792499263483096</v>
      </c>
      <c r="Z57" s="30">
        <v>0.25240758181126283</v>
      </c>
      <c r="AA57" s="30">
        <v>0.24841898306697108</v>
      </c>
      <c r="AB57" s="30">
        <v>0.24192928557838661</v>
      </c>
      <c r="AC57" s="30">
        <v>0.2393677368721461</v>
      </c>
      <c r="AD57" s="30">
        <v>0.25151388888888887</v>
      </c>
      <c r="AE57" s="30">
        <v>0.23963441780821917</v>
      </c>
    </row>
    <row r="58" spans="1:31" s="28" customFormat="1">
      <c r="A58" s="29" t="s">
        <v>132</v>
      </c>
      <c r="B58" s="29" t="s">
        <v>56</v>
      </c>
      <c r="C58" s="30">
        <v>4.0946295205290008E-2</v>
      </c>
      <c r="D58" s="30">
        <v>5.811375604958828E-2</v>
      </c>
      <c r="E58" s="30">
        <v>6.5576710330931862E-2</v>
      </c>
      <c r="F58" s="30">
        <v>8.7297322261847693E-2</v>
      </c>
      <c r="G58" s="30">
        <v>8.6298664690966226E-2</v>
      </c>
      <c r="H58" s="30">
        <v>8.6161369664041115E-2</v>
      </c>
      <c r="I58" s="30">
        <v>8.2240385814802586E-2</v>
      </c>
      <c r="J58" s="30">
        <v>7.4330223483859134E-2</v>
      </c>
      <c r="K58" s="30">
        <v>7.0591456527728427E-2</v>
      </c>
      <c r="L58" s="30">
        <v>6.6929164052048712E-2</v>
      </c>
      <c r="M58" s="30">
        <v>6.5858988010499303E-2</v>
      </c>
      <c r="N58" s="30">
        <v>6.4166028236532086E-2</v>
      </c>
      <c r="O58" s="30">
        <v>6.2428980652448722E-2</v>
      </c>
      <c r="P58" s="30">
        <v>5.9866273949971426E-2</v>
      </c>
      <c r="Q58" s="30">
        <v>6.4350338440065685E-2</v>
      </c>
      <c r="R58" s="30">
        <v>6.3748676623862216E-2</v>
      </c>
      <c r="S58" s="30">
        <v>5.7569985855470449E-2</v>
      </c>
      <c r="T58" s="30">
        <v>5.6569408336196843E-2</v>
      </c>
      <c r="U58" s="30">
        <v>5.9025294148233862E-2</v>
      </c>
      <c r="V58" s="30">
        <v>5.6193869086052901E-2</v>
      </c>
      <c r="W58" s="30">
        <v>5.6861598292962875E-2</v>
      </c>
      <c r="X58" s="30">
        <v>5.3561249579282738E-2</v>
      </c>
      <c r="Y58" s="30">
        <v>4.5803298585053012E-2</v>
      </c>
      <c r="Z58" s="30">
        <v>4.9835354899318805E-2</v>
      </c>
      <c r="AA58" s="30">
        <v>4.8453261872673188E-2</v>
      </c>
      <c r="AB58" s="30">
        <v>4.4553881181824496E-2</v>
      </c>
      <c r="AC58" s="30">
        <v>4.0381009778962543E-2</v>
      </c>
      <c r="AD58" s="30">
        <v>4.1042427920004718E-2</v>
      </c>
      <c r="AE58" s="30">
        <v>3.6323891778528544E-2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0" t="s">
        <v>169</v>
      </c>
      <c r="D62" s="30" t="s">
        <v>169</v>
      </c>
      <c r="E62" s="30" t="s">
        <v>169</v>
      </c>
      <c r="F62" s="30" t="s">
        <v>169</v>
      </c>
      <c r="G62" s="30" t="s">
        <v>169</v>
      </c>
      <c r="H62" s="30" t="s">
        <v>169</v>
      </c>
      <c r="I62" s="30" t="s">
        <v>169</v>
      </c>
      <c r="J62" s="30" t="s">
        <v>169</v>
      </c>
      <c r="K62" s="30" t="s">
        <v>169</v>
      </c>
      <c r="L62" s="30" t="s">
        <v>169</v>
      </c>
      <c r="M62" s="30" t="s">
        <v>169</v>
      </c>
      <c r="N62" s="30" t="s">
        <v>169</v>
      </c>
      <c r="O62" s="30" t="s">
        <v>169</v>
      </c>
      <c r="P62" s="30" t="s">
        <v>169</v>
      </c>
      <c r="Q62" s="30" t="s">
        <v>169</v>
      </c>
      <c r="R62" s="30" t="s">
        <v>169</v>
      </c>
      <c r="S62" s="30" t="s">
        <v>169</v>
      </c>
      <c r="T62" s="30" t="s">
        <v>169</v>
      </c>
      <c r="U62" s="30" t="s">
        <v>169</v>
      </c>
      <c r="V62" s="30" t="s">
        <v>169</v>
      </c>
      <c r="W62" s="30" t="s">
        <v>169</v>
      </c>
      <c r="X62" s="30" t="s">
        <v>169</v>
      </c>
      <c r="Y62" s="30" t="s">
        <v>169</v>
      </c>
      <c r="Z62" s="30" t="s">
        <v>169</v>
      </c>
      <c r="AA62" s="30" t="s">
        <v>169</v>
      </c>
      <c r="AB62" s="30" t="s">
        <v>169</v>
      </c>
      <c r="AC62" s="30" t="s">
        <v>169</v>
      </c>
      <c r="AD62" s="30" t="s">
        <v>169</v>
      </c>
      <c r="AE62" s="30" t="s">
        <v>169</v>
      </c>
    </row>
    <row r="63" spans="1:31" s="28" customFormat="1">
      <c r="A63" s="29" t="s">
        <v>133</v>
      </c>
      <c r="B63" s="29" t="s">
        <v>71</v>
      </c>
      <c r="C63" s="30" t="s">
        <v>169</v>
      </c>
      <c r="D63" s="30" t="s">
        <v>169</v>
      </c>
      <c r="E63" s="30" t="s">
        <v>169</v>
      </c>
      <c r="F63" s="30" t="s">
        <v>169</v>
      </c>
      <c r="G63" s="30" t="s">
        <v>169</v>
      </c>
      <c r="H63" s="30" t="s">
        <v>169</v>
      </c>
      <c r="I63" s="30" t="s">
        <v>169</v>
      </c>
      <c r="J63" s="30" t="s">
        <v>169</v>
      </c>
      <c r="K63" s="30" t="s">
        <v>169</v>
      </c>
      <c r="L63" s="30" t="s">
        <v>169</v>
      </c>
      <c r="M63" s="30" t="s">
        <v>169</v>
      </c>
      <c r="N63" s="30" t="s">
        <v>169</v>
      </c>
      <c r="O63" s="30" t="s">
        <v>169</v>
      </c>
      <c r="P63" s="30" t="s">
        <v>169</v>
      </c>
      <c r="Q63" s="30" t="s">
        <v>169</v>
      </c>
      <c r="R63" s="30" t="s">
        <v>169</v>
      </c>
      <c r="S63" s="30" t="s">
        <v>169</v>
      </c>
      <c r="T63" s="30" t="s">
        <v>169</v>
      </c>
      <c r="U63" s="30" t="s">
        <v>169</v>
      </c>
      <c r="V63" s="30" t="s">
        <v>169</v>
      </c>
      <c r="W63" s="30" t="s">
        <v>169</v>
      </c>
      <c r="X63" s="30" t="s">
        <v>169</v>
      </c>
      <c r="Y63" s="30" t="s">
        <v>169</v>
      </c>
      <c r="Z63" s="30" t="s">
        <v>169</v>
      </c>
      <c r="AA63" s="30" t="s">
        <v>169</v>
      </c>
      <c r="AB63" s="30" t="s">
        <v>169</v>
      </c>
      <c r="AC63" s="30" t="s">
        <v>169</v>
      </c>
      <c r="AD63" s="30" t="s">
        <v>169</v>
      </c>
      <c r="AE63" s="30" t="s">
        <v>169</v>
      </c>
    </row>
    <row r="64" spans="1:31" s="28" customFormat="1">
      <c r="A64" s="29" t="s">
        <v>133</v>
      </c>
      <c r="B64" s="29" t="s">
        <v>20</v>
      </c>
      <c r="C64" s="30">
        <v>0.17949788290809213</v>
      </c>
      <c r="D64" s="30">
        <v>0.17949788286988411</v>
      </c>
      <c r="E64" s="30">
        <v>0.10573966273135148</v>
      </c>
      <c r="F64" s="30">
        <v>0.16209996716096253</v>
      </c>
      <c r="G64" s="30">
        <v>0.210733826745584</v>
      </c>
      <c r="H64" s="30">
        <v>0.19685706900328268</v>
      </c>
      <c r="I64" s="30">
        <v>0.14825893438219848</v>
      </c>
      <c r="J64" s="30">
        <v>0.13444022329020744</v>
      </c>
      <c r="K64" s="30">
        <v>0.10391713321167836</v>
      </c>
      <c r="L64" s="30">
        <v>0.16925356600052566</v>
      </c>
      <c r="M64" s="30">
        <v>0.20479372980262275</v>
      </c>
      <c r="N64" s="30">
        <v>0.23866612136094206</v>
      </c>
      <c r="O64" s="30">
        <v>0.27166954829628942</v>
      </c>
      <c r="P64" s="30">
        <v>0.28359432673735446</v>
      </c>
      <c r="Q64" s="30">
        <v>0.23081398964722361</v>
      </c>
      <c r="R64" s="30">
        <v>0.2327366748504005</v>
      </c>
      <c r="S64" s="30" t="s">
        <v>169</v>
      </c>
      <c r="T64" s="30" t="s">
        <v>169</v>
      </c>
      <c r="U64" s="30" t="s">
        <v>169</v>
      </c>
      <c r="V64" s="30" t="s">
        <v>169</v>
      </c>
      <c r="W64" s="30" t="s">
        <v>169</v>
      </c>
      <c r="X64" s="30" t="s">
        <v>169</v>
      </c>
      <c r="Y64" s="30" t="s">
        <v>169</v>
      </c>
      <c r="Z64" s="30" t="s">
        <v>169</v>
      </c>
      <c r="AA64" s="30" t="s">
        <v>169</v>
      </c>
      <c r="AB64" s="30" t="s">
        <v>169</v>
      </c>
      <c r="AC64" s="30" t="s">
        <v>169</v>
      </c>
      <c r="AD64" s="30" t="s">
        <v>169</v>
      </c>
      <c r="AE64" s="30" t="s">
        <v>169</v>
      </c>
    </row>
    <row r="65" spans="1:31" s="28" customFormat="1">
      <c r="A65" s="29" t="s">
        <v>133</v>
      </c>
      <c r="B65" s="29" t="s">
        <v>32</v>
      </c>
      <c r="C65" s="30">
        <v>9.4384617579908681E-2</v>
      </c>
      <c r="D65" s="30">
        <v>9.668770833333333E-2</v>
      </c>
      <c r="E65" s="30">
        <v>9.1715164098173513E-2</v>
      </c>
      <c r="F65" s="30">
        <v>1.875164668949772E-2</v>
      </c>
      <c r="G65" s="30">
        <v>2.1398720034246577E-2</v>
      </c>
      <c r="H65" s="30">
        <v>2.2228695776255705E-2</v>
      </c>
      <c r="I65" s="30">
        <v>1.7354888698630135E-2</v>
      </c>
      <c r="J65" s="30">
        <v>1.894878710045662E-2</v>
      </c>
      <c r="K65" s="30">
        <v>1.1639999999999987E-2</v>
      </c>
      <c r="L65" s="30">
        <v>1.5948798515981737E-2</v>
      </c>
      <c r="M65" s="30">
        <v>3.1487636986301366E-2</v>
      </c>
      <c r="N65" s="30">
        <v>6.959369577625571E-2</v>
      </c>
      <c r="O65" s="30">
        <v>7.7270743436073056E-2</v>
      </c>
      <c r="P65" s="30">
        <v>0.12940249714611873</v>
      </c>
      <c r="Q65" s="30" t="s">
        <v>169</v>
      </c>
      <c r="R65" s="30" t="s">
        <v>169</v>
      </c>
      <c r="S65" s="30" t="s">
        <v>169</v>
      </c>
      <c r="T65" s="30" t="s">
        <v>169</v>
      </c>
      <c r="U65" s="30" t="s">
        <v>169</v>
      </c>
      <c r="V65" s="30" t="s">
        <v>169</v>
      </c>
      <c r="W65" s="30" t="s">
        <v>169</v>
      </c>
      <c r="X65" s="30" t="s">
        <v>169</v>
      </c>
      <c r="Y65" s="30" t="s">
        <v>169</v>
      </c>
      <c r="Z65" s="30" t="s">
        <v>169</v>
      </c>
      <c r="AA65" s="30" t="s">
        <v>169</v>
      </c>
      <c r="AB65" s="30" t="s">
        <v>169</v>
      </c>
      <c r="AC65" s="30" t="s">
        <v>169</v>
      </c>
      <c r="AD65" s="30" t="s">
        <v>169</v>
      </c>
      <c r="AE65" s="30" t="s">
        <v>169</v>
      </c>
    </row>
    <row r="66" spans="1:31" s="28" customFormat="1">
      <c r="A66" s="29" t="s">
        <v>133</v>
      </c>
      <c r="B66" s="29" t="s">
        <v>66</v>
      </c>
      <c r="C66" s="30">
        <v>3.8724833566201157E-3</v>
      </c>
      <c r="D66" s="30">
        <v>1.8908044045752854E-3</v>
      </c>
      <c r="E66" s="30">
        <v>6.6338947239458481E-3</v>
      </c>
      <c r="F66" s="30">
        <v>1.0822715320997597E-2</v>
      </c>
      <c r="G66" s="30">
        <v>1.5137888425529574E-2</v>
      </c>
      <c r="H66" s="30">
        <v>1.0400663293420419E-2</v>
      </c>
      <c r="I66" s="30">
        <v>6.9241899356625621E-3</v>
      </c>
      <c r="J66" s="30">
        <v>8.8934897366361211E-3</v>
      </c>
      <c r="K66" s="30">
        <v>1.8033483511326383E-3</v>
      </c>
      <c r="L66" s="30">
        <v>1.6220215307862908E-2</v>
      </c>
      <c r="M66" s="30">
        <v>2.1224072640722152E-2</v>
      </c>
      <c r="N66" s="30">
        <v>5.154801830091351E-2</v>
      </c>
      <c r="O66" s="30">
        <v>4.9488415480021482E-2</v>
      </c>
      <c r="P66" s="30">
        <v>6.9715728473929442E-2</v>
      </c>
      <c r="Q66" s="30">
        <v>6.2730306257796936E-2</v>
      </c>
      <c r="R66" s="30">
        <v>6.0986646563864225E-2</v>
      </c>
      <c r="S66" s="30">
        <v>0.10058232821910007</v>
      </c>
      <c r="T66" s="30">
        <v>0.10011905911145692</v>
      </c>
      <c r="U66" s="30">
        <v>0.12484242965312214</v>
      </c>
      <c r="V66" s="30">
        <v>0.12561633564542102</v>
      </c>
      <c r="W66" s="30">
        <v>0.12290829908971734</v>
      </c>
      <c r="X66" s="30">
        <v>0.14243441710211951</v>
      </c>
      <c r="Y66" s="30">
        <v>0.15235757580338544</v>
      </c>
      <c r="Z66" s="30">
        <v>8.857736182948911E-2</v>
      </c>
      <c r="AA66" s="30">
        <v>9.1053012919389137E-2</v>
      </c>
      <c r="AB66" s="30">
        <v>9.1207270948258201E-2</v>
      </c>
      <c r="AC66" s="30">
        <v>8.4680230055931421E-2</v>
      </c>
      <c r="AD66" s="30">
        <v>0.11168747326117377</v>
      </c>
      <c r="AE66" s="30">
        <v>9.7315418279829966E-2</v>
      </c>
    </row>
    <row r="67" spans="1:31" s="28" customFormat="1">
      <c r="A67" s="29" t="s">
        <v>133</v>
      </c>
      <c r="B67" s="29" t="s">
        <v>65</v>
      </c>
      <c r="C67" s="30" t="s">
        <v>169</v>
      </c>
      <c r="D67" s="30" t="s">
        <v>169</v>
      </c>
      <c r="E67" s="30" t="s">
        <v>169</v>
      </c>
      <c r="F67" s="30" t="s">
        <v>169</v>
      </c>
      <c r="G67" s="30" t="s">
        <v>169</v>
      </c>
      <c r="H67" s="30" t="s">
        <v>169</v>
      </c>
      <c r="I67" s="30" t="s">
        <v>169</v>
      </c>
      <c r="J67" s="30" t="s">
        <v>169</v>
      </c>
      <c r="K67" s="30" t="s">
        <v>169</v>
      </c>
      <c r="L67" s="30" t="s">
        <v>169</v>
      </c>
      <c r="M67" s="30" t="s">
        <v>169</v>
      </c>
      <c r="N67" s="30" t="s">
        <v>169</v>
      </c>
      <c r="O67" s="30" t="s">
        <v>169</v>
      </c>
      <c r="P67" s="30" t="s">
        <v>169</v>
      </c>
      <c r="Q67" s="30" t="s">
        <v>169</v>
      </c>
      <c r="R67" s="30" t="s">
        <v>169</v>
      </c>
      <c r="S67" s="30" t="s">
        <v>169</v>
      </c>
      <c r="T67" s="30" t="s">
        <v>169</v>
      </c>
      <c r="U67" s="30" t="s">
        <v>169</v>
      </c>
      <c r="V67" s="30" t="s">
        <v>169</v>
      </c>
      <c r="W67" s="30" t="s">
        <v>169</v>
      </c>
      <c r="X67" s="30" t="s">
        <v>169</v>
      </c>
      <c r="Y67" s="30" t="s">
        <v>169</v>
      </c>
      <c r="Z67" s="30" t="s">
        <v>169</v>
      </c>
      <c r="AA67" s="30" t="s">
        <v>169</v>
      </c>
      <c r="AB67" s="30" t="s">
        <v>169</v>
      </c>
      <c r="AC67" s="30" t="s">
        <v>169</v>
      </c>
      <c r="AD67" s="30" t="s">
        <v>169</v>
      </c>
      <c r="AE67" s="30" t="s">
        <v>169</v>
      </c>
    </row>
    <row r="68" spans="1:31" s="28" customFormat="1">
      <c r="A68" s="29" t="s">
        <v>133</v>
      </c>
      <c r="B68" s="29" t="s">
        <v>69</v>
      </c>
      <c r="C68" s="30">
        <v>0.34407485275902033</v>
      </c>
      <c r="D68" s="30">
        <v>0.33848671908321137</v>
      </c>
      <c r="E68" s="30">
        <v>0.29680320137593991</v>
      </c>
      <c r="F68" s="30">
        <v>0.32187023535210307</v>
      </c>
      <c r="G68" s="30">
        <v>0.31317265699301389</v>
      </c>
      <c r="H68" s="30">
        <v>0.34700526312883095</v>
      </c>
      <c r="I68" s="30">
        <v>0.34285476959823746</v>
      </c>
      <c r="J68" s="30">
        <v>0.33241305089881024</v>
      </c>
      <c r="K68" s="30">
        <v>0.33539168601971958</v>
      </c>
      <c r="L68" s="30">
        <v>0.33243326910380894</v>
      </c>
      <c r="M68" s="30">
        <v>0.34640431541156586</v>
      </c>
      <c r="N68" s="30">
        <v>0.2975223732553206</v>
      </c>
      <c r="O68" s="30">
        <v>0.29419775937002479</v>
      </c>
      <c r="P68" s="30">
        <v>0.27425833759091012</v>
      </c>
      <c r="Q68" s="30">
        <v>0.31587433720256253</v>
      </c>
      <c r="R68" s="30">
        <v>0.3242310118740892</v>
      </c>
      <c r="S68" s="30">
        <v>0.30400119674009185</v>
      </c>
      <c r="T68" s="30">
        <v>0.31589133102891059</v>
      </c>
      <c r="U68" s="30">
        <v>0.30744879505754646</v>
      </c>
      <c r="V68" s="30">
        <v>0.32080969620937805</v>
      </c>
      <c r="W68" s="30">
        <v>0.28774687217442646</v>
      </c>
      <c r="X68" s="30">
        <v>0.29260761259401286</v>
      </c>
      <c r="Y68" s="30">
        <v>0.26434356313684731</v>
      </c>
      <c r="Z68" s="30">
        <v>0.29684153482200643</v>
      </c>
      <c r="AA68" s="30">
        <v>0.30512924327078905</v>
      </c>
      <c r="AB68" s="30">
        <v>0.28567355751995416</v>
      </c>
      <c r="AC68" s="30">
        <v>0.29319808159137256</v>
      </c>
      <c r="AD68" s="30">
        <v>0.28152215712045725</v>
      </c>
      <c r="AE68" s="30">
        <v>0.28787390039062083</v>
      </c>
    </row>
    <row r="69" spans="1:31" s="28" customFormat="1">
      <c r="A69" s="29" t="s">
        <v>133</v>
      </c>
      <c r="B69" s="29" t="s">
        <v>68</v>
      </c>
      <c r="C69" s="30">
        <v>0.30629106369708342</v>
      </c>
      <c r="D69" s="30">
        <v>0.29086544628808064</v>
      </c>
      <c r="E69" s="30">
        <v>0.29050886383251867</v>
      </c>
      <c r="F69" s="30">
        <v>0.2819437864028394</v>
      </c>
      <c r="G69" s="30">
        <v>0.27508561043581548</v>
      </c>
      <c r="H69" s="30">
        <v>0.28163177109749049</v>
      </c>
      <c r="I69" s="30">
        <v>0.29034601464791104</v>
      </c>
      <c r="J69" s="30">
        <v>0.2760663202709206</v>
      </c>
      <c r="K69" s="30">
        <v>0.28770037119417674</v>
      </c>
      <c r="L69" s="30">
        <v>0.29025620300735777</v>
      </c>
      <c r="M69" s="30">
        <v>0.28446598865564032</v>
      </c>
      <c r="N69" s="30">
        <v>0.28578980251678149</v>
      </c>
      <c r="O69" s="30">
        <v>0.27037629570754018</v>
      </c>
      <c r="P69" s="30">
        <v>0.25932479937424008</v>
      </c>
      <c r="Q69" s="30">
        <v>0.26533294069760827</v>
      </c>
      <c r="R69" s="30">
        <v>0.27471773423401769</v>
      </c>
      <c r="S69" s="30">
        <v>0.21264526423661129</v>
      </c>
      <c r="T69" s="30">
        <v>0.20997751790097102</v>
      </c>
      <c r="U69" s="30">
        <v>0.20189041369613248</v>
      </c>
      <c r="V69" s="30">
        <v>0.20719587812029647</v>
      </c>
      <c r="W69" s="30">
        <v>0.20607424661113485</v>
      </c>
      <c r="X69" s="30">
        <v>0.20052513080272932</v>
      </c>
      <c r="Y69" s="30">
        <v>0.18882045995502483</v>
      </c>
      <c r="Z69" s="30">
        <v>0.18304899666468083</v>
      </c>
      <c r="AA69" s="30">
        <v>0.18819070469499763</v>
      </c>
      <c r="AB69" s="30">
        <v>0.16475966317944488</v>
      </c>
      <c r="AC69" s="30">
        <v>0.16312055437196937</v>
      </c>
      <c r="AD69" s="30">
        <v>0.15726879221439624</v>
      </c>
      <c r="AE69" s="30">
        <v>0.16146571800286791</v>
      </c>
    </row>
    <row r="70" spans="1:31" s="28" customFormat="1">
      <c r="A70" s="29" t="s">
        <v>133</v>
      </c>
      <c r="B70" s="29" t="s">
        <v>36</v>
      </c>
      <c r="C70" s="30">
        <v>4.8363359793838344E-2</v>
      </c>
      <c r="D70" s="30">
        <v>4.7986688663286502E-2</v>
      </c>
      <c r="E70" s="30">
        <v>5.6739234325437135E-2</v>
      </c>
      <c r="F70" s="30">
        <v>5.4999568878580568E-2</v>
      </c>
      <c r="G70" s="30">
        <v>5.1774890174340123E-2</v>
      </c>
      <c r="H70" s="30">
        <v>5.3185944795912633E-2</v>
      </c>
      <c r="I70" s="30">
        <v>5.1676149411270744E-2</v>
      </c>
      <c r="J70" s="30">
        <v>4.9553555000412017E-2</v>
      </c>
      <c r="K70" s="30">
        <v>4.6793396751698399E-2</v>
      </c>
      <c r="L70" s="30">
        <v>5.4821642996731902E-2</v>
      </c>
      <c r="M70" s="30">
        <v>5.0515419592002543E-2</v>
      </c>
      <c r="N70" s="30">
        <v>5.2214540598242161E-2</v>
      </c>
      <c r="O70" s="30">
        <v>5.080794957980219E-2</v>
      </c>
      <c r="P70" s="30">
        <v>4.4716286871509643E-2</v>
      </c>
      <c r="Q70" s="30">
        <v>0.1146141101550454</v>
      </c>
      <c r="R70" s="30">
        <v>0.11347339409484047</v>
      </c>
      <c r="S70" s="30">
        <v>0.11932093871385988</v>
      </c>
      <c r="T70" s="30">
        <v>0.11725525791863087</v>
      </c>
      <c r="U70" s="30">
        <v>0.12092174475365722</v>
      </c>
      <c r="V70" s="30">
        <v>0.11830199750368163</v>
      </c>
      <c r="W70" s="30">
        <v>0.12384533171877381</v>
      </c>
      <c r="X70" s="30">
        <v>0.12137589535515954</v>
      </c>
      <c r="Y70" s="30">
        <v>0.1141730318872313</v>
      </c>
      <c r="Z70" s="30">
        <v>0.11999506431571273</v>
      </c>
      <c r="AA70" s="30">
        <v>0.11953961098640634</v>
      </c>
      <c r="AB70" s="30">
        <v>0.10962100001359554</v>
      </c>
      <c r="AC70" s="30">
        <v>0.10641704198330905</v>
      </c>
      <c r="AD70" s="30">
        <v>0.108479175783742</v>
      </c>
      <c r="AE70" s="30">
        <v>0.10433263683857702</v>
      </c>
    </row>
    <row r="71" spans="1:31" s="28" customFormat="1">
      <c r="A71" s="29" t="s">
        <v>133</v>
      </c>
      <c r="B71" s="29" t="s">
        <v>73</v>
      </c>
      <c r="C71" s="30" t="s">
        <v>169</v>
      </c>
      <c r="D71" s="30" t="s">
        <v>169</v>
      </c>
      <c r="E71" s="30" t="s">
        <v>169</v>
      </c>
      <c r="F71" s="30" t="s">
        <v>169</v>
      </c>
      <c r="G71" s="30" t="s">
        <v>169</v>
      </c>
      <c r="H71" s="30" t="s">
        <v>169</v>
      </c>
      <c r="I71" s="30" t="s">
        <v>169</v>
      </c>
      <c r="J71" s="30" t="s">
        <v>169</v>
      </c>
      <c r="K71" s="30" t="s">
        <v>169</v>
      </c>
      <c r="L71" s="30" t="s">
        <v>169</v>
      </c>
      <c r="M71" s="30" t="s">
        <v>169</v>
      </c>
      <c r="N71" s="30" t="s">
        <v>169</v>
      </c>
      <c r="O71" s="30" t="s">
        <v>169</v>
      </c>
      <c r="P71" s="30" t="s">
        <v>169</v>
      </c>
      <c r="Q71" s="30" t="s">
        <v>169</v>
      </c>
      <c r="R71" s="30" t="s">
        <v>169</v>
      </c>
      <c r="S71" s="30" t="s">
        <v>169</v>
      </c>
      <c r="T71" s="30" t="s">
        <v>169</v>
      </c>
      <c r="U71" s="30" t="s">
        <v>169</v>
      </c>
      <c r="V71" s="30" t="s">
        <v>169</v>
      </c>
      <c r="W71" s="30" t="s">
        <v>169</v>
      </c>
      <c r="X71" s="30" t="s">
        <v>169</v>
      </c>
      <c r="Y71" s="30" t="s">
        <v>169</v>
      </c>
      <c r="Z71" s="30" t="s">
        <v>169</v>
      </c>
      <c r="AA71" s="30" t="s">
        <v>169</v>
      </c>
      <c r="AB71" s="30" t="s">
        <v>169</v>
      </c>
      <c r="AC71" s="30" t="s">
        <v>169</v>
      </c>
      <c r="AD71" s="30" t="s">
        <v>169</v>
      </c>
      <c r="AE71" s="30" t="s">
        <v>169</v>
      </c>
    </row>
    <row r="72" spans="1:31" s="28" customFormat="1">
      <c r="A72" s="29" t="s">
        <v>133</v>
      </c>
      <c r="B72" s="29" t="s">
        <v>56</v>
      </c>
      <c r="C72" s="30">
        <v>8.265514865835942E-2</v>
      </c>
      <c r="D72" s="30">
        <v>8.2945556619170663E-2</v>
      </c>
      <c r="E72" s="30">
        <v>9.5916934568694226E-2</v>
      </c>
      <c r="F72" s="30">
        <v>8.8285062749755838E-2</v>
      </c>
      <c r="G72" s="30">
        <v>8.5044541285974676E-2</v>
      </c>
      <c r="H72" s="30">
        <v>8.3725044418290706E-2</v>
      </c>
      <c r="I72" s="30">
        <v>8.0372079913651862E-2</v>
      </c>
      <c r="J72" s="30">
        <v>7.5454959816855946E-2</v>
      </c>
      <c r="K72" s="30">
        <v>7.096390700792303E-2</v>
      </c>
      <c r="L72" s="30">
        <v>7.0510947684309933E-2</v>
      </c>
      <c r="M72" s="30">
        <v>6.610147693420447E-2</v>
      </c>
      <c r="N72" s="30">
        <v>6.7257138046405179E-2</v>
      </c>
      <c r="O72" s="30">
        <v>6.4335486439207487E-2</v>
      </c>
      <c r="P72" s="30">
        <v>6.4017509098205166E-2</v>
      </c>
      <c r="Q72" s="30">
        <v>6.1872694819781547E-2</v>
      </c>
      <c r="R72" s="30">
        <v>6.0653178562241165E-2</v>
      </c>
      <c r="S72" s="30">
        <v>5.8290082359405491E-2</v>
      </c>
      <c r="T72" s="30">
        <v>5.6823122466487838E-2</v>
      </c>
      <c r="U72" s="30">
        <v>5.7724524877827449E-2</v>
      </c>
      <c r="V72" s="30">
        <v>5.5086189770709719E-2</v>
      </c>
      <c r="W72" s="30">
        <v>5.436449692855877E-2</v>
      </c>
      <c r="X72" s="30">
        <v>5.1834313542675786E-2</v>
      </c>
      <c r="Y72" s="30">
        <v>4.4438894267374365E-2</v>
      </c>
      <c r="Z72" s="30">
        <v>4.6973589248656869E-2</v>
      </c>
      <c r="AA72" s="30">
        <v>4.5921647661584214E-2</v>
      </c>
      <c r="AB72" s="30">
        <v>3.8318320737763145E-2</v>
      </c>
      <c r="AC72" s="30">
        <v>3.5495170694254501E-2</v>
      </c>
      <c r="AD72" s="30">
        <v>3.4094004902378593E-2</v>
      </c>
      <c r="AE72" s="30">
        <v>3.1403662539884303E-2</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0" t="s">
        <v>169</v>
      </c>
      <c r="D76" s="30" t="s">
        <v>169</v>
      </c>
      <c r="E76" s="30" t="s">
        <v>169</v>
      </c>
      <c r="F76" s="30" t="s">
        <v>169</v>
      </c>
      <c r="G76" s="30" t="s">
        <v>169</v>
      </c>
      <c r="H76" s="30" t="s">
        <v>169</v>
      </c>
      <c r="I76" s="30" t="s">
        <v>169</v>
      </c>
      <c r="J76" s="30" t="s">
        <v>169</v>
      </c>
      <c r="K76" s="30" t="s">
        <v>169</v>
      </c>
      <c r="L76" s="30" t="s">
        <v>169</v>
      </c>
      <c r="M76" s="30" t="s">
        <v>169</v>
      </c>
      <c r="N76" s="30" t="s">
        <v>169</v>
      </c>
      <c r="O76" s="30" t="s">
        <v>169</v>
      </c>
      <c r="P76" s="30" t="s">
        <v>169</v>
      </c>
      <c r="Q76" s="30" t="s">
        <v>169</v>
      </c>
      <c r="R76" s="30" t="s">
        <v>169</v>
      </c>
      <c r="S76" s="30" t="s">
        <v>169</v>
      </c>
      <c r="T76" s="30" t="s">
        <v>169</v>
      </c>
      <c r="U76" s="30" t="s">
        <v>169</v>
      </c>
      <c r="V76" s="30" t="s">
        <v>169</v>
      </c>
      <c r="W76" s="30" t="s">
        <v>169</v>
      </c>
      <c r="X76" s="30" t="s">
        <v>169</v>
      </c>
      <c r="Y76" s="30" t="s">
        <v>169</v>
      </c>
      <c r="Z76" s="30" t="s">
        <v>169</v>
      </c>
      <c r="AA76" s="30" t="s">
        <v>169</v>
      </c>
      <c r="AB76" s="30" t="s">
        <v>169</v>
      </c>
      <c r="AC76" s="30" t="s">
        <v>169</v>
      </c>
      <c r="AD76" s="30" t="s">
        <v>169</v>
      </c>
      <c r="AE76" s="30" t="s">
        <v>169</v>
      </c>
    </row>
    <row r="77" spans="1:31" s="28" customFormat="1">
      <c r="A77" s="29" t="s">
        <v>134</v>
      </c>
      <c r="B77" s="29" t="s">
        <v>71</v>
      </c>
      <c r="C77" s="30" t="s">
        <v>169</v>
      </c>
      <c r="D77" s="30" t="s">
        <v>169</v>
      </c>
      <c r="E77" s="30" t="s">
        <v>169</v>
      </c>
      <c r="F77" s="30" t="s">
        <v>169</v>
      </c>
      <c r="G77" s="30" t="s">
        <v>169</v>
      </c>
      <c r="H77" s="30" t="s">
        <v>169</v>
      </c>
      <c r="I77" s="30" t="s">
        <v>169</v>
      </c>
      <c r="J77" s="30" t="s">
        <v>169</v>
      </c>
      <c r="K77" s="30" t="s">
        <v>169</v>
      </c>
      <c r="L77" s="30" t="s">
        <v>169</v>
      </c>
      <c r="M77" s="30" t="s">
        <v>169</v>
      </c>
      <c r="N77" s="30" t="s">
        <v>169</v>
      </c>
      <c r="O77" s="30" t="s">
        <v>169</v>
      </c>
      <c r="P77" s="30" t="s">
        <v>169</v>
      </c>
      <c r="Q77" s="30" t="s">
        <v>169</v>
      </c>
      <c r="R77" s="30" t="s">
        <v>169</v>
      </c>
      <c r="S77" s="30" t="s">
        <v>169</v>
      </c>
      <c r="T77" s="30" t="s">
        <v>169</v>
      </c>
      <c r="U77" s="30" t="s">
        <v>169</v>
      </c>
      <c r="V77" s="30" t="s">
        <v>169</v>
      </c>
      <c r="W77" s="30" t="s">
        <v>169</v>
      </c>
      <c r="X77" s="30" t="s">
        <v>169</v>
      </c>
      <c r="Y77" s="30" t="s">
        <v>169</v>
      </c>
      <c r="Z77" s="30" t="s">
        <v>169</v>
      </c>
      <c r="AA77" s="30" t="s">
        <v>169</v>
      </c>
      <c r="AB77" s="30" t="s">
        <v>169</v>
      </c>
      <c r="AC77" s="30" t="s">
        <v>169</v>
      </c>
      <c r="AD77" s="30" t="s">
        <v>169</v>
      </c>
      <c r="AE77" s="30" t="s">
        <v>169</v>
      </c>
    </row>
    <row r="78" spans="1:31" s="28" customFormat="1">
      <c r="A78" s="29" t="s">
        <v>134</v>
      </c>
      <c r="B78" s="29" t="s">
        <v>20</v>
      </c>
      <c r="C78" s="30">
        <v>9.0432692307692296E-9</v>
      </c>
      <c r="D78" s="30">
        <v>8.8578289646996843E-9</v>
      </c>
      <c r="E78" s="30">
        <v>9.0456006322444685E-9</v>
      </c>
      <c r="F78" s="30">
        <v>9.0388984018264278E-9</v>
      </c>
      <c r="G78" s="30">
        <v>8.829807692307692E-9</v>
      </c>
      <c r="H78" s="30">
        <v>8.9034910651563036E-9</v>
      </c>
      <c r="I78" s="30">
        <v>8.8910294827888459E-9</v>
      </c>
      <c r="J78" s="30">
        <v>8.7074113101510366E-9</v>
      </c>
      <c r="K78" s="30">
        <v>8.7504253380751671E-9</v>
      </c>
      <c r="L78" s="30">
        <v>8.8033126975763971E-9</v>
      </c>
      <c r="M78" s="30">
        <v>8.9078300623463298E-9</v>
      </c>
      <c r="N78" s="30">
        <v>9.4370345978222699E-9</v>
      </c>
      <c r="O78" s="30">
        <v>9.5231219265893381E-9</v>
      </c>
      <c r="P78" s="30">
        <v>9.7477448849666314E-9</v>
      </c>
      <c r="Q78" s="30">
        <v>1.0110148292061819E-8</v>
      </c>
      <c r="R78" s="30">
        <v>1.0424035717421847E-8</v>
      </c>
      <c r="S78" s="30">
        <v>1.0855908083069898E-8</v>
      </c>
      <c r="T78" s="30">
        <v>1.1216176018616088E-8</v>
      </c>
      <c r="U78" s="30">
        <v>1.196688235423247E-8</v>
      </c>
      <c r="V78" s="30">
        <v>1.2114428565156305E-8</v>
      </c>
      <c r="W78" s="30">
        <v>1.2733966126624516E-8</v>
      </c>
      <c r="X78" s="30">
        <v>1.3110855725324849E-8</v>
      </c>
      <c r="Y78" s="30">
        <v>1.3752379697927644E-8</v>
      </c>
      <c r="Z78" s="30">
        <v>1.4204682011766773E-8</v>
      </c>
      <c r="AA78" s="30">
        <v>1.4675176721109941E-8</v>
      </c>
      <c r="AB78" s="30">
        <v>1.5249298054970144E-8</v>
      </c>
      <c r="AC78" s="30">
        <v>1.5862127897787146E-8</v>
      </c>
      <c r="AD78" s="30">
        <v>1.6574355681419038E-8</v>
      </c>
      <c r="AE78" s="30">
        <v>1.7007436556023884E-8</v>
      </c>
    </row>
    <row r="79" spans="1:31" s="28" customFormat="1">
      <c r="A79" s="29" t="s">
        <v>134</v>
      </c>
      <c r="B79" s="29" t="s">
        <v>32</v>
      </c>
      <c r="C79" s="30" t="s">
        <v>169</v>
      </c>
      <c r="D79" s="30" t="s">
        <v>169</v>
      </c>
      <c r="E79" s="30" t="s">
        <v>169</v>
      </c>
      <c r="F79" s="30" t="s">
        <v>169</v>
      </c>
      <c r="G79" s="30" t="s">
        <v>169</v>
      </c>
      <c r="H79" s="30" t="s">
        <v>169</v>
      </c>
      <c r="I79" s="30" t="s">
        <v>169</v>
      </c>
      <c r="J79" s="30" t="s">
        <v>169</v>
      </c>
      <c r="K79" s="30" t="s">
        <v>169</v>
      </c>
      <c r="L79" s="30" t="s">
        <v>169</v>
      </c>
      <c r="M79" s="30" t="s">
        <v>169</v>
      </c>
      <c r="N79" s="30" t="s">
        <v>169</v>
      </c>
      <c r="O79" s="30" t="s">
        <v>169</v>
      </c>
      <c r="P79" s="30" t="s">
        <v>169</v>
      </c>
      <c r="Q79" s="30" t="s">
        <v>169</v>
      </c>
      <c r="R79" s="30" t="s">
        <v>169</v>
      </c>
      <c r="S79" s="30" t="s">
        <v>169</v>
      </c>
      <c r="T79" s="30" t="s">
        <v>169</v>
      </c>
      <c r="U79" s="30" t="s">
        <v>169</v>
      </c>
      <c r="V79" s="30" t="s">
        <v>169</v>
      </c>
      <c r="W79" s="30" t="s">
        <v>169</v>
      </c>
      <c r="X79" s="30" t="s">
        <v>169</v>
      </c>
      <c r="Y79" s="30" t="s">
        <v>169</v>
      </c>
      <c r="Z79" s="30" t="s">
        <v>169</v>
      </c>
      <c r="AA79" s="30" t="s">
        <v>169</v>
      </c>
      <c r="AB79" s="30" t="s">
        <v>169</v>
      </c>
      <c r="AC79" s="30" t="s">
        <v>169</v>
      </c>
      <c r="AD79" s="30" t="s">
        <v>169</v>
      </c>
      <c r="AE79" s="30" t="s">
        <v>169</v>
      </c>
    </row>
    <row r="80" spans="1:31" s="28" customFormat="1">
      <c r="A80" s="29" t="s">
        <v>134</v>
      </c>
      <c r="B80" s="29" t="s">
        <v>66</v>
      </c>
      <c r="C80" s="30">
        <v>8.2282293750961937E-9</v>
      </c>
      <c r="D80" s="30">
        <v>7.760244792468317E-9</v>
      </c>
      <c r="E80" s="30">
        <v>8.3947582217433696E-9</v>
      </c>
      <c r="F80" s="30">
        <v>8.5466573033707795E-9</v>
      </c>
      <c r="G80" s="30">
        <v>7.8941485813965431E-9</v>
      </c>
      <c r="H80" s="30">
        <v>8.3015991354984362E-9</v>
      </c>
      <c r="I80" s="30">
        <v>8.221906585090555E-9</v>
      </c>
      <c r="J80" s="30">
        <v>7.8074510671592008E-9</v>
      </c>
      <c r="K80" s="30">
        <v>8.0939747832332804E-9</v>
      </c>
      <c r="L80" s="30">
        <v>8.363550933764302E-9</v>
      </c>
      <c r="M80" s="30">
        <v>8.6249880072854087E-9</v>
      </c>
      <c r="N80" s="30">
        <v>1.0107825435931963E-4</v>
      </c>
      <c r="O80" s="30">
        <v>9.230111974757581E-9</v>
      </c>
      <c r="P80" s="30">
        <v>9.4770739700374518E-9</v>
      </c>
      <c r="Q80" s="30">
        <v>9.7965298727617885E-9</v>
      </c>
      <c r="R80" s="30">
        <v>1.0063442871068701E-8</v>
      </c>
      <c r="S80" s="30">
        <v>1.0515544161407831E-8</v>
      </c>
      <c r="T80" s="30">
        <v>1.0712958096044323E-8</v>
      </c>
      <c r="U80" s="30">
        <v>1.1215232350828582E-8</v>
      </c>
      <c r="V80" s="30">
        <v>4.5345336864194421E-4</v>
      </c>
      <c r="W80" s="30">
        <v>3.4891555313966308E-4</v>
      </c>
      <c r="X80" s="30">
        <v>3.0908818296331264E-8</v>
      </c>
      <c r="Y80" s="30">
        <v>3.2868453196347011E-8</v>
      </c>
      <c r="Z80" s="30">
        <v>4.5102280108939543E-4</v>
      </c>
      <c r="AA80" s="30">
        <v>3.431406373012124E-8</v>
      </c>
      <c r="AB80" s="30">
        <v>3.5812063651393463E-8</v>
      </c>
      <c r="AC80" s="30">
        <v>3.7071579672492515E-8</v>
      </c>
      <c r="AD80" s="30">
        <v>1.5395141154030862E-3</v>
      </c>
      <c r="AE80" s="30">
        <v>3.9408419933868683E-8</v>
      </c>
    </row>
    <row r="81" spans="1:31" s="28" customFormat="1">
      <c r="A81" s="29" t="s">
        <v>134</v>
      </c>
      <c r="B81" s="29" t="s">
        <v>65</v>
      </c>
      <c r="C81" s="30">
        <v>0.37159762190230888</v>
      </c>
      <c r="D81" s="30">
        <v>0.38724725626035894</v>
      </c>
      <c r="E81" s="30">
        <v>0.38082440148042429</v>
      </c>
      <c r="F81" s="30">
        <v>0.430949179092594</v>
      </c>
      <c r="G81" s="30">
        <v>0.47514689463997678</v>
      </c>
      <c r="H81" s="30">
        <v>0.45337757538780032</v>
      </c>
      <c r="I81" s="30">
        <v>0.43479964534331239</v>
      </c>
      <c r="J81" s="30">
        <v>0.43237384601346335</v>
      </c>
      <c r="K81" s="30">
        <v>0.4065973419222712</v>
      </c>
      <c r="L81" s="30">
        <v>0.39215253760110391</v>
      </c>
      <c r="M81" s="30">
        <v>0.33713733053594691</v>
      </c>
      <c r="N81" s="30">
        <v>0.34312002372601569</v>
      </c>
      <c r="O81" s="30">
        <v>0.32062074777222466</v>
      </c>
      <c r="P81" s="30">
        <v>0.29231038467599035</v>
      </c>
      <c r="Q81" s="30">
        <v>0.26554306992930782</v>
      </c>
      <c r="R81" s="30">
        <v>0.24463540235780293</v>
      </c>
      <c r="S81" s="30">
        <v>0.25351509482978174</v>
      </c>
      <c r="T81" s="30">
        <v>0.23772322076325691</v>
      </c>
      <c r="U81" s="30">
        <v>0.23959967659932638</v>
      </c>
      <c r="V81" s="30">
        <v>0.20782060971725203</v>
      </c>
      <c r="W81" s="30">
        <v>0.23291540135568614</v>
      </c>
      <c r="X81" s="30">
        <v>0.23379232234497827</v>
      </c>
      <c r="Y81" s="30">
        <v>0.22134021571804177</v>
      </c>
      <c r="Z81" s="30">
        <v>0.20348717378533129</v>
      </c>
      <c r="AA81" s="30">
        <v>0.20323300828615845</v>
      </c>
      <c r="AB81" s="30">
        <v>0.25208442969944161</v>
      </c>
      <c r="AC81" s="30">
        <v>0.23597978761204808</v>
      </c>
      <c r="AD81" s="30">
        <v>0.24378373856738339</v>
      </c>
      <c r="AE81" s="30">
        <v>0.23464185739040913</v>
      </c>
    </row>
    <row r="82" spans="1:31" s="28" customFormat="1">
      <c r="A82" s="29" t="s">
        <v>134</v>
      </c>
      <c r="B82" s="29" t="s">
        <v>69</v>
      </c>
      <c r="C82" s="30">
        <v>0.34805595447139659</v>
      </c>
      <c r="D82" s="30">
        <v>0.39403271454554234</v>
      </c>
      <c r="E82" s="30">
        <v>0.37179143952974469</v>
      </c>
      <c r="F82" s="30">
        <v>0.36996014153113421</v>
      </c>
      <c r="G82" s="30">
        <v>0.38824854129422071</v>
      </c>
      <c r="H82" s="30">
        <v>0.39293375122184915</v>
      </c>
      <c r="I82" s="30">
        <v>0.40634935080910861</v>
      </c>
      <c r="J82" s="30">
        <v>0.38707604282258051</v>
      </c>
      <c r="K82" s="30">
        <v>0.38738148154884516</v>
      </c>
      <c r="L82" s="30">
        <v>0.37404707197142723</v>
      </c>
      <c r="M82" s="30">
        <v>0.41157884186444832</v>
      </c>
      <c r="N82" s="30">
        <v>0.37982821132424693</v>
      </c>
      <c r="O82" s="30">
        <v>0.37394137679929473</v>
      </c>
      <c r="P82" s="30">
        <v>0.38647884163934015</v>
      </c>
      <c r="Q82" s="30">
        <v>0.38341925704845081</v>
      </c>
      <c r="R82" s="30">
        <v>0.39100584596002841</v>
      </c>
      <c r="S82" s="30">
        <v>0.35646699811481908</v>
      </c>
      <c r="T82" s="30">
        <v>0.35069128280100154</v>
      </c>
      <c r="U82" s="30">
        <v>0.32573767123164826</v>
      </c>
      <c r="V82" s="30">
        <v>0.33738709478887957</v>
      </c>
      <c r="W82" s="30">
        <v>0.32049950542202416</v>
      </c>
      <c r="X82" s="30">
        <v>0.32682646839885438</v>
      </c>
      <c r="Y82" s="30">
        <v>0.3319894395899689</v>
      </c>
      <c r="Z82" s="30">
        <v>0.34558031877832934</v>
      </c>
      <c r="AA82" s="30">
        <v>0.36073634152922629</v>
      </c>
      <c r="AB82" s="30">
        <v>0.34205572546601981</v>
      </c>
      <c r="AC82" s="30">
        <v>0.34383920775888871</v>
      </c>
      <c r="AD82" s="30">
        <v>0.32426599720682892</v>
      </c>
      <c r="AE82" s="30">
        <v>0.34700227941056083</v>
      </c>
    </row>
    <row r="83" spans="1:31" s="28" customFormat="1">
      <c r="A83" s="29" t="s">
        <v>134</v>
      </c>
      <c r="B83" s="29" t="s">
        <v>68</v>
      </c>
      <c r="C83" s="30" t="s">
        <v>169</v>
      </c>
      <c r="D83" s="30" t="s">
        <v>169</v>
      </c>
      <c r="E83" s="30" t="s">
        <v>169</v>
      </c>
      <c r="F83" s="30" t="s">
        <v>169</v>
      </c>
      <c r="G83" s="30" t="s">
        <v>169</v>
      </c>
      <c r="H83" s="30" t="s">
        <v>169</v>
      </c>
      <c r="I83" s="30" t="s">
        <v>169</v>
      </c>
      <c r="J83" s="30" t="s">
        <v>169</v>
      </c>
      <c r="K83" s="30" t="s">
        <v>169</v>
      </c>
      <c r="L83" s="30" t="s">
        <v>169</v>
      </c>
      <c r="M83" s="30" t="s">
        <v>169</v>
      </c>
      <c r="N83" s="30" t="s">
        <v>169</v>
      </c>
      <c r="O83" s="30" t="s">
        <v>169</v>
      </c>
      <c r="P83" s="30" t="s">
        <v>169</v>
      </c>
      <c r="Q83" s="30" t="s">
        <v>169</v>
      </c>
      <c r="R83" s="30" t="s">
        <v>169</v>
      </c>
      <c r="S83" s="30" t="s">
        <v>169</v>
      </c>
      <c r="T83" s="30" t="s">
        <v>169</v>
      </c>
      <c r="U83" s="30" t="s">
        <v>169</v>
      </c>
      <c r="V83" s="30" t="s">
        <v>169</v>
      </c>
      <c r="W83" s="30" t="s">
        <v>169</v>
      </c>
      <c r="X83" s="30" t="s">
        <v>169</v>
      </c>
      <c r="Y83" s="30" t="s">
        <v>169</v>
      </c>
      <c r="Z83" s="30" t="s">
        <v>169</v>
      </c>
      <c r="AA83" s="30" t="s">
        <v>169</v>
      </c>
      <c r="AB83" s="30" t="s">
        <v>169</v>
      </c>
      <c r="AC83" s="30" t="s">
        <v>169</v>
      </c>
      <c r="AD83" s="30" t="s">
        <v>169</v>
      </c>
      <c r="AE83" s="30" t="s">
        <v>169</v>
      </c>
    </row>
    <row r="84" spans="1:31" s="28" customFormat="1">
      <c r="A84" s="29" t="s">
        <v>134</v>
      </c>
      <c r="B84" s="29" t="s">
        <v>36</v>
      </c>
      <c r="C84" s="30" t="s">
        <v>169</v>
      </c>
      <c r="D84" s="30" t="s">
        <v>169</v>
      </c>
      <c r="E84" s="30" t="s">
        <v>169</v>
      </c>
      <c r="F84" s="30" t="s">
        <v>169</v>
      </c>
      <c r="G84" s="30" t="s">
        <v>169</v>
      </c>
      <c r="H84" s="30" t="s">
        <v>169</v>
      </c>
      <c r="I84" s="30" t="s">
        <v>169</v>
      </c>
      <c r="J84" s="30" t="s">
        <v>169</v>
      </c>
      <c r="K84" s="30" t="s">
        <v>169</v>
      </c>
      <c r="L84" s="30" t="s">
        <v>169</v>
      </c>
      <c r="M84" s="30" t="s">
        <v>169</v>
      </c>
      <c r="N84" s="30" t="s">
        <v>169</v>
      </c>
      <c r="O84" s="30" t="s">
        <v>169</v>
      </c>
      <c r="P84" s="30" t="s">
        <v>169</v>
      </c>
      <c r="Q84" s="30" t="s">
        <v>169</v>
      </c>
      <c r="R84" s="30" t="s">
        <v>169</v>
      </c>
      <c r="S84" s="30" t="s">
        <v>169</v>
      </c>
      <c r="T84" s="30" t="s">
        <v>169</v>
      </c>
      <c r="U84" s="30" t="s">
        <v>169</v>
      </c>
      <c r="V84" s="30" t="s">
        <v>169</v>
      </c>
      <c r="W84" s="30" t="s">
        <v>169</v>
      </c>
      <c r="X84" s="30" t="s">
        <v>169</v>
      </c>
      <c r="Y84" s="30" t="s">
        <v>169</v>
      </c>
      <c r="Z84" s="30" t="s">
        <v>169</v>
      </c>
      <c r="AA84" s="30" t="s">
        <v>169</v>
      </c>
      <c r="AB84" s="30" t="s">
        <v>169</v>
      </c>
      <c r="AC84" s="30" t="s">
        <v>169</v>
      </c>
      <c r="AD84" s="30" t="s">
        <v>169</v>
      </c>
      <c r="AE84" s="30" t="s">
        <v>169</v>
      </c>
    </row>
    <row r="85" spans="1:31" s="28" customFormat="1">
      <c r="A85" s="29" t="s">
        <v>134</v>
      </c>
      <c r="B85" s="29" t="s">
        <v>73</v>
      </c>
      <c r="C85" s="30" t="s">
        <v>169</v>
      </c>
      <c r="D85" s="30" t="s">
        <v>169</v>
      </c>
      <c r="E85" s="30" t="s">
        <v>169</v>
      </c>
      <c r="F85" s="30" t="s">
        <v>169</v>
      </c>
      <c r="G85" s="30" t="s">
        <v>169</v>
      </c>
      <c r="H85" s="30" t="s">
        <v>169</v>
      </c>
      <c r="I85" s="30" t="s">
        <v>169</v>
      </c>
      <c r="J85" s="30" t="s">
        <v>169</v>
      </c>
      <c r="K85" s="30" t="s">
        <v>169</v>
      </c>
      <c r="L85" s="30" t="s">
        <v>169</v>
      </c>
      <c r="M85" s="30" t="s">
        <v>169</v>
      </c>
      <c r="N85" s="30" t="s">
        <v>169</v>
      </c>
      <c r="O85" s="30" t="s">
        <v>169</v>
      </c>
      <c r="P85" s="30" t="s">
        <v>169</v>
      </c>
      <c r="Q85" s="30" t="s">
        <v>169</v>
      </c>
      <c r="R85" s="30" t="s">
        <v>169</v>
      </c>
      <c r="S85" s="30" t="s">
        <v>169</v>
      </c>
      <c r="T85" s="30" t="s">
        <v>169</v>
      </c>
      <c r="U85" s="30" t="s">
        <v>169</v>
      </c>
      <c r="V85" s="30" t="s">
        <v>169</v>
      </c>
      <c r="W85" s="30" t="s">
        <v>169</v>
      </c>
      <c r="X85" s="30" t="s">
        <v>169</v>
      </c>
      <c r="Y85" s="30" t="s">
        <v>169</v>
      </c>
      <c r="Z85" s="30" t="s">
        <v>169</v>
      </c>
      <c r="AA85" s="30" t="s">
        <v>169</v>
      </c>
      <c r="AB85" s="30" t="s">
        <v>169</v>
      </c>
      <c r="AC85" s="30" t="s">
        <v>169</v>
      </c>
      <c r="AD85" s="30" t="s">
        <v>169</v>
      </c>
      <c r="AE85" s="30" t="s">
        <v>169</v>
      </c>
    </row>
    <row r="86" spans="1:31" s="28" customFormat="1">
      <c r="A86" s="29" t="s">
        <v>134</v>
      </c>
      <c r="B86" s="29" t="s">
        <v>56</v>
      </c>
      <c r="C86" s="30">
        <v>1.7192987718609831E-2</v>
      </c>
      <c r="D86" s="30">
        <v>3.7340822656681788E-2</v>
      </c>
      <c r="E86" s="30">
        <v>3.4012012175836909E-2</v>
      </c>
      <c r="F86" s="30">
        <v>2.781937344906979E-2</v>
      </c>
      <c r="G86" s="30">
        <v>3.0221799328133413E-2</v>
      </c>
      <c r="H86" s="30">
        <v>3.0278827306746352E-2</v>
      </c>
      <c r="I86" s="30">
        <v>3.3288042197423359E-2</v>
      </c>
      <c r="J86" s="30">
        <v>3.6388834611998599E-2</v>
      </c>
      <c r="K86" s="30">
        <v>3.7260131889187684E-2</v>
      </c>
      <c r="L86" s="30">
        <v>4.0249049796675686E-2</v>
      </c>
      <c r="M86" s="30">
        <v>4.3852088489517799E-2</v>
      </c>
      <c r="N86" s="30">
        <v>4.6293615290468278E-2</v>
      </c>
      <c r="O86" s="30">
        <v>4.807331020206012E-2</v>
      </c>
      <c r="P86" s="30">
        <v>5.0759372901326219E-2</v>
      </c>
      <c r="Q86" s="30">
        <v>5.1585319824295976E-2</v>
      </c>
      <c r="R86" s="30">
        <v>5.451618783075745E-2</v>
      </c>
      <c r="S86" s="30">
        <v>5.5438773789871887E-2</v>
      </c>
      <c r="T86" s="30">
        <v>5.2307187128437634E-2</v>
      </c>
      <c r="U86" s="30">
        <v>5.2618590719781914E-2</v>
      </c>
      <c r="V86" s="30">
        <v>5.5598651678262258E-2</v>
      </c>
      <c r="W86" s="30">
        <v>5.4051049562820051E-2</v>
      </c>
      <c r="X86" s="30">
        <v>5.1486280061951405E-2</v>
      </c>
      <c r="Y86" s="30">
        <v>4.5290906104182585E-2</v>
      </c>
      <c r="Z86" s="30">
        <v>4.7976396592547224E-2</v>
      </c>
      <c r="AA86" s="30">
        <v>4.9617645368058551E-2</v>
      </c>
      <c r="AB86" s="30">
        <v>4.4480132786108684E-2</v>
      </c>
      <c r="AC86" s="30">
        <v>4.2182891141495968E-2</v>
      </c>
      <c r="AD86" s="30">
        <v>3.9882042682917875E-2</v>
      </c>
      <c r="AE86" s="30">
        <v>3.7760213893243987E-2</v>
      </c>
    </row>
    <row r="88" spans="1:31"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row>
    <row r="89" spans="1:31"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row>
    <row r="90" spans="1:31"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s="28" customFormat="1">
      <c r="A92" s="29" t="s">
        <v>40</v>
      </c>
      <c r="B92" s="29" t="s">
        <v>70</v>
      </c>
      <c r="C92" s="31">
        <v>7.4481094178950977E-2</v>
      </c>
      <c r="D92" s="31">
        <v>5.1322632749122077E-2</v>
      </c>
      <c r="E92" s="31">
        <v>5.8361083367099345E-2</v>
      </c>
      <c r="F92" s="31">
        <v>6.7431117040406247E-2</v>
      </c>
      <c r="G92" s="31">
        <v>6.5174499166992292E-2</v>
      </c>
      <c r="H92" s="31">
        <v>6.7134330046636118E-2</v>
      </c>
      <c r="I92" s="31">
        <v>6.5758546874618448E-2</v>
      </c>
      <c r="J92" s="31">
        <v>6.2667426973007048E-2</v>
      </c>
      <c r="K92" s="31">
        <v>6.0077166274947753E-2</v>
      </c>
      <c r="L92" s="31">
        <v>6.3685720640047128E-2</v>
      </c>
      <c r="M92" s="31">
        <v>5.9865460648365967E-2</v>
      </c>
      <c r="N92" s="31">
        <v>9.7054542422670059E-2</v>
      </c>
      <c r="O92" s="31">
        <v>0.12099203733474212</v>
      </c>
      <c r="P92" s="31">
        <v>0.12263674304183983</v>
      </c>
      <c r="Q92" s="31">
        <v>0.13574697106816358</v>
      </c>
      <c r="R92" s="31">
        <v>0.13663094066837683</v>
      </c>
      <c r="S92" s="31">
        <v>0.14078965765343487</v>
      </c>
      <c r="T92" s="31">
        <v>0.14040732200565187</v>
      </c>
      <c r="U92" s="31">
        <v>0.1484456491781255</v>
      </c>
      <c r="V92" s="31">
        <v>0.14812800939844689</v>
      </c>
      <c r="W92" s="31">
        <v>0.17742362077961049</v>
      </c>
      <c r="X92" s="31">
        <v>0.18860913681642769</v>
      </c>
      <c r="Y92" s="31">
        <v>0.18319905259426661</v>
      </c>
      <c r="Z92" s="31">
        <v>0.21236435789675856</v>
      </c>
      <c r="AA92" s="31">
        <v>0.2088320413568755</v>
      </c>
      <c r="AB92" s="31">
        <v>0.18688549478295183</v>
      </c>
      <c r="AC92" s="31">
        <v>0.18762508275495018</v>
      </c>
      <c r="AD92" s="31">
        <v>0.18054873654428635</v>
      </c>
      <c r="AE92" s="31">
        <v>0.1738784360952208</v>
      </c>
    </row>
    <row r="93" spans="1:31" collapsed="1">
      <c r="A93" s="29" t="s">
        <v>40</v>
      </c>
      <c r="B93" s="29" t="s">
        <v>72</v>
      </c>
      <c r="C93" s="31">
        <v>5.9029110962337344E-2</v>
      </c>
      <c r="D93" s="31">
        <v>0.10013495279294125</v>
      </c>
      <c r="E93" s="31">
        <v>0.12529838914846292</v>
      </c>
      <c r="F93" s="31">
        <v>0.26331942308248824</v>
      </c>
      <c r="G93" s="31">
        <v>0.22290914793492153</v>
      </c>
      <c r="H93" s="31">
        <v>0.23730306496940981</v>
      </c>
      <c r="I93" s="31">
        <v>0.3041533227852713</v>
      </c>
      <c r="J93" s="31">
        <v>0.3096973229271564</v>
      </c>
      <c r="K93" s="31">
        <v>0.30005727624616185</v>
      </c>
      <c r="L93" s="31">
        <v>0.31144249703962262</v>
      </c>
      <c r="M93" s="31">
        <v>0.32983023494985575</v>
      </c>
      <c r="N93" s="31">
        <v>0.33180365201843864</v>
      </c>
      <c r="O93" s="31">
        <v>0.32496141761323788</v>
      </c>
      <c r="P93" s="31">
        <v>0.31716762887086397</v>
      </c>
      <c r="Q93" s="31">
        <v>0.33832550213456092</v>
      </c>
      <c r="R93" s="31">
        <v>0.33170270451972139</v>
      </c>
      <c r="S93" s="31">
        <v>0.32653844273406246</v>
      </c>
      <c r="T93" s="31">
        <v>0.31853391195622416</v>
      </c>
      <c r="U93" s="31">
        <v>0.34608065424054058</v>
      </c>
      <c r="V93" s="31">
        <v>0.35058755300952249</v>
      </c>
      <c r="W93" s="31">
        <v>0.3427503405114144</v>
      </c>
      <c r="X93" s="31">
        <v>0.3355310809592647</v>
      </c>
      <c r="Y93" s="31">
        <v>0.31466168269008438</v>
      </c>
      <c r="Z93" s="31">
        <v>0.34068326633050833</v>
      </c>
      <c r="AA93" s="31">
        <v>0.32895930743288132</v>
      </c>
      <c r="AB93" s="31">
        <v>0.30741357077474646</v>
      </c>
      <c r="AC93" s="31">
        <v>0.29649958483765376</v>
      </c>
      <c r="AD93" s="31">
        <v>0.29637634228129495</v>
      </c>
      <c r="AE93" s="31">
        <v>0.28078269394064659</v>
      </c>
    </row>
    <row r="94" spans="1:31">
      <c r="A94" s="29" t="s">
        <v>40</v>
      </c>
      <c r="B94" s="29" t="s">
        <v>76</v>
      </c>
      <c r="C94" s="31">
        <v>5.7343733910987731E-2</v>
      </c>
      <c r="D94" s="31">
        <v>8.2115413162237277E-2</v>
      </c>
      <c r="E94" s="31">
        <v>8.8278834169270987E-2</v>
      </c>
      <c r="F94" s="31">
        <v>0.10085682324354411</v>
      </c>
      <c r="G94" s="31">
        <v>0.10077964261579839</v>
      </c>
      <c r="H94" s="31">
        <v>0.10024666952423836</v>
      </c>
      <c r="I94" s="31">
        <v>9.5758082052297688E-2</v>
      </c>
      <c r="J94" s="31">
        <v>8.8310549716847486E-2</v>
      </c>
      <c r="K94" s="31">
        <v>8.3513082834924757E-2</v>
      </c>
      <c r="L94" s="31">
        <v>8.2158401244786197E-2</v>
      </c>
      <c r="M94" s="31">
        <v>8.0063643607486162E-2</v>
      </c>
      <c r="N94" s="31">
        <v>7.9067495822806672E-2</v>
      </c>
      <c r="O94" s="31">
        <v>7.7203048942248428E-2</v>
      </c>
      <c r="P94" s="31">
        <v>7.5696020591749721E-2</v>
      </c>
      <c r="Q94" s="31">
        <v>7.8371124060699321E-2</v>
      </c>
      <c r="R94" s="31">
        <v>7.7256824223931458E-2</v>
      </c>
      <c r="S94" s="31">
        <v>7.1258309589488991E-2</v>
      </c>
      <c r="T94" s="31">
        <v>7.0571959967857562E-2</v>
      </c>
      <c r="U94" s="31">
        <v>7.126311394678253E-2</v>
      </c>
      <c r="V94" s="31">
        <v>7.0372666365495357E-2</v>
      </c>
      <c r="W94" s="31">
        <v>7.0834748641598791E-2</v>
      </c>
      <c r="X94" s="31">
        <v>6.7554723674229947E-2</v>
      </c>
      <c r="Y94" s="31">
        <v>5.8322279463313996E-2</v>
      </c>
      <c r="Z94" s="31">
        <v>6.096305569996649E-2</v>
      </c>
      <c r="AA94" s="31">
        <v>5.7422771286543751E-2</v>
      </c>
      <c r="AB94" s="31">
        <v>5.1090547684640164E-2</v>
      </c>
      <c r="AC94" s="31">
        <v>4.7819460696363059E-2</v>
      </c>
      <c r="AD94" s="31">
        <v>4.3907819546000183E-2</v>
      </c>
      <c r="AE94" s="31">
        <v>4.0683277823347977E-2</v>
      </c>
    </row>
    <row r="95" spans="1:31" collapsed="1"/>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1" t="s">
        <v>169</v>
      </c>
      <c r="D97" s="31" t="s">
        <v>169</v>
      </c>
      <c r="E97" s="31" t="s">
        <v>169</v>
      </c>
      <c r="F97" s="31" t="s">
        <v>169</v>
      </c>
      <c r="G97" s="31" t="s">
        <v>169</v>
      </c>
      <c r="H97" s="31" t="s">
        <v>169</v>
      </c>
      <c r="I97" s="31" t="s">
        <v>169</v>
      </c>
      <c r="J97" s="31" t="s">
        <v>169</v>
      </c>
      <c r="K97" s="31" t="s">
        <v>169</v>
      </c>
      <c r="L97" s="31" t="s">
        <v>169</v>
      </c>
      <c r="M97" s="31" t="s">
        <v>169</v>
      </c>
      <c r="N97" s="31" t="s">
        <v>169</v>
      </c>
      <c r="O97" s="31" t="s">
        <v>169</v>
      </c>
      <c r="P97" s="31" t="s">
        <v>169</v>
      </c>
      <c r="Q97" s="31" t="s">
        <v>169</v>
      </c>
      <c r="R97" s="31" t="s">
        <v>169</v>
      </c>
      <c r="S97" s="31" t="s">
        <v>169</v>
      </c>
      <c r="T97" s="31" t="s">
        <v>169</v>
      </c>
      <c r="U97" s="31">
        <v>0.17343258327551958</v>
      </c>
      <c r="V97" s="31">
        <v>0.1724582530208085</v>
      </c>
      <c r="W97" s="31">
        <v>0.24859914093705687</v>
      </c>
      <c r="X97" s="31">
        <v>0.24638257421742715</v>
      </c>
      <c r="Y97" s="31">
        <v>0.23831129201966991</v>
      </c>
      <c r="Z97" s="31">
        <v>0.28437039549449644</v>
      </c>
      <c r="AA97" s="31">
        <v>0.28007601527020171</v>
      </c>
      <c r="AB97" s="31">
        <v>0.27306613701255816</v>
      </c>
      <c r="AC97" s="31">
        <v>0.26833664560461556</v>
      </c>
      <c r="AD97" s="31">
        <v>0.27452147336468968</v>
      </c>
      <c r="AE97" s="31">
        <v>0.2685271978632649</v>
      </c>
    </row>
    <row r="98" spans="1:31">
      <c r="A98" s="29" t="s">
        <v>130</v>
      </c>
      <c r="B98" s="29" t="s">
        <v>72</v>
      </c>
      <c r="C98" s="31">
        <v>4.9878501576429653E-2</v>
      </c>
      <c r="D98" s="31">
        <v>9.7791807729941296E-2</v>
      </c>
      <c r="E98" s="31">
        <v>0.12234354635925039</v>
      </c>
      <c r="F98" s="31">
        <v>0.34281562661917742</v>
      </c>
      <c r="G98" s="31">
        <v>0.23813127601725842</v>
      </c>
      <c r="H98" s="31">
        <v>0.24987130223365661</v>
      </c>
      <c r="I98" s="31">
        <v>0.32314359619557348</v>
      </c>
      <c r="J98" s="31">
        <v>0.33210281742616832</v>
      </c>
      <c r="K98" s="31">
        <v>0.31286089115161614</v>
      </c>
      <c r="L98" s="31">
        <v>0.32410734577258754</v>
      </c>
      <c r="M98" s="31">
        <v>0.34563390333128646</v>
      </c>
      <c r="N98" s="31">
        <v>0.34241278951286241</v>
      </c>
      <c r="O98" s="31">
        <v>0.34314761674476452</v>
      </c>
      <c r="P98" s="31">
        <v>0.33806799746136823</v>
      </c>
      <c r="Q98" s="31">
        <v>0.3674136177761419</v>
      </c>
      <c r="R98" s="31">
        <v>0.35526568814986093</v>
      </c>
      <c r="S98" s="31">
        <v>0.36258617754732736</v>
      </c>
      <c r="T98" s="31">
        <v>0.34484101967426956</v>
      </c>
      <c r="U98" s="31">
        <v>0.3768306520346198</v>
      </c>
      <c r="V98" s="31">
        <v>0.38056873355400289</v>
      </c>
      <c r="W98" s="31">
        <v>0.36313303193908508</v>
      </c>
      <c r="X98" s="31">
        <v>0.36773001802995547</v>
      </c>
      <c r="Y98" s="31">
        <v>0.34704010602818375</v>
      </c>
      <c r="Z98" s="31">
        <v>0.38240191694961645</v>
      </c>
      <c r="AA98" s="31">
        <v>0.37441884894503907</v>
      </c>
      <c r="AB98" s="31">
        <v>0.36185289414756655</v>
      </c>
      <c r="AC98" s="31">
        <v>0.3360802500924307</v>
      </c>
      <c r="AD98" s="31">
        <v>0.35073808627006497</v>
      </c>
      <c r="AE98" s="31">
        <v>0.3323730254468118</v>
      </c>
    </row>
    <row r="99" spans="1:31">
      <c r="A99" s="29" t="s">
        <v>130</v>
      </c>
      <c r="B99" s="29" t="s">
        <v>76</v>
      </c>
      <c r="C99" s="31">
        <v>3.0718813988691477E-2</v>
      </c>
      <c r="D99" s="31">
        <v>7.5295376660034913E-2</v>
      </c>
      <c r="E99" s="31">
        <v>8.252990996526019E-2</v>
      </c>
      <c r="F99" s="31">
        <v>9.2243458612219165E-2</v>
      </c>
      <c r="G99" s="31">
        <v>9.6403040585005095E-2</v>
      </c>
      <c r="H99" s="31">
        <v>9.7471233598122237E-2</v>
      </c>
      <c r="I99" s="31">
        <v>9.1421132685180165E-2</v>
      </c>
      <c r="J99" s="31">
        <v>8.6883394466282335E-2</v>
      </c>
      <c r="K99" s="31">
        <v>8.2458011705908676E-2</v>
      </c>
      <c r="L99" s="31">
        <v>8.2248441950497533E-2</v>
      </c>
      <c r="M99" s="31">
        <v>7.8975100867964859E-2</v>
      </c>
      <c r="N99" s="31">
        <v>8.0961435373576876E-2</v>
      </c>
      <c r="O99" s="31">
        <v>8.073323668502741E-2</v>
      </c>
      <c r="P99" s="31">
        <v>7.8792827680522926E-2</v>
      </c>
      <c r="Q99" s="31">
        <v>8.1348816823701861E-2</v>
      </c>
      <c r="R99" s="31">
        <v>8.0072499410236767E-2</v>
      </c>
      <c r="S99" s="31">
        <v>7.6067281772069936E-2</v>
      </c>
      <c r="T99" s="31">
        <v>7.38093904525704E-2</v>
      </c>
      <c r="U99" s="31">
        <v>7.4199385457816819E-2</v>
      </c>
      <c r="V99" s="31">
        <v>7.2628860907189868E-2</v>
      </c>
      <c r="W99" s="31">
        <v>7.3266000032397471E-2</v>
      </c>
      <c r="X99" s="31">
        <v>7.3197120649803049E-2</v>
      </c>
      <c r="Y99" s="31">
        <v>6.3812682038195651E-2</v>
      </c>
      <c r="Z99" s="31">
        <v>6.7415002785441006E-2</v>
      </c>
      <c r="AA99" s="31">
        <v>6.3155295321338165E-2</v>
      </c>
      <c r="AB99" s="31">
        <v>5.9948320794786764E-2</v>
      </c>
      <c r="AC99" s="31">
        <v>5.4818996319454007E-2</v>
      </c>
      <c r="AD99" s="31">
        <v>5.2172051361060234E-2</v>
      </c>
      <c r="AE99" s="31">
        <v>4.8422286067572887E-2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1" t="s">
        <v>169</v>
      </c>
      <c r="D102" s="31">
        <v>0.16042934507828197</v>
      </c>
      <c r="E102" s="31">
        <v>0.18227460468457193</v>
      </c>
      <c r="F102" s="31">
        <v>0.20718666169726024</v>
      </c>
      <c r="G102" s="31">
        <v>0.20428838355322487</v>
      </c>
      <c r="H102" s="31">
        <v>0.21025974340773398</v>
      </c>
      <c r="I102" s="31">
        <v>0.20889618346792241</v>
      </c>
      <c r="J102" s="31">
        <v>0.19752385390230909</v>
      </c>
      <c r="K102" s="31">
        <v>0.19406675217449604</v>
      </c>
      <c r="L102" s="31">
        <v>0.1987642289254043</v>
      </c>
      <c r="M102" s="31">
        <v>0.1944164833062916</v>
      </c>
      <c r="N102" s="31">
        <v>0.1896891691219838</v>
      </c>
      <c r="O102" s="31">
        <v>0.18272867743872931</v>
      </c>
      <c r="P102" s="31">
        <v>0.18714146812992274</v>
      </c>
      <c r="Q102" s="31">
        <v>0.18668083293559881</v>
      </c>
      <c r="R102" s="31">
        <v>0.18987268368630314</v>
      </c>
      <c r="S102" s="31">
        <v>0.17277103853542364</v>
      </c>
      <c r="T102" s="31">
        <v>0.17406115499390512</v>
      </c>
      <c r="U102" s="31">
        <v>0.17330207584498858</v>
      </c>
      <c r="V102" s="31">
        <v>0.17565083453205327</v>
      </c>
      <c r="W102" s="31">
        <v>0.17802608934278422</v>
      </c>
      <c r="X102" s="31">
        <v>0.17287056367910567</v>
      </c>
      <c r="Y102" s="31">
        <v>0.17170443777287786</v>
      </c>
      <c r="Z102" s="31">
        <v>0.17058766063799277</v>
      </c>
      <c r="AA102" s="31">
        <v>0.16529505162719138</v>
      </c>
      <c r="AB102" s="31">
        <v>0.15063460039356816</v>
      </c>
      <c r="AC102" s="31">
        <v>0.15623257780058303</v>
      </c>
      <c r="AD102" s="31">
        <v>0.14758030195348484</v>
      </c>
      <c r="AE102" s="31">
        <v>0.14149354583352439</v>
      </c>
    </row>
    <row r="103" spans="1:31">
      <c r="A103" s="29" t="s">
        <v>131</v>
      </c>
      <c r="B103" s="29" t="s">
        <v>72</v>
      </c>
      <c r="C103" s="31">
        <v>7.4715869909607671E-2</v>
      </c>
      <c r="D103" s="31">
        <v>0.10415177290094119</v>
      </c>
      <c r="E103" s="31">
        <v>0.13036377383918088</v>
      </c>
      <c r="F103" s="31">
        <v>0.12704013721709065</v>
      </c>
      <c r="G103" s="31">
        <v>0.13344022836861291</v>
      </c>
      <c r="H103" s="31">
        <v>0.16343248761166482</v>
      </c>
      <c r="I103" s="31">
        <v>0.19253689688794146</v>
      </c>
      <c r="J103" s="31">
        <v>0.17800782499060008</v>
      </c>
      <c r="K103" s="31">
        <v>0.17254365955582979</v>
      </c>
      <c r="L103" s="31">
        <v>0.18531085411462184</v>
      </c>
      <c r="M103" s="31">
        <v>0.17243852537534293</v>
      </c>
      <c r="N103" s="31">
        <v>0.25462405562776119</v>
      </c>
      <c r="O103" s="31">
        <v>0.24672881654013284</v>
      </c>
      <c r="P103" s="31">
        <v>0.24236641886074115</v>
      </c>
      <c r="Q103" s="31">
        <v>0.2531637024238263</v>
      </c>
      <c r="R103" s="31">
        <v>0.25594072395617978</v>
      </c>
      <c r="S103" s="31">
        <v>0.25314859289555197</v>
      </c>
      <c r="T103" s="31">
        <v>0.26209006670687018</v>
      </c>
      <c r="U103" s="31">
        <v>0.28172606206242434</v>
      </c>
      <c r="V103" s="31">
        <v>0.2972954066734112</v>
      </c>
      <c r="W103" s="31">
        <v>0.318921425802007</v>
      </c>
      <c r="X103" s="31">
        <v>0.30624800009180997</v>
      </c>
      <c r="Y103" s="31">
        <v>0.2840051524467439</v>
      </c>
      <c r="Z103" s="31">
        <v>0.29139274542465143</v>
      </c>
      <c r="AA103" s="31">
        <v>0.26788282721580464</v>
      </c>
      <c r="AB103" s="31">
        <v>0.22497722992666522</v>
      </c>
      <c r="AC103" s="31">
        <v>0.23004069296113774</v>
      </c>
      <c r="AD103" s="31">
        <v>0.20249576067462891</v>
      </c>
      <c r="AE103" s="31">
        <v>0.18949024433675482</v>
      </c>
    </row>
    <row r="104" spans="1:31">
      <c r="A104" s="29" t="s">
        <v>131</v>
      </c>
      <c r="B104" s="29" t="s">
        <v>76</v>
      </c>
      <c r="C104" s="31">
        <v>7.6926595853361715E-2</v>
      </c>
      <c r="D104" s="31">
        <v>9.2605390085786582E-2</v>
      </c>
      <c r="E104" s="31">
        <v>9.6127175298288306E-2</v>
      </c>
      <c r="F104" s="31">
        <v>0.11073787204960414</v>
      </c>
      <c r="G104" s="31">
        <v>0.10779373611460695</v>
      </c>
      <c r="H104" s="31">
        <v>0.10527881320077932</v>
      </c>
      <c r="I104" s="31">
        <v>0.10147010757862548</v>
      </c>
      <c r="J104" s="31">
        <v>9.2143949877815309E-2</v>
      </c>
      <c r="K104" s="31">
        <v>8.581490993923889E-2</v>
      </c>
      <c r="L104" s="31">
        <v>8.6321555243596276E-2</v>
      </c>
      <c r="M104" s="31">
        <v>8.4951244168496462E-2</v>
      </c>
      <c r="N104" s="31">
        <v>8.0634997287158852E-2</v>
      </c>
      <c r="O104" s="31">
        <v>7.7266290584439914E-2</v>
      </c>
      <c r="P104" s="31">
        <v>7.7339616151844828E-2</v>
      </c>
      <c r="Q104" s="31">
        <v>7.8687724225493458E-2</v>
      </c>
      <c r="R104" s="31">
        <v>7.6945966834536278E-2</v>
      </c>
      <c r="S104" s="31">
        <v>6.8570463585558364E-2</v>
      </c>
      <c r="T104" s="31">
        <v>7.07992631913026E-2</v>
      </c>
      <c r="U104" s="31">
        <v>6.9597795278852639E-2</v>
      </c>
      <c r="V104" s="31">
        <v>7.2422498589197845E-2</v>
      </c>
      <c r="W104" s="31">
        <v>7.3523876919563372E-2</v>
      </c>
      <c r="X104" s="31">
        <v>6.6149411611788514E-2</v>
      </c>
      <c r="Y104" s="31">
        <v>5.7529585872350186E-2</v>
      </c>
      <c r="Z104" s="31">
        <v>5.5634718940090623E-2</v>
      </c>
      <c r="AA104" s="31">
        <v>4.9157510481825782E-2</v>
      </c>
      <c r="AB104" s="31">
        <v>3.8137489824874297E-2</v>
      </c>
      <c r="AC104" s="31">
        <v>3.8887225837486848E-2</v>
      </c>
      <c r="AD104" s="31">
        <v>2.7208323824708117E-2</v>
      </c>
      <c r="AE104" s="31">
        <v>2.7431736563826976E-2</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1">
        <v>0.12984552035123292</v>
      </c>
      <c r="D107" s="31">
        <v>4.1090046437698584E-2</v>
      </c>
      <c r="E107" s="31">
        <v>4.5467416879891955E-2</v>
      </c>
      <c r="F107" s="31">
        <v>5.9648101915934969E-2</v>
      </c>
      <c r="G107" s="31">
        <v>5.8526375618194279E-2</v>
      </c>
      <c r="H107" s="31">
        <v>6.0311980752188486E-2</v>
      </c>
      <c r="I107" s="31">
        <v>5.9109409308479716E-2</v>
      </c>
      <c r="J107" s="31">
        <v>5.6387895348852836E-2</v>
      </c>
      <c r="K107" s="31">
        <v>5.4107629092241129E-2</v>
      </c>
      <c r="L107" s="31">
        <v>5.4714438858803449E-2</v>
      </c>
      <c r="M107" s="31">
        <v>5.1529485825139706E-2</v>
      </c>
      <c r="N107" s="31">
        <v>5.4491427722913273E-2</v>
      </c>
      <c r="O107" s="31">
        <v>4.8792040382482089E-2</v>
      </c>
      <c r="P107" s="31">
        <v>4.5427698011975617E-2</v>
      </c>
      <c r="Q107" s="31">
        <v>4.9730917105679846E-2</v>
      </c>
      <c r="R107" s="31">
        <v>4.9983469131581269E-2</v>
      </c>
      <c r="S107" s="31">
        <v>4.6433541273589854E-2</v>
      </c>
      <c r="T107" s="31">
        <v>4.4424442183923343E-2</v>
      </c>
      <c r="U107" s="31">
        <v>4.9297964782373853E-2</v>
      </c>
      <c r="V107" s="31">
        <v>4.7798638319906335E-2</v>
      </c>
      <c r="W107" s="31">
        <v>1.7659378112389365E-2</v>
      </c>
      <c r="X107" s="31" t="s">
        <v>169</v>
      </c>
      <c r="Y107" s="31" t="s">
        <v>169</v>
      </c>
      <c r="Z107" s="31">
        <v>0.16026302360312242</v>
      </c>
      <c r="AA107" s="31">
        <v>0.16085677802530282</v>
      </c>
      <c r="AB107" s="31">
        <v>0.16010086023309092</v>
      </c>
      <c r="AC107" s="31">
        <v>0.1603238072281454</v>
      </c>
      <c r="AD107" s="31">
        <v>0.16117436502790847</v>
      </c>
      <c r="AE107" s="31">
        <v>0.1514319984476854</v>
      </c>
    </row>
    <row r="108" spans="1:31">
      <c r="A108" s="29" t="s">
        <v>132</v>
      </c>
      <c r="B108" s="29" t="s">
        <v>72</v>
      </c>
      <c r="C108" s="31" t="s">
        <v>169</v>
      </c>
      <c r="D108" s="31" t="s">
        <v>169</v>
      </c>
      <c r="E108" s="31" t="s">
        <v>169</v>
      </c>
      <c r="F108" s="31" t="s">
        <v>169</v>
      </c>
      <c r="G108" s="31" t="s">
        <v>169</v>
      </c>
      <c r="H108" s="31" t="s">
        <v>169</v>
      </c>
      <c r="I108" s="31" t="s">
        <v>169</v>
      </c>
      <c r="J108" s="31" t="s">
        <v>169</v>
      </c>
      <c r="K108" s="31" t="s">
        <v>169</v>
      </c>
      <c r="L108" s="31" t="s">
        <v>169</v>
      </c>
      <c r="M108" s="31" t="s">
        <v>169</v>
      </c>
      <c r="N108" s="31">
        <v>0.34314898573432701</v>
      </c>
      <c r="O108" s="31">
        <v>0.32513104961585282</v>
      </c>
      <c r="P108" s="31">
        <v>0.30434376757696341</v>
      </c>
      <c r="Q108" s="31">
        <v>0.3109458084328201</v>
      </c>
      <c r="R108" s="31">
        <v>0.31420244248482609</v>
      </c>
      <c r="S108" s="31">
        <v>0.30686751157779962</v>
      </c>
      <c r="T108" s="31">
        <v>0.30748847094959975</v>
      </c>
      <c r="U108" s="31">
        <v>0.331309017105752</v>
      </c>
      <c r="V108" s="31">
        <v>0.3253387947322145</v>
      </c>
      <c r="W108" s="31">
        <v>0.31698853091343993</v>
      </c>
      <c r="X108" s="31">
        <v>0.30367214566176892</v>
      </c>
      <c r="Y108" s="31">
        <v>0.2843504441855243</v>
      </c>
      <c r="Z108" s="31">
        <v>0.31561414098173518</v>
      </c>
      <c r="AA108" s="31">
        <v>0.3121313974505327</v>
      </c>
      <c r="AB108" s="31">
        <v>0.30069929604261747</v>
      </c>
      <c r="AC108" s="31">
        <v>0.3009220176940639</v>
      </c>
      <c r="AD108" s="31">
        <v>0.31268001807458146</v>
      </c>
      <c r="AE108" s="31">
        <v>0.29954301274733636</v>
      </c>
    </row>
    <row r="109" spans="1:31">
      <c r="A109" s="29" t="s">
        <v>132</v>
      </c>
      <c r="B109" s="29" t="s">
        <v>76</v>
      </c>
      <c r="C109" s="31">
        <v>4.9145285680481952E-2</v>
      </c>
      <c r="D109" s="31">
        <v>6.9997097353197077E-2</v>
      </c>
      <c r="E109" s="31">
        <v>7.8629771011731339E-2</v>
      </c>
      <c r="F109" s="31">
        <v>0.10487986337953091</v>
      </c>
      <c r="G109" s="31">
        <v>0.10373504138993071</v>
      </c>
      <c r="H109" s="31">
        <v>0.10326440992416183</v>
      </c>
      <c r="I109" s="31">
        <v>9.8946520888085199E-2</v>
      </c>
      <c r="J109" s="31">
        <v>8.9030782740465428E-2</v>
      </c>
      <c r="K109" s="31">
        <v>8.4726522270719001E-2</v>
      </c>
      <c r="L109" s="31">
        <v>8.0330904986630661E-2</v>
      </c>
      <c r="M109" s="31">
        <v>7.9266705993663769E-2</v>
      </c>
      <c r="N109" s="31">
        <v>7.6898891022537719E-2</v>
      </c>
      <c r="O109" s="31">
        <v>7.486812501159254E-2</v>
      </c>
      <c r="P109" s="31">
        <v>7.1873713699133368E-2</v>
      </c>
      <c r="Q109" s="31">
        <v>7.7212257132359671E-2</v>
      </c>
      <c r="R109" s="31">
        <v>7.6513560287612553E-2</v>
      </c>
      <c r="S109" s="31">
        <v>6.9097665807606845E-2</v>
      </c>
      <c r="T109" s="31">
        <v>6.8113373482523554E-2</v>
      </c>
      <c r="U109" s="31">
        <v>7.0637841997147816E-2</v>
      </c>
      <c r="V109" s="31">
        <v>6.7658454692957629E-2</v>
      </c>
      <c r="W109" s="31">
        <v>6.8044431271118686E-2</v>
      </c>
      <c r="X109" s="31">
        <v>6.4495303721519265E-2</v>
      </c>
      <c r="Y109" s="31">
        <v>5.4774788970750332E-2</v>
      </c>
      <c r="Z109" s="31">
        <v>5.9814266077576089E-2</v>
      </c>
      <c r="AA109" s="31">
        <v>5.8358694361469253E-2</v>
      </c>
      <c r="AB109" s="31">
        <v>5.3280546865716608E-2</v>
      </c>
      <c r="AC109" s="31">
        <v>4.8658782350285493E-2</v>
      </c>
      <c r="AD109" s="31">
        <v>4.907641200987671E-2</v>
      </c>
      <c r="AE109" s="31">
        <v>4.3597304437411014E-2</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1">
        <v>5.9538039912119332E-2</v>
      </c>
      <c r="D112" s="31">
        <v>5.941263126777592E-2</v>
      </c>
      <c r="E112" s="31">
        <v>6.9878628633453052E-2</v>
      </c>
      <c r="F112" s="31">
        <v>6.8046097637487465E-2</v>
      </c>
      <c r="G112" s="31">
        <v>6.3774215021391592E-2</v>
      </c>
      <c r="H112" s="31">
        <v>6.5661658305913792E-2</v>
      </c>
      <c r="I112" s="31">
        <v>6.3967515567585467E-2</v>
      </c>
      <c r="J112" s="31">
        <v>6.1007418465964976E-2</v>
      </c>
      <c r="K112" s="31">
        <v>5.793392349447038E-2</v>
      </c>
      <c r="L112" s="31">
        <v>6.7488557823731241E-2</v>
      </c>
      <c r="M112" s="31">
        <v>6.2365990507371169E-2</v>
      </c>
      <c r="N112" s="31">
        <v>6.4591111983010263E-2</v>
      </c>
      <c r="O112" s="31">
        <v>6.2472040260534094E-2</v>
      </c>
      <c r="P112" s="31">
        <v>5.5134035418650348E-2</v>
      </c>
      <c r="Q112" s="31">
        <v>0.13565305476414669</v>
      </c>
      <c r="R112" s="31">
        <v>0.13431542549024619</v>
      </c>
      <c r="S112" s="31">
        <v>0.14099040747201153</v>
      </c>
      <c r="T112" s="31">
        <v>0.13894596647236662</v>
      </c>
      <c r="U112" s="31">
        <v>0.14249160053379617</v>
      </c>
      <c r="V112" s="31">
        <v>0.14018361418491812</v>
      </c>
      <c r="W112" s="31">
        <v>0.14583793388479871</v>
      </c>
      <c r="X112" s="31">
        <v>0.14329408457733422</v>
      </c>
      <c r="Y112" s="31">
        <v>0.13459269301506521</v>
      </c>
      <c r="Z112" s="31">
        <v>0.14160200701265796</v>
      </c>
      <c r="AA112" s="31">
        <v>0.14145283579717668</v>
      </c>
      <c r="AB112" s="31">
        <v>0.12888945191511073</v>
      </c>
      <c r="AC112" s="31">
        <v>0.12597322722321466</v>
      </c>
      <c r="AD112" s="31">
        <v>0.12755823889538973</v>
      </c>
      <c r="AE112" s="31">
        <v>0.12308621309579455</v>
      </c>
    </row>
    <row r="113" spans="1:31">
      <c r="A113" s="29" t="s">
        <v>133</v>
      </c>
      <c r="B113" s="29" t="s">
        <v>72</v>
      </c>
      <c r="C113" s="31" t="s">
        <v>169</v>
      </c>
      <c r="D113" s="31" t="s">
        <v>169</v>
      </c>
      <c r="E113" s="31" t="s">
        <v>169</v>
      </c>
      <c r="F113" s="31" t="s">
        <v>169</v>
      </c>
      <c r="G113" s="31" t="s">
        <v>169</v>
      </c>
      <c r="H113" s="31" t="s">
        <v>169</v>
      </c>
      <c r="I113" s="31" t="s">
        <v>169</v>
      </c>
      <c r="J113" s="31" t="s">
        <v>169</v>
      </c>
      <c r="K113" s="31" t="s">
        <v>169</v>
      </c>
      <c r="L113" s="31" t="s">
        <v>169</v>
      </c>
      <c r="M113" s="31" t="s">
        <v>169</v>
      </c>
      <c r="N113" s="31" t="s">
        <v>169</v>
      </c>
      <c r="O113" s="31" t="s">
        <v>169</v>
      </c>
      <c r="P113" s="31" t="s">
        <v>169</v>
      </c>
      <c r="Q113" s="31" t="s">
        <v>169</v>
      </c>
      <c r="R113" s="31" t="s">
        <v>169</v>
      </c>
      <c r="S113" s="31" t="s">
        <v>169</v>
      </c>
      <c r="T113" s="31" t="s">
        <v>169</v>
      </c>
      <c r="U113" s="31" t="s">
        <v>169</v>
      </c>
      <c r="V113" s="31" t="s">
        <v>169</v>
      </c>
      <c r="W113" s="31" t="s">
        <v>169</v>
      </c>
      <c r="X113" s="31" t="s">
        <v>169</v>
      </c>
      <c r="Y113" s="31" t="s">
        <v>169</v>
      </c>
      <c r="Z113" s="31" t="s">
        <v>169</v>
      </c>
      <c r="AA113" s="31" t="s">
        <v>169</v>
      </c>
      <c r="AB113" s="31" t="s">
        <v>169</v>
      </c>
      <c r="AC113" s="31" t="s">
        <v>169</v>
      </c>
      <c r="AD113" s="31" t="s">
        <v>169</v>
      </c>
      <c r="AE113" s="31" t="s">
        <v>169</v>
      </c>
    </row>
    <row r="114" spans="1:31">
      <c r="A114" s="29" t="s">
        <v>133</v>
      </c>
      <c r="B114" s="29" t="s">
        <v>76</v>
      </c>
      <c r="C114" s="31">
        <v>9.920582195842749E-2</v>
      </c>
      <c r="D114" s="31">
        <v>9.9802636996131261E-2</v>
      </c>
      <c r="E114" s="31">
        <v>0.11497800627301849</v>
      </c>
      <c r="F114" s="31">
        <v>0.10606295078448939</v>
      </c>
      <c r="G114" s="31">
        <v>0.10200112648480433</v>
      </c>
      <c r="H114" s="31">
        <v>0.1004899525470945</v>
      </c>
      <c r="I114" s="31">
        <v>9.6694872745892113E-2</v>
      </c>
      <c r="J114" s="31">
        <v>9.038308597128171E-2</v>
      </c>
      <c r="K114" s="31">
        <v>8.5329599354866351E-2</v>
      </c>
      <c r="L114" s="31">
        <v>8.449286272423015E-2</v>
      </c>
      <c r="M114" s="31">
        <v>7.9337938989185453E-2</v>
      </c>
      <c r="N114" s="31">
        <v>8.0937334532392491E-2</v>
      </c>
      <c r="O114" s="31">
        <v>7.7027548795810918E-2</v>
      </c>
      <c r="P114" s="31">
        <v>7.6836224081706456E-2</v>
      </c>
      <c r="Q114" s="31">
        <v>7.4261939434222851E-2</v>
      </c>
      <c r="R114" s="31">
        <v>7.2798229068083239E-2</v>
      </c>
      <c r="S114" s="31">
        <v>6.9961951297175987E-2</v>
      </c>
      <c r="T114" s="31">
        <v>6.8414269124646876E-2</v>
      </c>
      <c r="U114" s="31">
        <v>6.9078876274992873E-2</v>
      </c>
      <c r="V114" s="31">
        <v>6.6325233675948808E-2</v>
      </c>
      <c r="W114" s="31">
        <v>6.5049859474549915E-2</v>
      </c>
      <c r="X114" s="31">
        <v>6.2273463997610218E-2</v>
      </c>
      <c r="Y114" s="31">
        <v>5.3279592554374339E-2</v>
      </c>
      <c r="Z114" s="31">
        <v>5.6412064222745854E-2</v>
      </c>
      <c r="AA114" s="31">
        <v>5.5283131319292515E-2</v>
      </c>
      <c r="AB114" s="31">
        <v>4.5801217961082982E-2</v>
      </c>
      <c r="AC114" s="31">
        <v>4.2788831232450364E-2</v>
      </c>
      <c r="AD114" s="31">
        <v>4.074176516665113E-2</v>
      </c>
      <c r="AE114" s="31">
        <v>3.7691871372866538E-2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1" t="s">
        <v>169</v>
      </c>
      <c r="D117" s="31" t="s">
        <v>169</v>
      </c>
      <c r="E117" s="31" t="s">
        <v>169</v>
      </c>
      <c r="F117" s="31" t="s">
        <v>169</v>
      </c>
      <c r="G117" s="31" t="s">
        <v>169</v>
      </c>
      <c r="H117" s="31" t="s">
        <v>169</v>
      </c>
      <c r="I117" s="31" t="s">
        <v>169</v>
      </c>
      <c r="J117" s="31" t="s">
        <v>169</v>
      </c>
      <c r="K117" s="31" t="s">
        <v>169</v>
      </c>
      <c r="L117" s="31" t="s">
        <v>169</v>
      </c>
      <c r="M117" s="31" t="s">
        <v>169</v>
      </c>
      <c r="N117" s="31" t="s">
        <v>169</v>
      </c>
      <c r="O117" s="31" t="s">
        <v>169</v>
      </c>
      <c r="P117" s="31" t="s">
        <v>169</v>
      </c>
      <c r="Q117" s="31" t="s">
        <v>169</v>
      </c>
      <c r="R117" s="31" t="s">
        <v>169</v>
      </c>
      <c r="S117" s="31" t="s">
        <v>169</v>
      </c>
      <c r="T117" s="31" t="s">
        <v>169</v>
      </c>
      <c r="U117" s="31" t="s">
        <v>169</v>
      </c>
      <c r="V117" s="31" t="s">
        <v>169</v>
      </c>
      <c r="W117" s="31" t="s">
        <v>169</v>
      </c>
      <c r="X117" s="31" t="s">
        <v>169</v>
      </c>
      <c r="Y117" s="31" t="s">
        <v>169</v>
      </c>
      <c r="Z117" s="31" t="s">
        <v>169</v>
      </c>
      <c r="AA117" s="31" t="s">
        <v>169</v>
      </c>
      <c r="AB117" s="31" t="s">
        <v>169</v>
      </c>
      <c r="AC117" s="31" t="s">
        <v>169</v>
      </c>
      <c r="AD117" s="31" t="s">
        <v>169</v>
      </c>
      <c r="AE117" s="31" t="s">
        <v>169</v>
      </c>
    </row>
    <row r="118" spans="1:31">
      <c r="A118" s="29" t="s">
        <v>134</v>
      </c>
      <c r="B118" s="29" t="s">
        <v>72</v>
      </c>
      <c r="C118" s="31" t="s">
        <v>169</v>
      </c>
      <c r="D118" s="31" t="s">
        <v>169</v>
      </c>
      <c r="E118" s="31" t="s">
        <v>169</v>
      </c>
      <c r="F118" s="31" t="s">
        <v>169</v>
      </c>
      <c r="G118" s="31" t="s">
        <v>169</v>
      </c>
      <c r="H118" s="31" t="s">
        <v>169</v>
      </c>
      <c r="I118" s="31" t="s">
        <v>169</v>
      </c>
      <c r="J118" s="31" t="s">
        <v>169</v>
      </c>
      <c r="K118" s="31" t="s">
        <v>169</v>
      </c>
      <c r="L118" s="31" t="s">
        <v>169</v>
      </c>
      <c r="M118" s="31" t="s">
        <v>169</v>
      </c>
      <c r="N118" s="31" t="s">
        <v>169</v>
      </c>
      <c r="O118" s="31" t="s">
        <v>169</v>
      </c>
      <c r="P118" s="31" t="s">
        <v>169</v>
      </c>
      <c r="Q118" s="31" t="s">
        <v>169</v>
      </c>
      <c r="R118" s="31" t="s">
        <v>169</v>
      </c>
      <c r="S118" s="31" t="s">
        <v>169</v>
      </c>
      <c r="T118" s="31" t="s">
        <v>169</v>
      </c>
      <c r="U118" s="31" t="s">
        <v>169</v>
      </c>
      <c r="V118" s="31" t="s">
        <v>169</v>
      </c>
      <c r="W118" s="31" t="s">
        <v>169</v>
      </c>
      <c r="X118" s="31" t="s">
        <v>169</v>
      </c>
      <c r="Y118" s="31" t="s">
        <v>169</v>
      </c>
      <c r="Z118" s="31" t="s">
        <v>169</v>
      </c>
      <c r="AA118" s="31" t="s">
        <v>169</v>
      </c>
      <c r="AB118" s="31" t="s">
        <v>169</v>
      </c>
      <c r="AC118" s="31" t="s">
        <v>169</v>
      </c>
      <c r="AD118" s="31" t="s">
        <v>169</v>
      </c>
      <c r="AE118" s="31" t="s">
        <v>169</v>
      </c>
    </row>
    <row r="119" spans="1:31">
      <c r="A119" s="29" t="s">
        <v>134</v>
      </c>
      <c r="B119" s="29" t="s">
        <v>76</v>
      </c>
      <c r="C119" s="31">
        <v>2.0635670712263382E-2</v>
      </c>
      <c r="D119" s="31">
        <v>4.5066392558434289E-2</v>
      </c>
      <c r="E119" s="31">
        <v>4.0931916727270583E-2</v>
      </c>
      <c r="F119" s="31">
        <v>3.3489985697085431E-2</v>
      </c>
      <c r="G119" s="31">
        <v>3.612155181083098E-2</v>
      </c>
      <c r="H119" s="31">
        <v>3.6332272750857139E-2</v>
      </c>
      <c r="I119" s="31">
        <v>4.0187956044730154E-2</v>
      </c>
      <c r="J119" s="31">
        <v>4.3494453415906131E-2</v>
      </c>
      <c r="K119" s="31">
        <v>4.4750944487662238E-2</v>
      </c>
      <c r="L119" s="31">
        <v>4.828276503326482E-2</v>
      </c>
      <c r="M119" s="31">
        <v>5.2632939014997673E-2</v>
      </c>
      <c r="N119" s="31">
        <v>5.5785162286833639E-2</v>
      </c>
      <c r="O119" s="31">
        <v>5.7596396533235297E-2</v>
      </c>
      <c r="P119" s="31">
        <v>6.1064784733135195E-2</v>
      </c>
      <c r="Q119" s="31">
        <v>6.1713234279704168E-2</v>
      </c>
      <c r="R119" s="31">
        <v>6.5652338656444972E-2</v>
      </c>
      <c r="S119" s="31">
        <v>6.6330886155603674E-2</v>
      </c>
      <c r="T119" s="31">
        <v>6.280560465001471E-2</v>
      </c>
      <c r="U119" s="31">
        <v>6.3131446678236905E-2</v>
      </c>
      <c r="V119" s="31">
        <v>6.6942977141434476E-2</v>
      </c>
      <c r="W119" s="31">
        <v>6.4672451374958737E-2</v>
      </c>
      <c r="X119" s="31">
        <v>6.1998329093159665E-2</v>
      </c>
      <c r="Y119" s="31">
        <v>5.4182425400182824E-2</v>
      </c>
      <c r="Z119" s="31">
        <v>5.7567506438645194E-2</v>
      </c>
      <c r="AA119" s="31">
        <v>5.9756346409958014E-2</v>
      </c>
      <c r="AB119" s="31">
        <v>5.3191338368158182E-2</v>
      </c>
      <c r="AC119" s="31">
        <v>5.0805373991765171E-2</v>
      </c>
      <c r="AD119" s="31">
        <v>4.7698534981487267E-2</v>
      </c>
      <c r="AE119" s="31">
        <v>4.5321227697162736E-2</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1">
        <v>0.15634902421691538</v>
      </c>
      <c r="D124" s="31">
        <v>0.16081228532845912</v>
      </c>
      <c r="E124" s="31">
        <v>0.16231615993618731</v>
      </c>
      <c r="F124" s="31">
        <v>0.15904553954301739</v>
      </c>
      <c r="G124" s="31">
        <v>0.15508308769043133</v>
      </c>
      <c r="H124" s="31">
        <v>0.16663924356280727</v>
      </c>
      <c r="I124" s="31">
        <v>0.16663887833890928</v>
      </c>
      <c r="J124" s="31">
        <v>0.15034303336436905</v>
      </c>
      <c r="K124" s="31">
        <v>0.15745307380189694</v>
      </c>
      <c r="L124" s="31">
        <v>0.16388582164534374</v>
      </c>
      <c r="M124" s="31">
        <v>0.16641407328880709</v>
      </c>
      <c r="N124" s="31">
        <v>0.16726071289278671</v>
      </c>
      <c r="O124" s="31">
        <v>0.16338449545234771</v>
      </c>
      <c r="P124" s="31">
        <v>0.15939640185578144</v>
      </c>
      <c r="Q124" s="31">
        <v>0.17104390232401392</v>
      </c>
      <c r="R124" s="31">
        <v>0.17142608947612412</v>
      </c>
      <c r="S124" s="31">
        <v>0.15417923401049591</v>
      </c>
      <c r="T124" s="31">
        <v>0.1625278750792741</v>
      </c>
      <c r="U124" s="31">
        <v>0.16936916436982971</v>
      </c>
      <c r="V124" s="31">
        <v>0.17235058373025813</v>
      </c>
      <c r="W124" s="31">
        <v>0.17282412718277712</v>
      </c>
      <c r="X124" s="31">
        <v>0.16835041307097615</v>
      </c>
      <c r="Y124" s="31">
        <v>0.16315811804830868</v>
      </c>
      <c r="Z124" s="31">
        <v>0.17473896705725755</v>
      </c>
      <c r="AA124" s="31">
        <v>0.17427914414561901</v>
      </c>
      <c r="AB124" s="31">
        <v>0.15663164688751624</v>
      </c>
      <c r="AC124" s="31">
        <v>0.16464211355779007</v>
      </c>
      <c r="AD124" s="31">
        <v>0.17171842032550017</v>
      </c>
      <c r="AE124" s="31">
        <v>0.17431937408081816</v>
      </c>
    </row>
    <row r="125" spans="1:31" collapsed="1">
      <c r="A125" s="29" t="s">
        <v>40</v>
      </c>
      <c r="B125" s="29" t="s">
        <v>77</v>
      </c>
      <c r="C125" s="31">
        <v>5.6681069090868376E-2</v>
      </c>
      <c r="D125" s="31">
        <v>5.7056356598319959E-2</v>
      </c>
      <c r="E125" s="31">
        <v>5.711855632789143E-2</v>
      </c>
      <c r="F125" s="31">
        <v>5.6254288154810088E-2</v>
      </c>
      <c r="G125" s="31">
        <v>5.5341630348953147E-2</v>
      </c>
      <c r="H125" s="31">
        <v>5.4318536174275497E-2</v>
      </c>
      <c r="I125" s="31">
        <v>5.3642804483114342E-2</v>
      </c>
      <c r="J125" s="31">
        <v>5.2558332193635281E-2</v>
      </c>
      <c r="K125" s="31">
        <v>5.1651663953361342E-2</v>
      </c>
      <c r="L125" s="31">
        <v>5.0719101260048832E-2</v>
      </c>
      <c r="M125" s="31">
        <v>5.0000849105042718E-2</v>
      </c>
      <c r="N125" s="31">
        <v>4.978259538923243E-2</v>
      </c>
      <c r="O125" s="31">
        <v>5.0121362662392505E-2</v>
      </c>
      <c r="P125" s="31">
        <v>5.0242704932292277E-2</v>
      </c>
      <c r="Q125" s="31">
        <v>5.0377091491509568E-2</v>
      </c>
      <c r="R125" s="31">
        <v>4.956215699886949E-2</v>
      </c>
      <c r="S125" s="31">
        <v>4.9001472608917906E-2</v>
      </c>
      <c r="T125" s="31">
        <v>4.8511306468589518E-2</v>
      </c>
      <c r="U125" s="31">
        <v>4.8265461004889466E-2</v>
      </c>
      <c r="V125" s="31">
        <v>4.7626262638835209E-2</v>
      </c>
      <c r="W125" s="31">
        <v>4.7341099750316563E-2</v>
      </c>
      <c r="X125" s="31">
        <v>4.7046677376025185E-2</v>
      </c>
      <c r="Y125" s="31">
        <v>4.6901188014173756E-2</v>
      </c>
      <c r="Z125" s="31">
        <v>4.6315776697889069E-2</v>
      </c>
      <c r="AA125" s="31">
        <v>4.5849212801055951E-2</v>
      </c>
      <c r="AB125" s="31">
        <v>4.4428344143398947E-2</v>
      </c>
      <c r="AC125" s="31">
        <v>4.330323610714331E-2</v>
      </c>
      <c r="AD125" s="31">
        <v>4.1981485478524538E-2</v>
      </c>
      <c r="AE125" s="31">
        <v>4.0794939881927984E-2</v>
      </c>
    </row>
    <row r="126" spans="1:31" collapsed="1">
      <c r="A126" s="29" t="s">
        <v>40</v>
      </c>
      <c r="B126" s="29" t="s">
        <v>78</v>
      </c>
      <c r="C126" s="31">
        <v>4.8143879384093896E-2</v>
      </c>
      <c r="D126" s="31">
        <v>4.8468945941600325E-2</v>
      </c>
      <c r="E126" s="31">
        <v>4.8512550766415106E-2</v>
      </c>
      <c r="F126" s="31">
        <v>4.7800209172793102E-2</v>
      </c>
      <c r="G126" s="31">
        <v>4.7008805119975162E-2</v>
      </c>
      <c r="H126" s="31">
        <v>4.6138486323723193E-2</v>
      </c>
      <c r="I126" s="31">
        <v>4.5584695325396961E-2</v>
      </c>
      <c r="J126" s="31">
        <v>4.4640929985912618E-2</v>
      </c>
      <c r="K126" s="31">
        <v>4.3868137093950467E-2</v>
      </c>
      <c r="L126" s="31">
        <v>4.3078995261641981E-2</v>
      </c>
      <c r="M126" s="31">
        <v>4.2462958931614905E-2</v>
      </c>
      <c r="N126" s="31">
        <v>4.2287534332448161E-2</v>
      </c>
      <c r="O126" s="31">
        <v>4.2592377906273488E-2</v>
      </c>
      <c r="P126" s="31">
        <v>4.2676597869680588E-2</v>
      </c>
      <c r="Q126" s="31">
        <v>4.2792943875149904E-2</v>
      </c>
      <c r="R126" s="31">
        <v>4.2090435245092893E-2</v>
      </c>
      <c r="S126" s="31">
        <v>4.1622247240600187E-2</v>
      </c>
      <c r="T126" s="31">
        <v>4.1198537811126347E-2</v>
      </c>
      <c r="U126" s="31">
        <v>4.099157188400792E-2</v>
      </c>
      <c r="V126" s="31">
        <v>4.0466902779204283E-2</v>
      </c>
      <c r="W126" s="31">
        <v>4.0217419467913462E-2</v>
      </c>
      <c r="X126" s="31">
        <v>3.9959973231646462E-2</v>
      </c>
      <c r="Y126" s="31">
        <v>3.9849470001453696E-2</v>
      </c>
      <c r="Z126" s="31">
        <v>3.9334460503187424E-2</v>
      </c>
      <c r="AA126" s="31">
        <v>3.8950578602621154E-2</v>
      </c>
      <c r="AB126" s="31">
        <v>3.7748228313275935E-2</v>
      </c>
      <c r="AC126" s="31">
        <v>3.678181391307811E-2</v>
      </c>
      <c r="AD126" s="31">
        <v>3.566596423385985E-2</v>
      </c>
      <c r="AE126" s="31">
        <v>3.4642616604750431E-2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31">
        <v>0.15719199211913648</v>
      </c>
      <c r="D129" s="31">
        <v>0.16594076585495532</v>
      </c>
      <c r="E129" s="31">
        <v>0.16167953080706643</v>
      </c>
      <c r="F129" s="31">
        <v>0.16048653491684814</v>
      </c>
      <c r="G129" s="31">
        <v>0.15529234246286244</v>
      </c>
      <c r="H129" s="31">
        <v>0.17160926830264489</v>
      </c>
      <c r="I129" s="31">
        <v>0.16866549764772307</v>
      </c>
      <c r="J129" s="31">
        <v>0.15012358320727751</v>
      </c>
      <c r="K129" s="31">
        <v>0.15364191730612659</v>
      </c>
      <c r="L129" s="31">
        <v>0.16265560861278411</v>
      </c>
      <c r="M129" s="31">
        <v>0.16944868039941544</v>
      </c>
      <c r="N129" s="31">
        <v>0.16473481990486835</v>
      </c>
      <c r="O129" s="31">
        <v>0.16310945948363331</v>
      </c>
      <c r="P129" s="31">
        <v>0.15849937593178604</v>
      </c>
      <c r="Q129" s="31">
        <v>0.17452519959745366</v>
      </c>
      <c r="R129" s="31">
        <v>0.1722859296277173</v>
      </c>
      <c r="S129" s="31">
        <v>0.15333968931496839</v>
      </c>
      <c r="T129" s="31">
        <v>0.15831692672508177</v>
      </c>
      <c r="U129" s="31">
        <v>0.16772426489994702</v>
      </c>
      <c r="V129" s="31">
        <v>0.17483158970770379</v>
      </c>
      <c r="W129" s="31">
        <v>0.1700208555687811</v>
      </c>
      <c r="X129" s="31">
        <v>0.16770047632575982</v>
      </c>
      <c r="Y129" s="31">
        <v>0.16177374931351268</v>
      </c>
      <c r="Z129" s="31">
        <v>0.17771914066972216</v>
      </c>
      <c r="AA129" s="31">
        <v>0.1748134126165207</v>
      </c>
      <c r="AB129" s="31">
        <v>0.15571751332930381</v>
      </c>
      <c r="AC129" s="31">
        <v>0.16030370762896148</v>
      </c>
      <c r="AD129" s="31">
        <v>0.17005093625121423</v>
      </c>
      <c r="AE129" s="31">
        <v>0.17685851534820179</v>
      </c>
    </row>
    <row r="130" spans="1:31">
      <c r="A130" s="29" t="s">
        <v>130</v>
      </c>
      <c r="B130" s="29" t="s">
        <v>77</v>
      </c>
      <c r="C130" s="31">
        <v>5.6422883280663451E-2</v>
      </c>
      <c r="D130" s="31">
        <v>5.7139423987466131E-2</v>
      </c>
      <c r="E130" s="31">
        <v>5.6805710605198845E-2</v>
      </c>
      <c r="F130" s="31">
        <v>5.5936061537453396E-2</v>
      </c>
      <c r="G130" s="31">
        <v>5.5154790381370632E-2</v>
      </c>
      <c r="H130" s="31">
        <v>5.4273344325988473E-2</v>
      </c>
      <c r="I130" s="31">
        <v>5.3699071515542249E-2</v>
      </c>
      <c r="J130" s="31">
        <v>5.268312390499625E-2</v>
      </c>
      <c r="K130" s="31">
        <v>5.1724355202763944E-2</v>
      </c>
      <c r="L130" s="31">
        <v>5.0879463298495263E-2</v>
      </c>
      <c r="M130" s="31">
        <v>5.0205661713651248E-2</v>
      </c>
      <c r="N130" s="31">
        <v>5.0271409375447051E-2</v>
      </c>
      <c r="O130" s="31">
        <v>5.0349134730757403E-2</v>
      </c>
      <c r="P130" s="31">
        <v>5.0269754845411671E-2</v>
      </c>
      <c r="Q130" s="31">
        <v>5.048084686284883E-2</v>
      </c>
      <c r="R130" s="31">
        <v>4.9592347139422885E-2</v>
      </c>
      <c r="S130" s="31">
        <v>4.9003233697504867E-2</v>
      </c>
      <c r="T130" s="31">
        <v>4.8489255952149674E-2</v>
      </c>
      <c r="U130" s="31">
        <v>4.8323891838625892E-2</v>
      </c>
      <c r="V130" s="31">
        <v>4.767830534287372E-2</v>
      </c>
      <c r="W130" s="31">
        <v>4.749707725828195E-2</v>
      </c>
      <c r="X130" s="31">
        <v>4.7234383423051113E-2</v>
      </c>
      <c r="Y130" s="31">
        <v>4.7032028144309151E-2</v>
      </c>
      <c r="Z130" s="31">
        <v>4.6550986828168148E-2</v>
      </c>
      <c r="AA130" s="31">
        <v>4.6104426905739508E-2</v>
      </c>
      <c r="AB130" s="31">
        <v>4.467409334072453E-2</v>
      </c>
      <c r="AC130" s="31">
        <v>4.3570929177818608E-2</v>
      </c>
      <c r="AD130" s="31">
        <v>4.2235177086411217E-2</v>
      </c>
      <c r="AE130" s="31">
        <v>4.1086624602051786E-2</v>
      </c>
    </row>
    <row r="131" spans="1:31">
      <c r="A131" s="29" t="s">
        <v>130</v>
      </c>
      <c r="B131" s="29" t="s">
        <v>78</v>
      </c>
      <c r="C131" s="31">
        <v>4.7911669528214303E-2</v>
      </c>
      <c r="D131" s="31">
        <v>4.8534270085255245E-2</v>
      </c>
      <c r="E131" s="31">
        <v>4.825627264799516E-2</v>
      </c>
      <c r="F131" s="31">
        <v>4.7544421743212661E-2</v>
      </c>
      <c r="G131" s="31">
        <v>4.687088442253954E-2</v>
      </c>
      <c r="H131" s="31">
        <v>4.6094488650376936E-2</v>
      </c>
      <c r="I131" s="31">
        <v>4.5641948225060243E-2</v>
      </c>
      <c r="J131" s="31">
        <v>4.4750662320892615E-2</v>
      </c>
      <c r="K131" s="31">
        <v>4.3926319663220907E-2</v>
      </c>
      <c r="L131" s="31">
        <v>4.3216769628031497E-2</v>
      </c>
      <c r="M131" s="31">
        <v>4.2624858584596768E-2</v>
      </c>
      <c r="N131" s="31">
        <v>4.2694185625212308E-2</v>
      </c>
      <c r="O131" s="31">
        <v>4.2778036401365169E-2</v>
      </c>
      <c r="P131" s="31">
        <v>4.2709708758661244E-2</v>
      </c>
      <c r="Q131" s="31">
        <v>4.2866231458596263E-2</v>
      </c>
      <c r="R131" s="31">
        <v>4.2119545457553996E-2</v>
      </c>
      <c r="S131" s="31">
        <v>4.1608617128056725E-2</v>
      </c>
      <c r="T131" s="31">
        <v>4.1201989684107959E-2</v>
      </c>
      <c r="U131" s="31">
        <v>4.1032142757266299E-2</v>
      </c>
      <c r="V131" s="31">
        <v>4.0494969319944764E-2</v>
      </c>
      <c r="W131" s="31">
        <v>4.0353164740216121E-2</v>
      </c>
      <c r="X131" s="31">
        <v>4.014724230751212E-2</v>
      </c>
      <c r="Y131" s="31">
        <v>3.9975283542987183E-2</v>
      </c>
      <c r="Z131" s="31">
        <v>3.9519312136387853E-2</v>
      </c>
      <c r="AA131" s="31">
        <v>3.9167120733588613E-2</v>
      </c>
      <c r="AB131" s="31">
        <v>3.796818527329552E-2</v>
      </c>
      <c r="AC131" s="31">
        <v>3.701968334308034E-2</v>
      </c>
      <c r="AD131" s="31">
        <v>3.588492738047519E-2</v>
      </c>
      <c r="AE131" s="31">
        <v>3.4886273979674386E-2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31">
        <v>0.15974639607367028</v>
      </c>
      <c r="D134" s="31">
        <v>0.1701762022025449</v>
      </c>
      <c r="E134" s="31">
        <v>0.16973299122070903</v>
      </c>
      <c r="F134" s="31">
        <v>0.16380109064929474</v>
      </c>
      <c r="G134" s="31">
        <v>0.16636629919666424</v>
      </c>
      <c r="H134" s="31">
        <v>0.17780079438407786</v>
      </c>
      <c r="I134" s="31">
        <v>0.17832841072781211</v>
      </c>
      <c r="J134" s="31">
        <v>0.15026086232908617</v>
      </c>
      <c r="K134" s="31">
        <v>0.16305641268341331</v>
      </c>
      <c r="L134" s="31">
        <v>0.16891517994439925</v>
      </c>
      <c r="M134" s="31">
        <v>0.17737807121595889</v>
      </c>
      <c r="N134" s="31">
        <v>0.17546548777166793</v>
      </c>
      <c r="O134" s="31">
        <v>0.16923008128950287</v>
      </c>
      <c r="P134" s="31">
        <v>0.17187382407476831</v>
      </c>
      <c r="Q134" s="31">
        <v>0.18272753776142298</v>
      </c>
      <c r="R134" s="31">
        <v>0.18349197836076178</v>
      </c>
      <c r="S134" s="31">
        <v>0.15463825362974407</v>
      </c>
      <c r="T134" s="31">
        <v>0.16901830688337624</v>
      </c>
      <c r="U134" s="31">
        <v>0.17524797747870999</v>
      </c>
      <c r="V134" s="31">
        <v>0.18421982713622195</v>
      </c>
      <c r="W134" s="31">
        <v>0.18208715462624664</v>
      </c>
      <c r="X134" s="31">
        <v>0.17505237123917286</v>
      </c>
      <c r="Y134" s="31">
        <v>0.17659315922799981</v>
      </c>
      <c r="Z134" s="31">
        <v>0.18694271857737493</v>
      </c>
      <c r="AA134" s="31">
        <v>0.18704488803668992</v>
      </c>
      <c r="AB134" s="31">
        <v>0.15739527179029697</v>
      </c>
      <c r="AC134" s="31">
        <v>0.17146808944599637</v>
      </c>
      <c r="AD134" s="31">
        <v>0.17775845922969097</v>
      </c>
      <c r="AE134" s="31">
        <v>0.18664629527499718</v>
      </c>
    </row>
    <row r="135" spans="1:31">
      <c r="A135" s="29" t="s">
        <v>131</v>
      </c>
      <c r="B135" s="29" t="s">
        <v>77</v>
      </c>
      <c r="C135" s="31">
        <v>5.6817846702289662E-2</v>
      </c>
      <c r="D135" s="31">
        <v>5.7828364913218251E-2</v>
      </c>
      <c r="E135" s="31">
        <v>5.7378601373581792E-2</v>
      </c>
      <c r="F135" s="31">
        <v>5.6440719405785315E-2</v>
      </c>
      <c r="G135" s="31">
        <v>5.5508932262681027E-2</v>
      </c>
      <c r="H135" s="31">
        <v>5.4366961918436027E-2</v>
      </c>
      <c r="I135" s="31">
        <v>5.3601515731098948E-2</v>
      </c>
      <c r="J135" s="31">
        <v>5.2593627219095468E-2</v>
      </c>
      <c r="K135" s="31">
        <v>5.1673895349962515E-2</v>
      </c>
      <c r="L135" s="31">
        <v>5.0687042318443135E-2</v>
      </c>
      <c r="M135" s="31">
        <v>5.0009155221250462E-2</v>
      </c>
      <c r="N135" s="31">
        <v>5.0101436003267365E-2</v>
      </c>
      <c r="O135" s="31">
        <v>5.0314174328587244E-2</v>
      </c>
      <c r="P135" s="31">
        <v>5.0385639818132821E-2</v>
      </c>
      <c r="Q135" s="31">
        <v>5.0528114075344306E-2</v>
      </c>
      <c r="R135" s="31">
        <v>4.9567429649786776E-2</v>
      </c>
      <c r="S135" s="31">
        <v>4.8968842421525043E-2</v>
      </c>
      <c r="T135" s="31">
        <v>4.8523271392823315E-2</v>
      </c>
      <c r="U135" s="31">
        <v>4.8267633505987374E-2</v>
      </c>
      <c r="V135" s="31">
        <v>4.7731513114430024E-2</v>
      </c>
      <c r="W135" s="31">
        <v>4.7426495429457552E-2</v>
      </c>
      <c r="X135" s="31">
        <v>4.7168397153929606E-2</v>
      </c>
      <c r="Y135" s="31">
        <v>4.7064672275806088E-2</v>
      </c>
      <c r="Z135" s="31">
        <v>4.6480580132312078E-2</v>
      </c>
      <c r="AA135" s="31">
        <v>4.6034755836008828E-2</v>
      </c>
      <c r="AB135" s="31">
        <v>4.4610258704564108E-2</v>
      </c>
      <c r="AC135" s="31">
        <v>4.3418061293406328E-2</v>
      </c>
      <c r="AD135" s="31">
        <v>4.2042872097904513E-2</v>
      </c>
      <c r="AE135" s="31">
        <v>4.0881761036116342E-2</v>
      </c>
    </row>
    <row r="136" spans="1:31">
      <c r="A136" s="29" t="s">
        <v>131</v>
      </c>
      <c r="B136" s="29" t="s">
        <v>78</v>
      </c>
      <c r="C136" s="31">
        <v>4.8281710935553245E-2</v>
      </c>
      <c r="D136" s="31">
        <v>4.9152192939634465E-2</v>
      </c>
      <c r="E136" s="31">
        <v>4.8720318515171404E-2</v>
      </c>
      <c r="F136" s="31">
        <v>4.7966926729309967E-2</v>
      </c>
      <c r="G136" s="31">
        <v>4.7134254488063354E-2</v>
      </c>
      <c r="H136" s="31">
        <v>4.6196077894947049E-2</v>
      </c>
      <c r="I136" s="31">
        <v>4.5542801761801983E-2</v>
      </c>
      <c r="J136" s="31">
        <v>4.468603623151722E-2</v>
      </c>
      <c r="K136" s="31">
        <v>4.3906243035962654E-2</v>
      </c>
      <c r="L136" s="31">
        <v>4.3070985502509956E-2</v>
      </c>
      <c r="M136" s="31">
        <v>4.2460202601809716E-2</v>
      </c>
      <c r="N136" s="31">
        <v>4.2536031147710443E-2</v>
      </c>
      <c r="O136" s="31">
        <v>4.2761138683993886E-2</v>
      </c>
      <c r="P136" s="31">
        <v>4.2806466297542721E-2</v>
      </c>
      <c r="Q136" s="31">
        <v>4.2923179143726085E-2</v>
      </c>
      <c r="R136" s="31">
        <v>4.2082108511766109E-2</v>
      </c>
      <c r="S136" s="31">
        <v>4.1614992526127062E-2</v>
      </c>
      <c r="T136" s="31">
        <v>4.1198259650975962E-2</v>
      </c>
      <c r="U136" s="31">
        <v>4.0994325502073506E-2</v>
      </c>
      <c r="V136" s="31">
        <v>4.0570470942734201E-2</v>
      </c>
      <c r="W136" s="31">
        <v>4.0302100145245191E-2</v>
      </c>
      <c r="X136" s="31">
        <v>4.0051062751834621E-2</v>
      </c>
      <c r="Y136" s="31">
        <v>4.0003608631391012E-2</v>
      </c>
      <c r="Z136" s="31">
        <v>3.9476747079150068E-2</v>
      </c>
      <c r="AA136" s="31">
        <v>3.9114305496499385E-2</v>
      </c>
      <c r="AB136" s="31">
        <v>3.7915861375795862E-2</v>
      </c>
      <c r="AC136" s="31">
        <v>3.6870712884287581E-2</v>
      </c>
      <c r="AD136" s="31">
        <v>3.5729978721358302E-2</v>
      </c>
      <c r="AE136" s="31">
        <v>3.4739320736121106E-2</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31">
        <v>0.14656899328843162</v>
      </c>
      <c r="D139" s="31">
        <v>0.14259415897455491</v>
      </c>
      <c r="E139" s="31">
        <v>0.15200699359492181</v>
      </c>
      <c r="F139" s="31">
        <v>0.15025704189057712</v>
      </c>
      <c r="G139" s="31">
        <v>0.14276090165809069</v>
      </c>
      <c r="H139" s="31">
        <v>0.15204283000478097</v>
      </c>
      <c r="I139" s="31">
        <v>0.1529667894503397</v>
      </c>
      <c r="J139" s="31">
        <v>0.14657250067058666</v>
      </c>
      <c r="K139" s="31">
        <v>0.15282796204507232</v>
      </c>
      <c r="L139" s="31">
        <v>0.15886338982806544</v>
      </c>
      <c r="M139" s="31">
        <v>0.15264870454408139</v>
      </c>
      <c r="N139" s="31">
        <v>0.16071028553901781</v>
      </c>
      <c r="O139" s="31">
        <v>0.15701049732484851</v>
      </c>
      <c r="P139" s="31">
        <v>0.14888292871781375</v>
      </c>
      <c r="Q139" s="31">
        <v>0.15835661782827834</v>
      </c>
      <c r="R139" s="31">
        <v>0.15951312817285945</v>
      </c>
      <c r="S139" s="31">
        <v>0.15165825037530184</v>
      </c>
      <c r="T139" s="31">
        <v>0.1586467330823832</v>
      </c>
      <c r="U139" s="31">
        <v>0.16491197512715136</v>
      </c>
      <c r="V139" s="31">
        <v>0.15887388381176043</v>
      </c>
      <c r="W139" s="31">
        <v>0.16642236012352907</v>
      </c>
      <c r="X139" s="31">
        <v>0.16225404046300476</v>
      </c>
      <c r="Y139" s="31">
        <v>0.15280556837130269</v>
      </c>
      <c r="Z139" s="31">
        <v>0.16235803444260341</v>
      </c>
      <c r="AA139" s="31">
        <v>0.16248572124267416</v>
      </c>
      <c r="AB139" s="31">
        <v>0.15437871913289489</v>
      </c>
      <c r="AC139" s="31">
        <v>0.16112626294293875</v>
      </c>
      <c r="AD139" s="31">
        <v>0.16754836306143511</v>
      </c>
      <c r="AE139" s="31">
        <v>0.16076692983684585</v>
      </c>
    </row>
    <row r="140" spans="1:31">
      <c r="A140" s="29" t="s">
        <v>132</v>
      </c>
      <c r="B140" s="29" t="s">
        <v>77</v>
      </c>
      <c r="C140" s="31">
        <v>5.6860162725530253E-2</v>
      </c>
      <c r="D140" s="31">
        <v>5.6127141593377859E-2</v>
      </c>
      <c r="E140" s="31">
        <v>5.7858687287911451E-2</v>
      </c>
      <c r="F140" s="31">
        <v>5.6969082187597775E-2</v>
      </c>
      <c r="G140" s="31">
        <v>5.5917414380251031E-2</v>
      </c>
      <c r="H140" s="31">
        <v>5.4843100445946508E-2</v>
      </c>
      <c r="I140" s="31">
        <v>5.4084937402026037E-2</v>
      </c>
      <c r="J140" s="31">
        <v>5.2787688267861371E-2</v>
      </c>
      <c r="K140" s="31">
        <v>5.1714636216454064E-2</v>
      </c>
      <c r="L140" s="31">
        <v>5.0635714041985733E-2</v>
      </c>
      <c r="M140" s="31">
        <v>4.9778102331191641E-2</v>
      </c>
      <c r="N140" s="31">
        <v>4.8857537694293109E-2</v>
      </c>
      <c r="O140" s="31">
        <v>4.960234888239555E-2</v>
      </c>
      <c r="P140" s="31">
        <v>4.9957366986610525E-2</v>
      </c>
      <c r="Q140" s="31">
        <v>5.01428973153175E-2</v>
      </c>
      <c r="R140" s="31">
        <v>4.9580832220338787E-2</v>
      </c>
      <c r="S140" s="31">
        <v>4.918169496180326E-2</v>
      </c>
      <c r="T140" s="31">
        <v>4.8628626666515851E-2</v>
      </c>
      <c r="U140" s="31">
        <v>4.834862144004845E-2</v>
      </c>
      <c r="V140" s="31">
        <v>4.7645477546676154E-2</v>
      </c>
      <c r="W140" s="31">
        <v>4.7267199847788273E-2</v>
      </c>
      <c r="X140" s="31">
        <v>4.6935486603303815E-2</v>
      </c>
      <c r="Y140" s="31">
        <v>4.6805874128950417E-2</v>
      </c>
      <c r="Z140" s="31">
        <v>4.6184352234847466E-2</v>
      </c>
      <c r="AA140" s="31">
        <v>4.5720625711497931E-2</v>
      </c>
      <c r="AB140" s="31">
        <v>4.4340153750256101E-2</v>
      </c>
      <c r="AC140" s="31">
        <v>4.3222810405959732E-2</v>
      </c>
      <c r="AD140" s="31">
        <v>4.1972651798423619E-2</v>
      </c>
      <c r="AE140" s="31">
        <v>4.0717996784467747E-2</v>
      </c>
    </row>
    <row r="141" spans="1:31">
      <c r="A141" s="29" t="s">
        <v>132</v>
      </c>
      <c r="B141" s="29" t="s">
        <v>78</v>
      </c>
      <c r="C141" s="31">
        <v>4.8299340109606001E-2</v>
      </c>
      <c r="D141" s="31">
        <v>4.7658370719935984E-2</v>
      </c>
      <c r="E141" s="31">
        <v>4.9135874469507283E-2</v>
      </c>
      <c r="F141" s="31">
        <v>4.8396614064780581E-2</v>
      </c>
      <c r="G141" s="31">
        <v>4.7479429609905199E-2</v>
      </c>
      <c r="H141" s="31">
        <v>4.6569561577432889E-2</v>
      </c>
      <c r="I141" s="31">
        <v>4.5963088060817212E-2</v>
      </c>
      <c r="J141" s="31">
        <v>4.4824222623047499E-2</v>
      </c>
      <c r="K141" s="31">
        <v>4.3905926145939432E-2</v>
      </c>
      <c r="L141" s="31">
        <v>4.2995283002933753E-2</v>
      </c>
      <c r="M141" s="31">
        <v>4.2288338480117788E-2</v>
      </c>
      <c r="N141" s="31">
        <v>4.1525580051251176E-2</v>
      </c>
      <c r="O141" s="31">
        <v>4.2153536311350728E-2</v>
      </c>
      <c r="P141" s="31">
        <v>4.2415293175966436E-2</v>
      </c>
      <c r="Q141" s="31">
        <v>4.260986986807673E-2</v>
      </c>
      <c r="R141" s="31">
        <v>4.2104273931482084E-2</v>
      </c>
      <c r="S141" s="31">
        <v>4.177032302169148E-2</v>
      </c>
      <c r="T141" s="31">
        <v>4.1284025938214355E-2</v>
      </c>
      <c r="U141" s="31">
        <v>4.1075413829114622E-2</v>
      </c>
      <c r="V141" s="31">
        <v>4.0493992361762689E-2</v>
      </c>
      <c r="W141" s="31">
        <v>4.0141112396627911E-2</v>
      </c>
      <c r="X141" s="31">
        <v>3.9848205921367744E-2</v>
      </c>
      <c r="Y141" s="31">
        <v>3.9743266220702393E-2</v>
      </c>
      <c r="Z141" s="31">
        <v>3.9237495328020747E-2</v>
      </c>
      <c r="AA141" s="31">
        <v>3.8837354595332461E-2</v>
      </c>
      <c r="AB141" s="31">
        <v>3.7651997218953862E-2</v>
      </c>
      <c r="AC141" s="31">
        <v>3.6705765460456542E-2</v>
      </c>
      <c r="AD141" s="31">
        <v>3.565267862662836E-2</v>
      </c>
      <c r="AE141" s="31">
        <v>3.4567080192757262E-2</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31">
        <v>0.16814544730225062</v>
      </c>
      <c r="D144" s="31">
        <v>0.16915387901047488</v>
      </c>
      <c r="E144" s="31">
        <v>0.1729189367021661</v>
      </c>
      <c r="F144" s="31">
        <v>0.16762326204970895</v>
      </c>
      <c r="G144" s="31">
        <v>0.16071727540050706</v>
      </c>
      <c r="H144" s="31">
        <v>0.16714213615769644</v>
      </c>
      <c r="I144" s="31">
        <v>0.17210141199951273</v>
      </c>
      <c r="J144" s="31">
        <v>0.1635358038286843</v>
      </c>
      <c r="K144" s="31">
        <v>0.17015128199693988</v>
      </c>
      <c r="L144" s="31">
        <v>0.17239789762229607</v>
      </c>
      <c r="M144" s="31">
        <v>0.17186542761897497</v>
      </c>
      <c r="N144" s="31">
        <v>0.17622198500708453</v>
      </c>
      <c r="O144" s="31">
        <v>0.17060648721302288</v>
      </c>
      <c r="P144" s="31">
        <v>0.16266669564524744</v>
      </c>
      <c r="Q144" s="31">
        <v>0.16912344019102149</v>
      </c>
      <c r="R144" s="31">
        <v>0.17484506104238406</v>
      </c>
      <c r="S144" s="31">
        <v>0.16619058949716486</v>
      </c>
      <c r="T144" s="31">
        <v>0.17416702840869963</v>
      </c>
      <c r="U144" s="31">
        <v>0.17646090133741574</v>
      </c>
      <c r="V144" s="31">
        <v>0.17640090104907033</v>
      </c>
      <c r="W144" s="31">
        <v>0.18056736369798629</v>
      </c>
      <c r="X144" s="31">
        <v>0.17439591812152511</v>
      </c>
      <c r="Y144" s="31">
        <v>0.16546979182559562</v>
      </c>
      <c r="Z144" s="31">
        <v>0.17195067415443438</v>
      </c>
      <c r="AA144" s="31">
        <v>0.17691692488591917</v>
      </c>
      <c r="AB144" s="31">
        <v>0.16798835761330236</v>
      </c>
      <c r="AC144" s="31">
        <v>0.17568425382627206</v>
      </c>
      <c r="AD144" s="31">
        <v>0.17813813801242964</v>
      </c>
      <c r="AE144" s="31">
        <v>0.17756426535080308</v>
      </c>
    </row>
    <row r="145" spans="1:31">
      <c r="A145" s="29" t="s">
        <v>133</v>
      </c>
      <c r="B145" s="29" t="s">
        <v>77</v>
      </c>
      <c r="C145" s="31">
        <v>5.6866884082273458E-2</v>
      </c>
      <c r="D145" s="31">
        <v>5.6604011120862836E-2</v>
      </c>
      <c r="E145" s="31">
        <v>5.6053703323017748E-2</v>
      </c>
      <c r="F145" s="31">
        <v>5.5084049409349772E-2</v>
      </c>
      <c r="G145" s="31">
        <v>5.397267729307284E-2</v>
      </c>
      <c r="H145" s="31">
        <v>5.2767608252291119E-2</v>
      </c>
      <c r="I145" s="31">
        <v>5.2132826513183302E-2</v>
      </c>
      <c r="J145" s="31">
        <v>5.1268939068907261E-2</v>
      </c>
      <c r="K145" s="31">
        <v>5.1122300598769661E-2</v>
      </c>
      <c r="L145" s="31">
        <v>5.0534635824440684E-2</v>
      </c>
      <c r="M145" s="31">
        <v>4.9995878048739235E-2</v>
      </c>
      <c r="N145" s="31">
        <v>5.028661642724299E-2</v>
      </c>
      <c r="O145" s="31">
        <v>5.0518672718769399E-2</v>
      </c>
      <c r="P145" s="31">
        <v>5.0697070307770334E-2</v>
      </c>
      <c r="Q145" s="31">
        <v>5.0340143527575792E-2</v>
      </c>
      <c r="R145" s="31">
        <v>4.9317061941021631E-2</v>
      </c>
      <c r="S145" s="31">
        <v>4.8352450850610892E-2</v>
      </c>
      <c r="T145" s="31">
        <v>4.8064878006630084E-2</v>
      </c>
      <c r="U145" s="31">
        <v>4.7677193838082263E-2</v>
      </c>
      <c r="V145" s="31">
        <v>4.6952224470551522E-2</v>
      </c>
      <c r="W145" s="31">
        <v>4.6688930187383321E-2</v>
      </c>
      <c r="X145" s="31">
        <v>4.6287199753712406E-2</v>
      </c>
      <c r="Y145" s="31">
        <v>4.6174263469522199E-2</v>
      </c>
      <c r="Z145" s="31">
        <v>4.5297408691099876E-2</v>
      </c>
      <c r="AA145" s="31">
        <v>4.4630323735751085E-2</v>
      </c>
      <c r="AB145" s="31">
        <v>4.3073189118360555E-2</v>
      </c>
      <c r="AC145" s="31">
        <v>4.2035633837055622E-2</v>
      </c>
      <c r="AD145" s="31">
        <v>4.0659609357215763E-2</v>
      </c>
      <c r="AE145" s="31">
        <v>3.949202827054818E-2</v>
      </c>
    </row>
    <row r="146" spans="1:31">
      <c r="A146" s="29" t="s">
        <v>133</v>
      </c>
      <c r="B146" s="29" t="s">
        <v>78</v>
      </c>
      <c r="C146" s="31">
        <v>4.8301891762344527E-2</v>
      </c>
      <c r="D146" s="31">
        <v>4.8073265941016366E-2</v>
      </c>
      <c r="E146" s="31">
        <v>4.761980991254048E-2</v>
      </c>
      <c r="F146" s="31">
        <v>4.6780743478380779E-2</v>
      </c>
      <c r="G146" s="31">
        <v>4.5871955498795101E-2</v>
      </c>
      <c r="H146" s="31">
        <v>4.4838188426414891E-2</v>
      </c>
      <c r="I146" s="31">
        <v>4.4278550097688031E-2</v>
      </c>
      <c r="J146" s="31">
        <v>4.3528978165391405E-2</v>
      </c>
      <c r="K146" s="31">
        <v>4.3432520133007337E-2</v>
      </c>
      <c r="L146" s="31">
        <v>4.2908008822607646E-2</v>
      </c>
      <c r="M146" s="31">
        <v>4.248398487243004E-2</v>
      </c>
      <c r="N146" s="31">
        <v>4.2722411707378102E-2</v>
      </c>
      <c r="O146" s="31">
        <v>4.293957840662882E-2</v>
      </c>
      <c r="P146" s="31">
        <v>4.3067361718710742E-2</v>
      </c>
      <c r="Q146" s="31">
        <v>4.2746536884319675E-2</v>
      </c>
      <c r="R146" s="31">
        <v>4.1918024079964665E-2</v>
      </c>
      <c r="S146" s="31">
        <v>4.1083243761337464E-2</v>
      </c>
      <c r="T146" s="31">
        <v>4.0816406147946384E-2</v>
      </c>
      <c r="U146" s="31">
        <v>4.0478550409647707E-2</v>
      </c>
      <c r="V146" s="31">
        <v>3.9871135587993517E-2</v>
      </c>
      <c r="W146" s="31">
        <v>3.9668159954191179E-2</v>
      </c>
      <c r="X146" s="31">
        <v>3.9309334763915037E-2</v>
      </c>
      <c r="Y146" s="31">
        <v>3.9224802426156412E-2</v>
      </c>
      <c r="Z146" s="31">
        <v>3.8469193993722818E-2</v>
      </c>
      <c r="AA146" s="31">
        <v>3.7912917912779599E-2</v>
      </c>
      <c r="AB146" s="31">
        <v>3.6592686243275517E-2</v>
      </c>
      <c r="AC146" s="31">
        <v>3.5723691665828464E-2</v>
      </c>
      <c r="AD146" s="31">
        <v>3.4516411323957503E-2</v>
      </c>
      <c r="AE146" s="31">
        <v>3.3521103038522834E-2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31">
        <v>0.13534286866612538</v>
      </c>
      <c r="D149" s="31">
        <v>0.13514787235760131</v>
      </c>
      <c r="E149" s="31">
        <v>0.13869170851677259</v>
      </c>
      <c r="F149" s="31">
        <v>0.13972016318682445</v>
      </c>
      <c r="G149" s="31">
        <v>0.1343591609810936</v>
      </c>
      <c r="H149" s="31">
        <v>0.143459665418565</v>
      </c>
      <c r="I149" s="31">
        <v>0.14324319463039725</v>
      </c>
      <c r="J149" s="31">
        <v>0.13941783873239014</v>
      </c>
      <c r="K149" s="31">
        <v>0.13924784726620704</v>
      </c>
      <c r="L149" s="31">
        <v>0.14175280671058749</v>
      </c>
      <c r="M149" s="31">
        <v>0.13974814156357018</v>
      </c>
      <c r="N149" s="31">
        <v>0.14359946192043854</v>
      </c>
      <c r="O149" s="31">
        <v>0.14348357335504228</v>
      </c>
      <c r="P149" s="31">
        <v>0.13765367676411994</v>
      </c>
      <c r="Q149" s="31">
        <v>0.14598513430932675</v>
      </c>
      <c r="R149" s="31">
        <v>0.14689625420629851</v>
      </c>
      <c r="S149" s="31">
        <v>0.14159953302532702</v>
      </c>
      <c r="T149" s="31">
        <v>0.14294648019812753</v>
      </c>
      <c r="U149" s="31">
        <v>0.14590590648206092</v>
      </c>
      <c r="V149" s="31">
        <v>0.14385744774176476</v>
      </c>
      <c r="W149" s="31">
        <v>0.14786746676815582</v>
      </c>
      <c r="X149" s="31">
        <v>0.14715020487444311</v>
      </c>
      <c r="Y149" s="31">
        <v>0.14000731603170247</v>
      </c>
      <c r="Z149" s="31">
        <v>0.14863510514237657</v>
      </c>
      <c r="AA149" s="31">
        <v>0.14849043580021973</v>
      </c>
      <c r="AB149" s="31">
        <v>0.14375999282638457</v>
      </c>
      <c r="AC149" s="31">
        <v>0.14420056557568481</v>
      </c>
      <c r="AD149" s="31">
        <v>0.14772607452383379</v>
      </c>
      <c r="AE149" s="31">
        <v>0.14522793719891286</v>
      </c>
    </row>
    <row r="150" spans="1:31">
      <c r="A150" s="29" t="s">
        <v>134</v>
      </c>
      <c r="B150" s="29" t="s">
        <v>77</v>
      </c>
      <c r="C150" s="31">
        <v>5.6166580304967212E-2</v>
      </c>
      <c r="D150" s="31">
        <v>5.7003547395656433E-2</v>
      </c>
      <c r="E150" s="31">
        <v>5.678052093920892E-2</v>
      </c>
      <c r="F150" s="31">
        <v>5.5863932208032777E-2</v>
      </c>
      <c r="G150" s="31">
        <v>5.494794410371092E-2</v>
      </c>
      <c r="H150" s="31">
        <v>5.3938228676967723E-2</v>
      </c>
      <c r="I150" s="31">
        <v>5.3324576087481028E-2</v>
      </c>
      <c r="J150" s="31">
        <v>5.2395885950198506E-2</v>
      </c>
      <c r="K150" s="31">
        <v>5.1593343964033846E-2</v>
      </c>
      <c r="L150" s="31">
        <v>5.0702095190792044E-2</v>
      </c>
      <c r="M150" s="31">
        <v>5.0149681182366859E-2</v>
      </c>
      <c r="N150" s="31">
        <v>5.0228215680719362E-2</v>
      </c>
      <c r="O150" s="31">
        <v>5.0435638434085404E-2</v>
      </c>
      <c r="P150" s="31">
        <v>5.0568410476815366E-2</v>
      </c>
      <c r="Q150" s="31">
        <v>5.0561515116479057E-2</v>
      </c>
      <c r="R150" s="31">
        <v>4.968039889815181E-2</v>
      </c>
      <c r="S150" s="31">
        <v>4.9128071900910113E-2</v>
      </c>
      <c r="T150" s="31">
        <v>4.8627473874222213E-2</v>
      </c>
      <c r="U150" s="31">
        <v>4.8281852635142605E-2</v>
      </c>
      <c r="V150" s="31">
        <v>4.7742499074895008E-2</v>
      </c>
      <c r="W150" s="31">
        <v>4.7373991647772618E-2</v>
      </c>
      <c r="X150" s="31">
        <v>4.7077282154838161E-2</v>
      </c>
      <c r="Y150" s="31">
        <v>4.6941971226765876E-2</v>
      </c>
      <c r="Z150" s="31">
        <v>4.6292508833182949E-2</v>
      </c>
      <c r="AA150" s="31">
        <v>4.5923932823542797E-2</v>
      </c>
      <c r="AB150" s="31">
        <v>4.4569781785786328E-2</v>
      </c>
      <c r="AC150" s="31">
        <v>4.3477207987070443E-2</v>
      </c>
      <c r="AD150" s="31">
        <v>4.2147516529196592E-2</v>
      </c>
      <c r="AE150" s="31">
        <v>4.0997633889080953E-2</v>
      </c>
    </row>
    <row r="151" spans="1:31">
      <c r="A151" s="29" t="s">
        <v>134</v>
      </c>
      <c r="B151" s="29" t="s">
        <v>78</v>
      </c>
      <c r="C151" s="31">
        <v>4.7689637997083922E-2</v>
      </c>
      <c r="D151" s="31">
        <v>4.8433807337255892E-2</v>
      </c>
      <c r="E151" s="31">
        <v>4.8222446472549342E-2</v>
      </c>
      <c r="F151" s="31">
        <v>4.7446468739639418E-2</v>
      </c>
      <c r="G151" s="31">
        <v>4.6692198402707212E-2</v>
      </c>
      <c r="H151" s="31">
        <v>4.5839130608222839E-2</v>
      </c>
      <c r="I151" s="31">
        <v>4.5316567415223066E-2</v>
      </c>
      <c r="J151" s="31">
        <v>4.451341304594781E-2</v>
      </c>
      <c r="K151" s="31">
        <v>4.3817410894338493E-2</v>
      </c>
      <c r="L151" s="31">
        <v>4.3060740081486248E-2</v>
      </c>
      <c r="M151" s="31">
        <v>4.2570566901630948E-2</v>
      </c>
      <c r="N151" s="31">
        <v>4.2686713272786315E-2</v>
      </c>
      <c r="O151" s="31">
        <v>4.2849124557161944E-2</v>
      </c>
      <c r="P151" s="31">
        <v>4.2957978211161367E-2</v>
      </c>
      <c r="Q151" s="31">
        <v>4.2974362300373305E-2</v>
      </c>
      <c r="R151" s="31">
        <v>4.2188878115021922E-2</v>
      </c>
      <c r="S151" s="31">
        <v>4.1741808501977465E-2</v>
      </c>
      <c r="T151" s="31">
        <v>4.1302885030999312E-2</v>
      </c>
      <c r="U151" s="31">
        <v>4.098845429848981E-2</v>
      </c>
      <c r="V151" s="31">
        <v>4.0569953467075939E-2</v>
      </c>
      <c r="W151" s="31">
        <v>4.0231686983867504E-2</v>
      </c>
      <c r="X151" s="31">
        <v>3.997914548312019E-2</v>
      </c>
      <c r="Y151" s="31">
        <v>3.987173859190718E-2</v>
      </c>
      <c r="Z151" s="31">
        <v>3.9303527742711994E-2</v>
      </c>
      <c r="AA151" s="31">
        <v>3.9011421571482158E-2</v>
      </c>
      <c r="AB151" s="31">
        <v>3.7866873466030966E-2</v>
      </c>
      <c r="AC151" s="31">
        <v>3.6919381572196652E-2</v>
      </c>
      <c r="AD151" s="31">
        <v>3.5790589108921828E-2</v>
      </c>
      <c r="AE151" s="31">
        <v>3.4803665905222353E-2</v>
      </c>
    </row>
  </sheetData>
  <sheetProtection algorithmName="SHA-512" hashValue="Ro1SAPty629QF5yiN6YKuigs1hqtS0Rm3K44syiqPP7mVIepaPU1B9UiszTgFCeLZDqIsKUqe1tj9mdUZZ8zOw==" saltValue="jDY8f+uC4S8THap32y0lxw=="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3">
    <tabColor rgb="FF188736"/>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3.85546875" style="13" bestFit="1" customWidth="1"/>
    <col min="34" max="16384" width="9.140625" style="13"/>
  </cols>
  <sheetData>
    <row r="1" spans="1:35" s="28" customFormat="1" ht="23.25" customHeight="1">
      <c r="A1" s="27" t="s">
        <v>137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row r="3" spans="1:35" s="28" customFormat="1">
      <c r="AH3" s="13"/>
      <c r="AI3" s="13"/>
    </row>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c r="AG5" s="32"/>
    </row>
    <row r="6" spans="1:35">
      <c r="A6" s="29" t="s">
        <v>40</v>
      </c>
      <c r="B6" s="29" t="s">
        <v>64</v>
      </c>
      <c r="C6" s="33">
        <v>77370.533160000006</v>
      </c>
      <c r="D6" s="33">
        <v>69815.585559999978</v>
      </c>
      <c r="E6" s="33">
        <v>66759.305409999986</v>
      </c>
      <c r="F6" s="33">
        <v>62059.538498520313</v>
      </c>
      <c r="G6" s="33">
        <v>54069.874463367902</v>
      </c>
      <c r="H6" s="33">
        <v>50774.755018615921</v>
      </c>
      <c r="I6" s="33">
        <v>47993.448722144589</v>
      </c>
      <c r="J6" s="33">
        <v>51555.033945053052</v>
      </c>
      <c r="K6" s="33">
        <v>43793.146992492861</v>
      </c>
      <c r="L6" s="33">
        <v>42889.919240919306</v>
      </c>
      <c r="M6" s="33">
        <v>39601.930589513504</v>
      </c>
      <c r="N6" s="33">
        <v>29721.004910078787</v>
      </c>
      <c r="O6" s="33">
        <v>30895.483657250628</v>
      </c>
      <c r="P6" s="33">
        <v>27554.501188996423</v>
      </c>
      <c r="Q6" s="33">
        <v>22836.561481236055</v>
      </c>
      <c r="R6" s="33">
        <v>22389.47763396176</v>
      </c>
      <c r="S6" s="33">
        <v>23176.171050060999</v>
      </c>
      <c r="T6" s="33">
        <v>22784.352743757638</v>
      </c>
      <c r="U6" s="33">
        <v>21046.620887735378</v>
      </c>
      <c r="V6" s="33">
        <v>20705.225787186289</v>
      </c>
      <c r="W6" s="33">
        <v>15824.96503670474</v>
      </c>
      <c r="X6" s="33">
        <v>9803.7337755817989</v>
      </c>
      <c r="Y6" s="33">
        <v>6723.9274610217199</v>
      </c>
      <c r="Z6" s="33">
        <v>5729.5665576576303</v>
      </c>
      <c r="AA6" s="33">
        <v>5359.8415886885696</v>
      </c>
      <c r="AB6" s="33">
        <v>5464.0837000000001</v>
      </c>
      <c r="AC6" s="33">
        <v>5392.5411917931797</v>
      </c>
      <c r="AD6" s="33">
        <v>4951.3661913923997</v>
      </c>
      <c r="AE6" s="33">
        <v>5063.5279578813997</v>
      </c>
      <c r="AG6" s="32"/>
    </row>
    <row r="7" spans="1:35">
      <c r="A7" s="29" t="s">
        <v>40</v>
      </c>
      <c r="B7" s="29" t="s">
        <v>71</v>
      </c>
      <c r="C7" s="33">
        <v>26809.977999999999</v>
      </c>
      <c r="D7" s="33">
        <v>23000.877599999993</v>
      </c>
      <c r="E7" s="33">
        <v>24316.257400000002</v>
      </c>
      <c r="F7" s="33">
        <v>12590.68066224735</v>
      </c>
      <c r="G7" s="33">
        <v>12306.983533353199</v>
      </c>
      <c r="H7" s="33">
        <v>9797.4346053300505</v>
      </c>
      <c r="I7" s="33">
        <v>9.3689605499999995E-3</v>
      </c>
      <c r="J7" s="33">
        <v>6.7290016639999957E-3</v>
      </c>
      <c r="K7" s="33">
        <v>6.2330494839999999E-3</v>
      </c>
      <c r="L7" s="33">
        <v>6.2760826999999908E-3</v>
      </c>
      <c r="M7" s="33">
        <v>5.8030468899999983E-3</v>
      </c>
      <c r="N7" s="33">
        <v>5.8259562599999992E-3</v>
      </c>
      <c r="O7" s="33">
        <v>6.1261978799999981E-3</v>
      </c>
      <c r="P7" s="33">
        <v>5.6764001200000011E-3</v>
      </c>
      <c r="Q7" s="33">
        <v>5.6062306300000003E-3</v>
      </c>
      <c r="R7" s="33">
        <v>4.5837709360000006E-3</v>
      </c>
      <c r="S7" s="33">
        <v>2.8120811449999991E-3</v>
      </c>
      <c r="T7" s="33">
        <v>3.0518875849999999E-3</v>
      </c>
      <c r="U7" s="33">
        <v>2.5886782659999886E-3</v>
      </c>
      <c r="V7" s="33">
        <v>2.2964245999999898E-3</v>
      </c>
      <c r="W7" s="33">
        <v>2.8304835199999996E-3</v>
      </c>
      <c r="X7" s="33">
        <v>3.1295103639999984E-3</v>
      </c>
      <c r="Y7" s="33">
        <v>3.2671147159999991E-3</v>
      </c>
      <c r="Z7" s="33">
        <v>3.0092673349999995E-3</v>
      </c>
      <c r="AA7" s="33">
        <v>1.401471128E-3</v>
      </c>
      <c r="AB7" s="33">
        <v>1.5742037359999992E-3</v>
      </c>
      <c r="AC7" s="33">
        <v>3.8765652399999975E-4</v>
      </c>
      <c r="AD7" s="33">
        <v>0</v>
      </c>
      <c r="AE7" s="33">
        <v>0</v>
      </c>
    </row>
    <row r="8" spans="1:35">
      <c r="A8" s="29" t="s">
        <v>40</v>
      </c>
      <c r="B8" s="29" t="s">
        <v>20</v>
      </c>
      <c r="C8" s="33">
        <v>2252.5066442750685</v>
      </c>
      <c r="D8" s="33">
        <v>2252.506644919024</v>
      </c>
      <c r="E8" s="33">
        <v>1823.501387999398</v>
      </c>
      <c r="F8" s="33">
        <v>3251.8400828254807</v>
      </c>
      <c r="G8" s="33">
        <v>3995.2439309736028</v>
      </c>
      <c r="H8" s="33">
        <v>3421.8292765922729</v>
      </c>
      <c r="I8" s="33">
        <v>3897.8873422691427</v>
      </c>
      <c r="J8" s="33">
        <v>4128.9841224841302</v>
      </c>
      <c r="K8" s="33">
        <v>3717.2750272856802</v>
      </c>
      <c r="L8" s="33">
        <v>4267.4359704403469</v>
      </c>
      <c r="M8" s="33">
        <v>5047.7985472458577</v>
      </c>
      <c r="N8" s="33">
        <v>5999.0298803191363</v>
      </c>
      <c r="O8" s="33">
        <v>6769.8938347372377</v>
      </c>
      <c r="P8" s="33">
        <v>6418.0982726624516</v>
      </c>
      <c r="Q8" s="33">
        <v>5765.0331951364187</v>
      </c>
      <c r="R8" s="33">
        <v>4942.4070820139323</v>
      </c>
      <c r="S8" s="33">
        <v>4511.9652838338625</v>
      </c>
      <c r="T8" s="33">
        <v>4487.4202636132914</v>
      </c>
      <c r="U8" s="33">
        <v>3838.5821007227664</v>
      </c>
      <c r="V8" s="33">
        <v>3892.4191017178273</v>
      </c>
      <c r="W8" s="33">
        <v>4232.9470086195506</v>
      </c>
      <c r="X8" s="33">
        <v>4756.2574855013881</v>
      </c>
      <c r="Y8" s="33">
        <v>3069.8177436021306</v>
      </c>
      <c r="Z8" s="33">
        <v>2866.7044899992075</v>
      </c>
      <c r="AA8" s="33">
        <v>1378.5282540212602</v>
      </c>
      <c r="AB8" s="33">
        <v>960.52413104206607</v>
      </c>
      <c r="AC8" s="33">
        <v>963.15578367868591</v>
      </c>
      <c r="AD8" s="33">
        <v>960.52413044920206</v>
      </c>
      <c r="AE8" s="33">
        <v>960.52439320089604</v>
      </c>
    </row>
    <row r="9" spans="1:35">
      <c r="A9" s="29" t="s">
        <v>40</v>
      </c>
      <c r="B9" s="29" t="s">
        <v>32</v>
      </c>
      <c r="C9" s="33">
        <v>709.49312699999996</v>
      </c>
      <c r="D9" s="33">
        <v>719.91549549999991</v>
      </c>
      <c r="E9" s="33">
        <v>726.05395999999996</v>
      </c>
      <c r="F9" s="33">
        <v>273.51137999999992</v>
      </c>
      <c r="G9" s="33">
        <v>288.03865499999995</v>
      </c>
      <c r="H9" s="33">
        <v>294.73894999999993</v>
      </c>
      <c r="I9" s="33">
        <v>349.80212499999999</v>
      </c>
      <c r="J9" s="33">
        <v>426.94434999999896</v>
      </c>
      <c r="K9" s="33">
        <v>277.7336279999999</v>
      </c>
      <c r="L9" s="33">
        <v>356.12274000000002</v>
      </c>
      <c r="M9" s="33">
        <v>712.11659999999893</v>
      </c>
      <c r="N9" s="33">
        <v>1440.1273200000001</v>
      </c>
      <c r="O9" s="33">
        <v>1405.4869699999999</v>
      </c>
      <c r="P9" s="33">
        <v>1882.6783599999999</v>
      </c>
      <c r="Q9" s="33">
        <v>593.63968</v>
      </c>
      <c r="R9" s="33">
        <v>542.08146999999997</v>
      </c>
      <c r="S9" s="33">
        <v>895.528539999999</v>
      </c>
      <c r="T9" s="33">
        <v>1239.23973</v>
      </c>
      <c r="U9" s="33">
        <v>162.51310000000001</v>
      </c>
      <c r="V9" s="33">
        <v>183.71635000000001</v>
      </c>
      <c r="W9" s="33">
        <v>238.09334999999999</v>
      </c>
      <c r="X9" s="33">
        <v>257.96809999999999</v>
      </c>
      <c r="Y9" s="33">
        <v>228.40906000000001</v>
      </c>
      <c r="Z9" s="33">
        <v>222.62634</v>
      </c>
      <c r="AA9" s="33">
        <v>194.04418999999999</v>
      </c>
      <c r="AB9" s="33">
        <v>0</v>
      </c>
      <c r="AC9" s="33">
        <v>0</v>
      </c>
      <c r="AD9" s="33">
        <v>0</v>
      </c>
      <c r="AE9" s="33">
        <v>0</v>
      </c>
    </row>
    <row r="10" spans="1:35">
      <c r="A10" s="29" t="s">
        <v>40</v>
      </c>
      <c r="B10" s="29" t="s">
        <v>66</v>
      </c>
      <c r="C10" s="33">
        <v>59.801162879628798</v>
      </c>
      <c r="D10" s="33">
        <v>24.113293363596302</v>
      </c>
      <c r="E10" s="33">
        <v>104.60545663989811</v>
      </c>
      <c r="F10" s="33">
        <v>348.75601655837897</v>
      </c>
      <c r="G10" s="33">
        <v>284.1231466024953</v>
      </c>
      <c r="H10" s="33">
        <v>289.45844205810118</v>
      </c>
      <c r="I10" s="33">
        <v>288.09942118553562</v>
      </c>
      <c r="J10" s="33">
        <v>462.64764295541073</v>
      </c>
      <c r="K10" s="33">
        <v>145.96060085502529</v>
      </c>
      <c r="L10" s="33">
        <v>433.86142417940999</v>
      </c>
      <c r="M10" s="33">
        <v>737.57609771316027</v>
      </c>
      <c r="N10" s="33">
        <v>1751.0204721803375</v>
      </c>
      <c r="O10" s="33">
        <v>1356.9123840303887</v>
      </c>
      <c r="P10" s="33">
        <v>2012.1901514501917</v>
      </c>
      <c r="Q10" s="33">
        <v>1841.7912183091598</v>
      </c>
      <c r="R10" s="33">
        <v>2247.876944062255</v>
      </c>
      <c r="S10" s="33">
        <v>4468.2051436755019</v>
      </c>
      <c r="T10" s="33">
        <v>4341.7337788034174</v>
      </c>
      <c r="U10" s="33">
        <v>7208.2612932841957</v>
      </c>
      <c r="V10" s="33">
        <v>8456.5032332677019</v>
      </c>
      <c r="W10" s="33">
        <v>8947.7336618081135</v>
      </c>
      <c r="X10" s="33">
        <v>11357.053665655638</v>
      </c>
      <c r="Y10" s="33">
        <v>14570.920801322392</v>
      </c>
      <c r="Z10" s="33">
        <v>10422.909798188366</v>
      </c>
      <c r="AA10" s="33">
        <v>10995.086931780084</v>
      </c>
      <c r="AB10" s="33">
        <v>16216.099432885721</v>
      </c>
      <c r="AC10" s="33">
        <v>16629.355794056788</v>
      </c>
      <c r="AD10" s="33">
        <v>18870.487281234717</v>
      </c>
      <c r="AE10" s="33">
        <v>20255.145816030639</v>
      </c>
    </row>
    <row r="11" spans="1:35">
      <c r="A11" s="29" t="s">
        <v>40</v>
      </c>
      <c r="B11" s="29" t="s">
        <v>65</v>
      </c>
      <c r="C11" s="33">
        <v>13506.153451999999</v>
      </c>
      <c r="D11" s="33">
        <v>14014.770130999994</v>
      </c>
      <c r="E11" s="33">
        <v>13486.659805999989</v>
      </c>
      <c r="F11" s="33">
        <v>15883.644523999996</v>
      </c>
      <c r="G11" s="33">
        <v>16780.326634999998</v>
      </c>
      <c r="H11" s="33">
        <v>16082.537145999999</v>
      </c>
      <c r="I11" s="33">
        <v>16063.566341999998</v>
      </c>
      <c r="J11" s="33">
        <v>17719.589228000001</v>
      </c>
      <c r="K11" s="33">
        <v>15691.749865999998</v>
      </c>
      <c r="L11" s="33">
        <v>14668.672629999999</v>
      </c>
      <c r="M11" s="33">
        <v>13649.637663999996</v>
      </c>
      <c r="N11" s="33">
        <v>13539.356449999999</v>
      </c>
      <c r="O11" s="33">
        <v>14111.417694</v>
      </c>
      <c r="P11" s="33">
        <v>13878.458227629999</v>
      </c>
      <c r="Q11" s="33">
        <v>13114.407895899998</v>
      </c>
      <c r="R11" s="33">
        <v>12505.6214956</v>
      </c>
      <c r="S11" s="33">
        <v>14008.537826999996</v>
      </c>
      <c r="T11" s="33">
        <v>12222.333843799999</v>
      </c>
      <c r="U11" s="33">
        <v>11721.933059199997</v>
      </c>
      <c r="V11" s="33">
        <v>10746.713677600001</v>
      </c>
      <c r="W11" s="33">
        <v>10749.361678999998</v>
      </c>
      <c r="X11" s="33">
        <v>11769.528088099998</v>
      </c>
      <c r="Y11" s="33">
        <v>11549.962724999987</v>
      </c>
      <c r="Z11" s="33">
        <v>11139.413455799997</v>
      </c>
      <c r="AA11" s="33">
        <v>11120.161058599997</v>
      </c>
      <c r="AB11" s="33">
        <v>13762.767142999997</v>
      </c>
      <c r="AC11" s="33">
        <v>11864.962808299999</v>
      </c>
      <c r="AD11" s="33">
        <v>11140.560116999999</v>
      </c>
      <c r="AE11" s="33">
        <v>10718.120617999994</v>
      </c>
    </row>
    <row r="12" spans="1:35">
      <c r="A12" s="29" t="s">
        <v>40</v>
      </c>
      <c r="B12" s="29" t="s">
        <v>69</v>
      </c>
      <c r="C12" s="33">
        <v>47652.542675921111</v>
      </c>
      <c r="D12" s="33">
        <v>53858.396990623842</v>
      </c>
      <c r="E12" s="33">
        <v>54581.757654317233</v>
      </c>
      <c r="F12" s="33">
        <v>68004.788511073348</v>
      </c>
      <c r="G12" s="33">
        <v>74285.789079864655</v>
      </c>
      <c r="H12" s="33">
        <v>78324.85845051262</v>
      </c>
      <c r="I12" s="33">
        <v>90895.969051070264</v>
      </c>
      <c r="J12" s="33">
        <v>92108.52458101479</v>
      </c>
      <c r="K12" s="33">
        <v>95211.898839476926</v>
      </c>
      <c r="L12" s="33">
        <v>96244.940889218051</v>
      </c>
      <c r="M12" s="33">
        <v>101078.84303658491</v>
      </c>
      <c r="N12" s="33">
        <v>105321.65907967856</v>
      </c>
      <c r="O12" s="33">
        <v>106486.97301358757</v>
      </c>
      <c r="P12" s="33">
        <v>114901.33600166824</v>
      </c>
      <c r="Q12" s="33">
        <v>120813.36908818202</v>
      </c>
      <c r="R12" s="33">
        <v>126651.86550251846</v>
      </c>
      <c r="S12" s="33">
        <v>127142.49608586669</v>
      </c>
      <c r="T12" s="33">
        <v>128337.88835546156</v>
      </c>
      <c r="U12" s="33">
        <v>127791.19250275342</v>
      </c>
      <c r="V12" s="33">
        <v>125212.84043206394</v>
      </c>
      <c r="W12" s="33">
        <v>125845.07938134565</v>
      </c>
      <c r="X12" s="33">
        <v>125863.59805106249</v>
      </c>
      <c r="Y12" s="33">
        <v>133451.77251119248</v>
      </c>
      <c r="Z12" s="33">
        <v>137747.06681938918</v>
      </c>
      <c r="AA12" s="33">
        <v>144413.08415342437</v>
      </c>
      <c r="AB12" s="33">
        <v>148397.83165418677</v>
      </c>
      <c r="AC12" s="33">
        <v>149372.16671501441</v>
      </c>
      <c r="AD12" s="33">
        <v>149372.02521824412</v>
      </c>
      <c r="AE12" s="33">
        <v>151897.02687772459</v>
      </c>
    </row>
    <row r="13" spans="1:35">
      <c r="A13" s="29" t="s">
        <v>40</v>
      </c>
      <c r="B13" s="29" t="s">
        <v>68</v>
      </c>
      <c r="C13" s="33">
        <v>14501.045704320477</v>
      </c>
      <c r="D13" s="33">
        <v>17775.903836567508</v>
      </c>
      <c r="E13" s="33">
        <v>18051.201791610853</v>
      </c>
      <c r="F13" s="33">
        <v>17335.543272238872</v>
      </c>
      <c r="G13" s="33">
        <v>17650.073112791404</v>
      </c>
      <c r="H13" s="33">
        <v>18707.420832617976</v>
      </c>
      <c r="I13" s="33">
        <v>19102.855623232153</v>
      </c>
      <c r="J13" s="33">
        <v>17368.936928510499</v>
      </c>
      <c r="K13" s="33">
        <v>25843.714313131113</v>
      </c>
      <c r="L13" s="33">
        <v>27467.973866886408</v>
      </c>
      <c r="M13" s="33">
        <v>28918.713105009705</v>
      </c>
      <c r="N13" s="33">
        <v>35752.686024072114</v>
      </c>
      <c r="O13" s="33">
        <v>37457.553141729521</v>
      </c>
      <c r="P13" s="33">
        <v>36863.561153526913</v>
      </c>
      <c r="Q13" s="33">
        <v>39149.972190510518</v>
      </c>
      <c r="R13" s="33">
        <v>39154.652965558787</v>
      </c>
      <c r="S13" s="33">
        <v>45629.98905542821</v>
      </c>
      <c r="T13" s="33">
        <v>47445.007473744758</v>
      </c>
      <c r="U13" s="33">
        <v>51780.209406266389</v>
      </c>
      <c r="V13" s="33">
        <v>57596.916270950169</v>
      </c>
      <c r="W13" s="33">
        <v>66360.945118825097</v>
      </c>
      <c r="X13" s="33">
        <v>76482.04116338295</v>
      </c>
      <c r="Y13" s="33">
        <v>76996.719544767097</v>
      </c>
      <c r="Z13" s="33">
        <v>79686.236466300295</v>
      </c>
      <c r="AA13" s="33">
        <v>79296.232550100001</v>
      </c>
      <c r="AB13" s="33">
        <v>81817.490629929685</v>
      </c>
      <c r="AC13" s="33">
        <v>82793.841600302214</v>
      </c>
      <c r="AD13" s="33">
        <v>82802.937785699542</v>
      </c>
      <c r="AE13" s="33">
        <v>82002.924186098055</v>
      </c>
    </row>
    <row r="14" spans="1:35">
      <c r="A14" s="29" t="s">
        <v>40</v>
      </c>
      <c r="B14" s="29" t="s">
        <v>36</v>
      </c>
      <c r="C14" s="33">
        <v>138.20066026559189</v>
      </c>
      <c r="D14" s="33">
        <v>217.97500663063192</v>
      </c>
      <c r="E14" s="33">
        <v>249.32491168527199</v>
      </c>
      <c r="F14" s="33">
        <v>286.51167616236501</v>
      </c>
      <c r="G14" s="33">
        <v>277.875248235973</v>
      </c>
      <c r="H14" s="33">
        <v>286.4456920113779</v>
      </c>
      <c r="I14" s="33">
        <v>279.38770873937801</v>
      </c>
      <c r="J14" s="33">
        <v>267.6687985493279</v>
      </c>
      <c r="K14" s="33">
        <v>255.67205978106</v>
      </c>
      <c r="L14" s="33">
        <v>257.96483387373996</v>
      </c>
      <c r="M14" s="33">
        <v>241.7071591515498</v>
      </c>
      <c r="N14" s="33">
        <v>555.74064880740002</v>
      </c>
      <c r="O14" s="33">
        <v>924.40099261818011</v>
      </c>
      <c r="P14" s="33">
        <v>914.97391334732993</v>
      </c>
      <c r="Q14" s="33">
        <v>1337.0654746940688</v>
      </c>
      <c r="R14" s="33">
        <v>1346.5307276539188</v>
      </c>
      <c r="S14" s="33">
        <v>1971.7618333163298</v>
      </c>
      <c r="T14" s="33">
        <v>1970.97156700243</v>
      </c>
      <c r="U14" s="33">
        <v>2621.2386562600291</v>
      </c>
      <c r="V14" s="33">
        <v>2586.86933204048</v>
      </c>
      <c r="W14" s="33">
        <v>4138.9038047836502</v>
      </c>
      <c r="X14" s="33">
        <v>4570.0213364044803</v>
      </c>
      <c r="Y14" s="33">
        <v>4443.6206436529401</v>
      </c>
      <c r="Z14" s="33">
        <v>6531.08115187765</v>
      </c>
      <c r="AA14" s="33">
        <v>6410.1535287509278</v>
      </c>
      <c r="AB14" s="33">
        <v>7604.5038092270006</v>
      </c>
      <c r="AC14" s="33">
        <v>7623.3974668690989</v>
      </c>
      <c r="AD14" s="33">
        <v>8503.8170890379297</v>
      </c>
      <c r="AE14" s="33">
        <v>8451.0163827065298</v>
      </c>
      <c r="AH14" s="28"/>
      <c r="AI14" s="28"/>
    </row>
    <row r="15" spans="1:35">
      <c r="A15" s="29" t="s">
        <v>40</v>
      </c>
      <c r="B15" s="29" t="s">
        <v>73</v>
      </c>
      <c r="C15" s="33">
        <v>298.78209900000002</v>
      </c>
      <c r="D15" s="33">
        <v>440.282534</v>
      </c>
      <c r="E15" s="33">
        <v>565.39977363497792</v>
      </c>
      <c r="F15" s="33">
        <v>1279.7875387072943</v>
      </c>
      <c r="G15" s="33">
        <v>4816.0782596764675</v>
      </c>
      <c r="H15" s="33">
        <v>4694.3530484544672</v>
      </c>
      <c r="I15" s="33">
        <v>5671.2285920509421</v>
      </c>
      <c r="J15" s="33">
        <v>6007.7930027102084</v>
      </c>
      <c r="K15" s="33">
        <v>9789.7710732360229</v>
      </c>
      <c r="L15" s="33">
        <v>10500.69465443831</v>
      </c>
      <c r="M15" s="33">
        <v>10520.349344606671</v>
      </c>
      <c r="N15" s="33">
        <v>14719.66261559413</v>
      </c>
      <c r="O15" s="33">
        <v>14614.193267796405</v>
      </c>
      <c r="P15" s="33">
        <v>14527.852999684081</v>
      </c>
      <c r="Q15" s="33">
        <v>16011.387705315648</v>
      </c>
      <c r="R15" s="33">
        <v>15604.45863858932</v>
      </c>
      <c r="S15" s="33">
        <v>17437.940981442141</v>
      </c>
      <c r="T15" s="33">
        <v>16983.049249369556</v>
      </c>
      <c r="U15" s="33">
        <v>18443.767754054334</v>
      </c>
      <c r="V15" s="33">
        <v>18489.36053679392</v>
      </c>
      <c r="W15" s="33">
        <v>22063.440904031562</v>
      </c>
      <c r="X15" s="33">
        <v>24348.470542184659</v>
      </c>
      <c r="Y15" s="33">
        <v>23169.848644574722</v>
      </c>
      <c r="Z15" s="33">
        <v>24651.600871110582</v>
      </c>
      <c r="AA15" s="33">
        <v>23520.195244428913</v>
      </c>
      <c r="AB15" s="33">
        <v>22234.554647920992</v>
      </c>
      <c r="AC15" s="33">
        <v>21610.771025404229</v>
      </c>
      <c r="AD15" s="33">
        <v>21948.276471127643</v>
      </c>
      <c r="AE15" s="33">
        <v>21059.055774311328</v>
      </c>
      <c r="AH15" s="28"/>
      <c r="AI15" s="28"/>
    </row>
    <row r="16" spans="1:35">
      <c r="A16" s="29" t="s">
        <v>40</v>
      </c>
      <c r="B16" s="29" t="s">
        <v>56</v>
      </c>
      <c r="C16" s="33">
        <v>39.996473565999992</v>
      </c>
      <c r="D16" s="33">
        <v>132.9319237299998</v>
      </c>
      <c r="E16" s="33">
        <v>304.86051292999991</v>
      </c>
      <c r="F16" s="33">
        <v>608.03827109999975</v>
      </c>
      <c r="G16" s="33">
        <v>938.0011408299988</v>
      </c>
      <c r="H16" s="33">
        <v>1315.2465886999998</v>
      </c>
      <c r="I16" s="33">
        <v>1701.0122034999999</v>
      </c>
      <c r="J16" s="33">
        <v>2055.6669886999989</v>
      </c>
      <c r="K16" s="33">
        <v>2463.6073805000001</v>
      </c>
      <c r="L16" s="33">
        <v>2829.8550639999999</v>
      </c>
      <c r="M16" s="33">
        <v>3184.9667309999991</v>
      </c>
      <c r="N16" s="33">
        <v>3618.9061400000001</v>
      </c>
      <c r="O16" s="33">
        <v>4006.8816243000001</v>
      </c>
      <c r="P16" s="33">
        <v>4363.354072000001</v>
      </c>
      <c r="Q16" s="33">
        <v>4997.0490739999996</v>
      </c>
      <c r="R16" s="33">
        <v>5167.145383</v>
      </c>
      <c r="S16" s="33">
        <v>4993.7982469999988</v>
      </c>
      <c r="T16" s="33">
        <v>5188.7832459999991</v>
      </c>
      <c r="U16" s="33">
        <v>5507.6784749999997</v>
      </c>
      <c r="V16" s="33">
        <v>5668.474280999998</v>
      </c>
      <c r="W16" s="33">
        <v>5999.2667949999895</v>
      </c>
      <c r="X16" s="33">
        <v>5955.8513510000002</v>
      </c>
      <c r="Y16" s="33">
        <v>5387.3453520000003</v>
      </c>
      <c r="Z16" s="33">
        <v>5876.0647329999993</v>
      </c>
      <c r="AA16" s="33">
        <v>5763.4192559999983</v>
      </c>
      <c r="AB16" s="33">
        <v>5373.5808359999992</v>
      </c>
      <c r="AC16" s="33">
        <v>5219.395833999999</v>
      </c>
      <c r="AD16" s="33">
        <v>5013.0081760000003</v>
      </c>
      <c r="AE16" s="33">
        <v>4820.7579979999982</v>
      </c>
      <c r="AH16" s="28"/>
      <c r="AI16" s="28"/>
    </row>
    <row r="17" spans="1:35">
      <c r="A17" s="34" t="s">
        <v>138</v>
      </c>
      <c r="B17" s="34"/>
      <c r="C17" s="35">
        <v>182862.0539263963</v>
      </c>
      <c r="D17" s="35">
        <v>181462.06955197392</v>
      </c>
      <c r="E17" s="35">
        <v>179849.34286656737</v>
      </c>
      <c r="F17" s="35">
        <v>179748.30294746376</v>
      </c>
      <c r="G17" s="35">
        <v>179660.45255695324</v>
      </c>
      <c r="H17" s="35">
        <v>177693.03272172692</v>
      </c>
      <c r="I17" s="35">
        <v>178591.63799586223</v>
      </c>
      <c r="J17" s="35">
        <v>183770.66752701954</v>
      </c>
      <c r="K17" s="35">
        <v>184681.48550029111</v>
      </c>
      <c r="L17" s="35">
        <v>186328.93303772621</v>
      </c>
      <c r="M17" s="35">
        <v>189746.62144311401</v>
      </c>
      <c r="N17" s="35">
        <v>193524.8899622852</v>
      </c>
      <c r="O17" s="35">
        <v>198483.72682153323</v>
      </c>
      <c r="P17" s="35">
        <v>203510.82903233435</v>
      </c>
      <c r="Q17" s="35">
        <v>204114.7803555048</v>
      </c>
      <c r="R17" s="35">
        <v>208433.98767748612</v>
      </c>
      <c r="S17" s="35">
        <v>219832.8957979464</v>
      </c>
      <c r="T17" s="35">
        <v>220857.97924106824</v>
      </c>
      <c r="U17" s="35">
        <v>223549.31493864043</v>
      </c>
      <c r="V17" s="35">
        <v>226794.33714921051</v>
      </c>
      <c r="W17" s="35">
        <v>232199.12806678665</v>
      </c>
      <c r="X17" s="35">
        <v>240290.18345879461</v>
      </c>
      <c r="Y17" s="35">
        <v>246591.53311402054</v>
      </c>
      <c r="Z17" s="35">
        <v>247814.52693660199</v>
      </c>
      <c r="AA17" s="35">
        <v>252756.98012808542</v>
      </c>
      <c r="AB17" s="35">
        <v>266618.79826524795</v>
      </c>
      <c r="AC17" s="35">
        <v>267016.02428080176</v>
      </c>
      <c r="AD17" s="35">
        <v>268097.90072401997</v>
      </c>
      <c r="AE17" s="35">
        <v>270897.2698489356</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43226.962800000008</v>
      </c>
      <c r="D20" s="33">
        <v>38108.948899999988</v>
      </c>
      <c r="E20" s="33">
        <v>33621.241899999986</v>
      </c>
      <c r="F20" s="33">
        <v>36266.311764807506</v>
      </c>
      <c r="G20" s="33">
        <v>29598.228419872012</v>
      </c>
      <c r="H20" s="33">
        <v>26502.038412912942</v>
      </c>
      <c r="I20" s="33">
        <v>25799.89193922819</v>
      </c>
      <c r="J20" s="33">
        <v>28047.355347172401</v>
      </c>
      <c r="K20" s="33">
        <v>21486.262022992698</v>
      </c>
      <c r="L20" s="33">
        <v>21408.2802748291</v>
      </c>
      <c r="M20" s="33">
        <v>19051.672079290802</v>
      </c>
      <c r="N20" s="33">
        <v>8638.3340817747703</v>
      </c>
      <c r="O20" s="33">
        <v>10692.817750682902</v>
      </c>
      <c r="P20" s="33">
        <v>9423.9367583236999</v>
      </c>
      <c r="Q20" s="33">
        <v>5169.0891000000001</v>
      </c>
      <c r="R20" s="33">
        <v>6487.3258999999998</v>
      </c>
      <c r="S20" s="33">
        <v>7169.9035000000003</v>
      </c>
      <c r="T20" s="33">
        <v>6964.3440000000001</v>
      </c>
      <c r="U20" s="33">
        <v>6480.1777999999995</v>
      </c>
      <c r="V20" s="33">
        <v>5666.4292000000005</v>
      </c>
      <c r="W20" s="33">
        <v>3249.4392682820398</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33.648938889217</v>
      </c>
      <c r="D22" s="33">
        <v>33.648939861962994</v>
      </c>
      <c r="E22" s="33">
        <v>101.2233330173113</v>
      </c>
      <c r="F22" s="33">
        <v>257.33648985462298</v>
      </c>
      <c r="G22" s="33">
        <v>329.47049640968839</v>
      </c>
      <c r="H22" s="33">
        <v>180.92707237786701</v>
      </c>
      <c r="I22" s="33">
        <v>414.80648361922999</v>
      </c>
      <c r="J22" s="33">
        <v>646.39129527194495</v>
      </c>
      <c r="K22" s="33">
        <v>579.54394044349306</v>
      </c>
      <c r="L22" s="33">
        <v>644.1727137306699</v>
      </c>
      <c r="M22" s="33">
        <v>752.08234494472401</v>
      </c>
      <c r="N22" s="33">
        <v>1258.97560939096</v>
      </c>
      <c r="O22" s="33">
        <v>1293.5763708122101</v>
      </c>
      <c r="P22" s="33">
        <v>1466.18906082576</v>
      </c>
      <c r="Q22" s="33">
        <v>1277.6193987927099</v>
      </c>
      <c r="R22" s="33">
        <v>1089.6414747940598</v>
      </c>
      <c r="S22" s="33">
        <v>1455.3795995195301</v>
      </c>
      <c r="T22" s="33">
        <v>1596.212437209191</v>
      </c>
      <c r="U22" s="33">
        <v>1432.6596255146596</v>
      </c>
      <c r="V22" s="33">
        <v>1257.51833767832</v>
      </c>
      <c r="W22" s="33">
        <v>1316.3949924623701</v>
      </c>
      <c r="X22" s="33">
        <v>1530.45042672057</v>
      </c>
      <c r="Y22" s="33">
        <v>44.115755389009998</v>
      </c>
      <c r="Z22" s="33">
        <v>1.5300162000000001E-4</v>
      </c>
      <c r="AA22" s="33">
        <v>1.5632562000000001E-4</v>
      </c>
      <c r="AB22" s="33">
        <v>1.64647079999999E-4</v>
      </c>
      <c r="AC22" s="33">
        <v>1.6185028999999901E-4</v>
      </c>
      <c r="AD22" s="33">
        <v>1.5953705999999999E-4</v>
      </c>
      <c r="AE22" s="33">
        <v>1.5757335E-4</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1.9316040999999978E-5</v>
      </c>
      <c r="D24" s="33">
        <v>2.0231149500000002E-5</v>
      </c>
      <c r="E24" s="33">
        <v>11.745910955079401</v>
      </c>
      <c r="F24" s="33">
        <v>61.2595648309875</v>
      </c>
      <c r="G24" s="33">
        <v>10.420956624311899</v>
      </c>
      <c r="H24" s="33">
        <v>21.026133133422192</v>
      </c>
      <c r="I24" s="33">
        <v>16.694783402941198</v>
      </c>
      <c r="J24" s="33">
        <v>51.9263144350913</v>
      </c>
      <c r="K24" s="33">
        <v>0.6623974766973999</v>
      </c>
      <c r="L24" s="33">
        <v>9.3736568651881012</v>
      </c>
      <c r="M24" s="33">
        <v>23.734423799990804</v>
      </c>
      <c r="N24" s="33">
        <v>376.49422884256205</v>
      </c>
      <c r="O24" s="33">
        <v>162.12788366958699</v>
      </c>
      <c r="P24" s="33">
        <v>531.40817545777304</v>
      </c>
      <c r="Q24" s="33">
        <v>439.02123582730701</v>
      </c>
      <c r="R24" s="33">
        <v>627.64816097966502</v>
      </c>
      <c r="S24" s="33">
        <v>1418.0545589243429</v>
      </c>
      <c r="T24" s="33">
        <v>1798.6740671397299</v>
      </c>
      <c r="U24" s="33">
        <v>2322.64603507232</v>
      </c>
      <c r="V24" s="33">
        <v>3173.136078048025</v>
      </c>
      <c r="W24" s="33">
        <v>1899.5628883780389</v>
      </c>
      <c r="X24" s="33">
        <v>2893.34315788698</v>
      </c>
      <c r="Y24" s="33">
        <v>4740.8281701330907</v>
      </c>
      <c r="Z24" s="33">
        <v>2678.2868294109703</v>
      </c>
      <c r="AA24" s="33">
        <v>2465.5743043349298</v>
      </c>
      <c r="AB24" s="33">
        <v>3539.2499620886601</v>
      </c>
      <c r="AC24" s="33">
        <v>4880.3382357677001</v>
      </c>
      <c r="AD24" s="33">
        <v>5051.0901991351202</v>
      </c>
      <c r="AE24" s="33">
        <v>4716.8263863204102</v>
      </c>
    </row>
    <row r="25" spans="1:35" s="28" customFormat="1">
      <c r="A25" s="29" t="s">
        <v>130</v>
      </c>
      <c r="B25" s="29" t="s">
        <v>65</v>
      </c>
      <c r="C25" s="33">
        <v>2183.7086850000005</v>
      </c>
      <c r="D25" s="33">
        <v>2335.9673789999997</v>
      </c>
      <c r="E25" s="33">
        <v>2194.8353959999999</v>
      </c>
      <c r="F25" s="33">
        <v>2942.120054</v>
      </c>
      <c r="G25" s="33">
        <v>2824.4134600000002</v>
      </c>
      <c r="H25" s="33">
        <v>2757.874655999999</v>
      </c>
      <c r="I25" s="33">
        <v>3096.8043950000001</v>
      </c>
      <c r="J25" s="33">
        <v>4003.5350299999991</v>
      </c>
      <c r="K25" s="33">
        <v>3183.312265999999</v>
      </c>
      <c r="L25" s="33">
        <v>2947.9990899999993</v>
      </c>
      <c r="M25" s="33">
        <v>3042.3404299999988</v>
      </c>
      <c r="N25" s="33">
        <v>3088.59476</v>
      </c>
      <c r="O25" s="33">
        <v>3545.5760600000003</v>
      </c>
      <c r="P25" s="33">
        <v>3821.1286599999989</v>
      </c>
      <c r="Q25" s="33">
        <v>3806.2251000000001</v>
      </c>
      <c r="R25" s="33">
        <v>3620.719235</v>
      </c>
      <c r="S25" s="33">
        <v>4557.9433490000001</v>
      </c>
      <c r="T25" s="33">
        <v>3758.5034199999991</v>
      </c>
      <c r="U25" s="33">
        <v>3688.5332549999998</v>
      </c>
      <c r="V25" s="33">
        <v>3382.3994339999999</v>
      </c>
      <c r="W25" s="33">
        <v>3112.8314649999998</v>
      </c>
      <c r="X25" s="33">
        <v>3745.0051869999988</v>
      </c>
      <c r="Y25" s="33">
        <v>3678.2769379999991</v>
      </c>
      <c r="Z25" s="33">
        <v>3821.4211409999998</v>
      </c>
      <c r="AA25" s="33">
        <v>3783.7064499999988</v>
      </c>
      <c r="AB25" s="33">
        <v>4601.1124099999988</v>
      </c>
      <c r="AC25" s="33">
        <v>3694.1245650000001</v>
      </c>
      <c r="AD25" s="33">
        <v>3259.7353929999999</v>
      </c>
      <c r="AE25" s="33">
        <v>3020.9163299999991</v>
      </c>
    </row>
    <row r="26" spans="1:35" s="28" customFormat="1">
      <c r="A26" s="29" t="s">
        <v>130</v>
      </c>
      <c r="B26" s="29" t="s">
        <v>69</v>
      </c>
      <c r="C26" s="33">
        <v>10303.409691326293</v>
      </c>
      <c r="D26" s="33">
        <v>11746.051163645425</v>
      </c>
      <c r="E26" s="33">
        <v>16134.843940139082</v>
      </c>
      <c r="F26" s="33">
        <v>20716.429190248651</v>
      </c>
      <c r="G26" s="33">
        <v>23055.764700804248</v>
      </c>
      <c r="H26" s="33">
        <v>25091.388009146009</v>
      </c>
      <c r="I26" s="33">
        <v>28266.348594544383</v>
      </c>
      <c r="J26" s="33">
        <v>25305.264707457405</v>
      </c>
      <c r="K26" s="33">
        <v>27772.740489791126</v>
      </c>
      <c r="L26" s="33">
        <v>29650.207831725573</v>
      </c>
      <c r="M26" s="33">
        <v>30745.026294250325</v>
      </c>
      <c r="N26" s="33">
        <v>37961.445308432681</v>
      </c>
      <c r="O26" s="33">
        <v>36419.067432425552</v>
      </c>
      <c r="P26" s="33">
        <v>38342.652823767668</v>
      </c>
      <c r="Q26" s="33">
        <v>40519.90662692608</v>
      </c>
      <c r="R26" s="33">
        <v>41520.734453213357</v>
      </c>
      <c r="S26" s="33">
        <v>36071.226365407943</v>
      </c>
      <c r="T26" s="33">
        <v>35447.016150897485</v>
      </c>
      <c r="U26" s="33">
        <v>37634.459670882679</v>
      </c>
      <c r="V26" s="33">
        <v>36694.454353852139</v>
      </c>
      <c r="W26" s="33">
        <v>39702.904967790957</v>
      </c>
      <c r="X26" s="33">
        <v>39015.211359987334</v>
      </c>
      <c r="Y26" s="33">
        <v>39931.571685872732</v>
      </c>
      <c r="Z26" s="33">
        <v>41787.824611398151</v>
      </c>
      <c r="AA26" s="33">
        <v>46462.080263290576</v>
      </c>
      <c r="AB26" s="33">
        <v>45552.961627954224</v>
      </c>
      <c r="AC26" s="33">
        <v>45296.645704201073</v>
      </c>
      <c r="AD26" s="33">
        <v>46961.031122527893</v>
      </c>
      <c r="AE26" s="33">
        <v>48244.191173533698</v>
      </c>
    </row>
    <row r="27" spans="1:35" s="28" customFormat="1">
      <c r="A27" s="29" t="s">
        <v>130</v>
      </c>
      <c r="B27" s="29" t="s">
        <v>68</v>
      </c>
      <c r="C27" s="33">
        <v>5342.8110674792242</v>
      </c>
      <c r="D27" s="33">
        <v>6499.5895917865728</v>
      </c>
      <c r="E27" s="33">
        <v>6543.0153218152955</v>
      </c>
      <c r="F27" s="33">
        <v>6299.1527386795187</v>
      </c>
      <c r="G27" s="33">
        <v>6667.2450094978649</v>
      </c>
      <c r="H27" s="33">
        <v>7211.300879259953</v>
      </c>
      <c r="I27" s="33">
        <v>7246.1383969900417</v>
      </c>
      <c r="J27" s="33">
        <v>7053.5037278349155</v>
      </c>
      <c r="K27" s="33">
        <v>14845.564227911484</v>
      </c>
      <c r="L27" s="33">
        <v>15685.733813854647</v>
      </c>
      <c r="M27" s="33">
        <v>15980.519148525298</v>
      </c>
      <c r="N27" s="33">
        <v>17544.088425393962</v>
      </c>
      <c r="O27" s="33">
        <v>19166.950125812036</v>
      </c>
      <c r="P27" s="33">
        <v>18360.386964083264</v>
      </c>
      <c r="Q27" s="33">
        <v>19851.685883492177</v>
      </c>
      <c r="R27" s="33">
        <v>19886.410789769321</v>
      </c>
      <c r="S27" s="33">
        <v>23765.453219142175</v>
      </c>
      <c r="T27" s="33">
        <v>24679.471698723275</v>
      </c>
      <c r="U27" s="33">
        <v>27785.409874092329</v>
      </c>
      <c r="V27" s="33">
        <v>31070.462945580508</v>
      </c>
      <c r="W27" s="33">
        <v>34725.544490418091</v>
      </c>
      <c r="X27" s="33">
        <v>39576.227887842513</v>
      </c>
      <c r="Y27" s="33">
        <v>39251.811540805691</v>
      </c>
      <c r="Z27" s="33">
        <v>42204.550061232847</v>
      </c>
      <c r="AA27" s="33">
        <v>41746.112689433699</v>
      </c>
      <c r="AB27" s="33">
        <v>41242.317720326406</v>
      </c>
      <c r="AC27" s="33">
        <v>41193.287706894938</v>
      </c>
      <c r="AD27" s="33">
        <v>42525.968803250893</v>
      </c>
      <c r="AE27" s="33">
        <v>41595.454239027393</v>
      </c>
    </row>
    <row r="28" spans="1:35" s="28" customFormat="1">
      <c r="A28" s="29" t="s">
        <v>130</v>
      </c>
      <c r="B28" s="29" t="s">
        <v>36</v>
      </c>
      <c r="C28" s="33">
        <v>3.8707999999999901E-5</v>
      </c>
      <c r="D28" s="33">
        <v>5.6112208000000003E-5</v>
      </c>
      <c r="E28" s="33">
        <v>5.6648454000000006E-5</v>
      </c>
      <c r="F28" s="33">
        <v>8.2681313999999996E-5</v>
      </c>
      <c r="G28" s="33">
        <v>8.8762807999999904E-5</v>
      </c>
      <c r="H28" s="33">
        <v>9.6112443999999992E-5</v>
      </c>
      <c r="I28" s="33">
        <v>1.36741368E-4</v>
      </c>
      <c r="J28" s="33">
        <v>1.5704396399999999E-4</v>
      </c>
      <c r="K28" s="33">
        <v>5.9079656000000003E-4</v>
      </c>
      <c r="L28" s="33">
        <v>6.3132912999999994E-4</v>
      </c>
      <c r="M28" s="33">
        <v>6.3714475000000001E-4</v>
      </c>
      <c r="N28" s="33">
        <v>1.1344412E-3</v>
      </c>
      <c r="O28" s="33">
        <v>1.1253605999999999E-3</v>
      </c>
      <c r="P28" s="33">
        <v>1.1858273399999999E-3</v>
      </c>
      <c r="Q28" s="33">
        <v>1.8519668999999999E-3</v>
      </c>
      <c r="R28" s="33">
        <v>1.797477E-3</v>
      </c>
      <c r="S28" s="33">
        <v>1.8819281999999898E-3</v>
      </c>
      <c r="T28" s="33">
        <v>1.8940073000000002E-3</v>
      </c>
      <c r="U28" s="33">
        <v>626.72806411900001</v>
      </c>
      <c r="V28" s="33">
        <v>621.49878085679995</v>
      </c>
      <c r="W28" s="33">
        <v>1925.2507500000002</v>
      </c>
      <c r="X28" s="33">
        <v>1907.8732399999999</v>
      </c>
      <c r="Y28" s="33">
        <v>1845.2274400000001</v>
      </c>
      <c r="Z28" s="33">
        <v>3683.6769000000004</v>
      </c>
      <c r="AA28" s="33">
        <v>3619.1036999999997</v>
      </c>
      <c r="AB28" s="33">
        <v>3548.69803</v>
      </c>
      <c r="AC28" s="33">
        <v>3466.3945999999996</v>
      </c>
      <c r="AD28" s="33">
        <v>3567.6125999999999</v>
      </c>
      <c r="AE28" s="33">
        <v>3479.6743000000001</v>
      </c>
    </row>
    <row r="29" spans="1:35" s="28" customFormat="1">
      <c r="A29" s="29" t="s">
        <v>130</v>
      </c>
      <c r="B29" s="29" t="s">
        <v>73</v>
      </c>
      <c r="C29" s="33">
        <v>74.657738999999992</v>
      </c>
      <c r="D29" s="33">
        <v>129.76425399999999</v>
      </c>
      <c r="E29" s="33">
        <v>175.48887755952001</v>
      </c>
      <c r="F29" s="33">
        <v>901.98619717675706</v>
      </c>
      <c r="G29" s="33">
        <v>4418.105368200162</v>
      </c>
      <c r="H29" s="33">
        <v>4204.0232423523494</v>
      </c>
      <c r="I29" s="33">
        <v>5096.1770633675696</v>
      </c>
      <c r="J29" s="33">
        <v>5476.135205815709</v>
      </c>
      <c r="K29" s="33">
        <v>9274.4330447789907</v>
      </c>
      <c r="L29" s="33">
        <v>9947.2243773048503</v>
      </c>
      <c r="M29" s="33">
        <v>10007.52951379035</v>
      </c>
      <c r="N29" s="33">
        <v>10078.8995685634</v>
      </c>
      <c r="O29" s="33">
        <v>9708.9362622131412</v>
      </c>
      <c r="P29" s="33">
        <v>9836.8010222337798</v>
      </c>
      <c r="Q29" s="33">
        <v>10454.28328096819</v>
      </c>
      <c r="R29" s="33">
        <v>9997.0832710008199</v>
      </c>
      <c r="S29" s="33">
        <v>10412.7194734409</v>
      </c>
      <c r="T29" s="33">
        <v>9810.3720340463988</v>
      </c>
      <c r="U29" s="33">
        <v>10706.336478068741</v>
      </c>
      <c r="V29" s="33">
        <v>10669.539978484599</v>
      </c>
      <c r="W29" s="33">
        <v>12094.9920812701</v>
      </c>
      <c r="X29" s="33">
        <v>11979.0700086902</v>
      </c>
      <c r="Y29" s="33">
        <v>11610.86269958216</v>
      </c>
      <c r="Z29" s="33">
        <v>12402.614671991401</v>
      </c>
      <c r="AA29" s="33">
        <v>11928.178847960702</v>
      </c>
      <c r="AB29" s="33">
        <v>11793.0416296854</v>
      </c>
      <c r="AC29" s="33">
        <v>11059.2698689995</v>
      </c>
      <c r="AD29" s="33">
        <v>11620.213435095298</v>
      </c>
      <c r="AE29" s="33">
        <v>11240.3663374401</v>
      </c>
    </row>
    <row r="30" spans="1:35" s="28" customFormat="1">
      <c r="A30" s="36" t="s">
        <v>130</v>
      </c>
      <c r="B30" s="36" t="s">
        <v>56</v>
      </c>
      <c r="C30" s="25">
        <v>7.5800773999999898</v>
      </c>
      <c r="D30" s="25">
        <v>45.301726000000002</v>
      </c>
      <c r="E30" s="25">
        <v>94.575631000000001</v>
      </c>
      <c r="F30" s="25">
        <v>177.2321859999999</v>
      </c>
      <c r="G30" s="25">
        <v>285.42226699999998</v>
      </c>
      <c r="H30" s="25">
        <v>403.40608000000003</v>
      </c>
      <c r="I30" s="25">
        <v>512.20679600000005</v>
      </c>
      <c r="J30" s="25">
        <v>641.85516999999902</v>
      </c>
      <c r="K30" s="25">
        <v>775.05703000000005</v>
      </c>
      <c r="L30" s="25">
        <v>908.24716999999998</v>
      </c>
      <c r="M30" s="25">
        <v>1010.47694</v>
      </c>
      <c r="N30" s="25">
        <v>1198.0862</v>
      </c>
      <c r="O30" s="25">
        <v>1357.51181</v>
      </c>
      <c r="P30" s="25">
        <v>1474.4747000000002</v>
      </c>
      <c r="Q30" s="25">
        <v>1693.31468</v>
      </c>
      <c r="R30" s="25">
        <v>1749.3835199999999</v>
      </c>
      <c r="S30" s="25">
        <v>1743.6079999999999</v>
      </c>
      <c r="T30" s="25">
        <v>1780.7923000000001</v>
      </c>
      <c r="U30" s="25">
        <v>1885.81375</v>
      </c>
      <c r="V30" s="25">
        <v>1925.2059799999988</v>
      </c>
      <c r="W30" s="25">
        <v>2045.9979599999901</v>
      </c>
      <c r="X30" s="25">
        <v>2133.2943999999998</v>
      </c>
      <c r="Y30" s="25">
        <v>1944.82458</v>
      </c>
      <c r="Z30" s="25">
        <v>2147.61274</v>
      </c>
      <c r="AA30" s="25">
        <v>2094.0468299999989</v>
      </c>
      <c r="AB30" s="25">
        <v>2085.17256</v>
      </c>
      <c r="AC30" s="25">
        <v>1971.2262999999998</v>
      </c>
      <c r="AD30" s="25">
        <v>1964.6300999999999</v>
      </c>
      <c r="AE30" s="25">
        <v>1886.76973</v>
      </c>
    </row>
    <row r="31" spans="1:35" s="28" customFormat="1">
      <c r="A31" s="34" t="s">
        <v>138</v>
      </c>
      <c r="B31" s="34"/>
      <c r="C31" s="35">
        <v>61090.541202010776</v>
      </c>
      <c r="D31" s="35">
        <v>58724.205994525095</v>
      </c>
      <c r="E31" s="35">
        <v>58606.905801926754</v>
      </c>
      <c r="F31" s="35">
        <v>66542.609802421284</v>
      </c>
      <c r="G31" s="35">
        <v>62485.543043208127</v>
      </c>
      <c r="H31" s="35">
        <v>61764.555162830191</v>
      </c>
      <c r="I31" s="35">
        <v>64840.684592784783</v>
      </c>
      <c r="J31" s="35">
        <v>65107.976422171763</v>
      </c>
      <c r="K31" s="35">
        <v>67868.085344615509</v>
      </c>
      <c r="L31" s="35">
        <v>70345.767381005178</v>
      </c>
      <c r="M31" s="35">
        <v>69595.374720811145</v>
      </c>
      <c r="N31" s="35">
        <v>68867.932413834933</v>
      </c>
      <c r="O31" s="35">
        <v>71280.115623402293</v>
      </c>
      <c r="P31" s="35">
        <v>71945.702442458161</v>
      </c>
      <c r="Q31" s="35">
        <v>71063.547345038271</v>
      </c>
      <c r="R31" s="35">
        <v>73232.480013756402</v>
      </c>
      <c r="S31" s="35">
        <v>74437.960591993993</v>
      </c>
      <c r="T31" s="35">
        <v>74244.221773969679</v>
      </c>
      <c r="U31" s="35">
        <v>79343.886260561994</v>
      </c>
      <c r="V31" s="35">
        <v>81244.400349158997</v>
      </c>
      <c r="W31" s="35">
        <v>84006.678072331502</v>
      </c>
      <c r="X31" s="35">
        <v>86760.238019437398</v>
      </c>
      <c r="Y31" s="35">
        <v>87646.604090200519</v>
      </c>
      <c r="Z31" s="35">
        <v>90492.082796043585</v>
      </c>
      <c r="AA31" s="35">
        <v>94457.473863384832</v>
      </c>
      <c r="AB31" s="35">
        <v>94935.641885016375</v>
      </c>
      <c r="AC31" s="35">
        <v>95064.396373714</v>
      </c>
      <c r="AD31" s="35">
        <v>97797.825677450965</v>
      </c>
      <c r="AE31" s="35">
        <v>97577.38828645485</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34143.570359999998</v>
      </c>
      <c r="D34" s="33">
        <v>31706.636659999989</v>
      </c>
      <c r="E34" s="33">
        <v>33138.06351</v>
      </c>
      <c r="F34" s="33">
        <v>25793.226733712803</v>
      </c>
      <c r="G34" s="33">
        <v>24471.646043495894</v>
      </c>
      <c r="H34" s="33">
        <v>24272.716605702983</v>
      </c>
      <c r="I34" s="33">
        <v>22193.556782916399</v>
      </c>
      <c r="J34" s="33">
        <v>23507.678597880651</v>
      </c>
      <c r="K34" s="33">
        <v>22306.884969500163</v>
      </c>
      <c r="L34" s="33">
        <v>21481.638966090206</v>
      </c>
      <c r="M34" s="33">
        <v>20550.258510222699</v>
      </c>
      <c r="N34" s="33">
        <v>21082.670828304017</v>
      </c>
      <c r="O34" s="33">
        <v>20202.665906567727</v>
      </c>
      <c r="P34" s="33">
        <v>18130.564430672723</v>
      </c>
      <c r="Q34" s="33">
        <v>17667.472381236053</v>
      </c>
      <c r="R34" s="33">
        <v>15902.15173396176</v>
      </c>
      <c r="S34" s="33">
        <v>16006.267550061</v>
      </c>
      <c r="T34" s="33">
        <v>15820.008743757639</v>
      </c>
      <c r="U34" s="33">
        <v>14566.443087735381</v>
      </c>
      <c r="V34" s="33">
        <v>15038.796587186289</v>
      </c>
      <c r="W34" s="33">
        <v>12575.5257684227</v>
      </c>
      <c r="X34" s="33">
        <v>9803.7337755817989</v>
      </c>
      <c r="Y34" s="33">
        <v>6723.9274610217199</v>
      </c>
      <c r="Z34" s="33">
        <v>5729.5665576576303</v>
      </c>
      <c r="AA34" s="33">
        <v>5359.8415886885696</v>
      </c>
      <c r="AB34" s="33">
        <v>5464.0837000000001</v>
      </c>
      <c r="AC34" s="33">
        <v>5392.5411917931797</v>
      </c>
      <c r="AD34" s="33">
        <v>4951.3661913923997</v>
      </c>
      <c r="AE34" s="33">
        <v>5063.5279578813997</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1104.025036327206</v>
      </c>
      <c r="D36" s="33">
        <v>1104.025036917317</v>
      </c>
      <c r="E36" s="33">
        <v>1232.2761895463068</v>
      </c>
      <c r="F36" s="33">
        <v>2243.325805970308</v>
      </c>
      <c r="G36" s="33">
        <v>2689.2243964593749</v>
      </c>
      <c r="H36" s="33">
        <v>2328.6586163681159</v>
      </c>
      <c r="I36" s="33">
        <v>2796.0429682540007</v>
      </c>
      <c r="J36" s="33">
        <v>2859.5913913494642</v>
      </c>
      <c r="K36" s="33">
        <v>2656.1748719344359</v>
      </c>
      <c r="L36" s="33">
        <v>2838.935395360917</v>
      </c>
      <c r="M36" s="33">
        <v>3346.6937950010688</v>
      </c>
      <c r="N36" s="33">
        <v>3634.0658223319297</v>
      </c>
      <c r="O36" s="33">
        <v>4217.3898139399107</v>
      </c>
      <c r="P36" s="33">
        <v>3637.7216617980098</v>
      </c>
      <c r="Q36" s="33">
        <v>3417.8124409289203</v>
      </c>
      <c r="R36" s="33">
        <v>2774.2544513524499</v>
      </c>
      <c r="S36" s="33">
        <v>3056.5854602528202</v>
      </c>
      <c r="T36" s="33">
        <v>2891.20760002716</v>
      </c>
      <c r="U36" s="33">
        <v>2405.9222487562597</v>
      </c>
      <c r="V36" s="33">
        <v>2634.9005398755899</v>
      </c>
      <c r="W36" s="33">
        <v>2916.551720994526</v>
      </c>
      <c r="X36" s="33">
        <v>3225.8067534499296</v>
      </c>
      <c r="Y36" s="33">
        <v>3025.7015819440198</v>
      </c>
      <c r="Z36" s="33">
        <v>2866.7039505040902</v>
      </c>
      <c r="AA36" s="33">
        <v>1378.5277001931702</v>
      </c>
      <c r="AB36" s="33">
        <v>960.52355143520504</v>
      </c>
      <c r="AC36" s="33">
        <v>963.15521133715993</v>
      </c>
      <c r="AD36" s="33">
        <v>960.52354807228005</v>
      </c>
      <c r="AE36" s="33">
        <v>960.52354785254602</v>
      </c>
    </row>
    <row r="37" spans="1:31" s="28" customFormat="1">
      <c r="A37" s="29" t="s">
        <v>131</v>
      </c>
      <c r="B37" s="29" t="s">
        <v>32</v>
      </c>
      <c r="C37" s="33">
        <v>37.115769999999998</v>
      </c>
      <c r="D37" s="33">
        <v>37.115769999999998</v>
      </c>
      <c r="E37" s="33">
        <v>73.719189999999998</v>
      </c>
      <c r="F37" s="33">
        <v>72.804009999999906</v>
      </c>
      <c r="G37" s="33">
        <v>72.804009999999906</v>
      </c>
      <c r="H37" s="33">
        <v>72.804009999999906</v>
      </c>
      <c r="I37" s="33">
        <v>127.61230500000001</v>
      </c>
      <c r="J37" s="33">
        <v>151.93651</v>
      </c>
      <c r="K37" s="33">
        <v>156.67771999999999</v>
      </c>
      <c r="L37" s="33">
        <v>113.64934</v>
      </c>
      <c r="M37" s="33">
        <v>106.366889999999</v>
      </c>
      <c r="N37" s="33">
        <v>131.35730000000001</v>
      </c>
      <c r="O37" s="33">
        <v>196.19595000000001</v>
      </c>
      <c r="P37" s="33">
        <v>166.62039999999999</v>
      </c>
      <c r="Q37" s="33">
        <v>150.30463</v>
      </c>
      <c r="R37" s="33">
        <v>177.00156999999999</v>
      </c>
      <c r="S37" s="33">
        <v>205.57766999999899</v>
      </c>
      <c r="T37" s="33">
        <v>186.97353000000001</v>
      </c>
      <c r="U37" s="33">
        <v>162.51310000000001</v>
      </c>
      <c r="V37" s="33">
        <v>183.71635000000001</v>
      </c>
      <c r="W37" s="33">
        <v>238.09334999999999</v>
      </c>
      <c r="X37" s="33">
        <v>257.96809999999999</v>
      </c>
      <c r="Y37" s="33">
        <v>228.40906000000001</v>
      </c>
      <c r="Z37" s="33">
        <v>222.62634</v>
      </c>
      <c r="AA37" s="33">
        <v>194.04418999999999</v>
      </c>
      <c r="AB37" s="33">
        <v>0</v>
      </c>
      <c r="AC37" s="33">
        <v>0</v>
      </c>
      <c r="AD37" s="33">
        <v>0</v>
      </c>
      <c r="AE37" s="33">
        <v>0</v>
      </c>
    </row>
    <row r="38" spans="1:31" s="28" customFormat="1">
      <c r="A38" s="29" t="s">
        <v>131</v>
      </c>
      <c r="B38" s="29" t="s">
        <v>66</v>
      </c>
      <c r="C38" s="33">
        <v>3.2439086899999958E-5</v>
      </c>
      <c r="D38" s="33">
        <v>3.3782117099999994E-5</v>
      </c>
      <c r="E38" s="33">
        <v>3.6158398199999987E-5</v>
      </c>
      <c r="F38" s="33">
        <v>109.71414861584401</v>
      </c>
      <c r="G38" s="33">
        <v>55.088801003369099</v>
      </c>
      <c r="H38" s="33">
        <v>66.003661562239898</v>
      </c>
      <c r="I38" s="33">
        <v>122.683943276085</v>
      </c>
      <c r="J38" s="33">
        <v>204.944007218118</v>
      </c>
      <c r="K38" s="33">
        <v>108.32875896746449</v>
      </c>
      <c r="L38" s="33">
        <v>213.34657185354871</v>
      </c>
      <c r="M38" s="33">
        <v>421.30933652872392</v>
      </c>
      <c r="N38" s="33">
        <v>661.95886191607497</v>
      </c>
      <c r="O38" s="33">
        <v>651.56998343826888</v>
      </c>
      <c r="P38" s="33">
        <v>460.43142331571192</v>
      </c>
      <c r="Q38" s="33">
        <v>523.68210835073887</v>
      </c>
      <c r="R38" s="33">
        <v>781.28183752058794</v>
      </c>
      <c r="S38" s="33">
        <v>1156.1879972519071</v>
      </c>
      <c r="T38" s="33">
        <v>706.07289003641347</v>
      </c>
      <c r="U38" s="33">
        <v>1510.3642748491179</v>
      </c>
      <c r="V38" s="33">
        <v>1728.0383624862579</v>
      </c>
      <c r="W38" s="33">
        <v>2127.7895778270504</v>
      </c>
      <c r="X38" s="33">
        <v>2570.7326944930051</v>
      </c>
      <c r="Y38" s="33">
        <v>2216.4230384529787</v>
      </c>
      <c r="Z38" s="33">
        <v>2548.7657713843478</v>
      </c>
      <c r="AA38" s="33">
        <v>2816.221846429175</v>
      </c>
      <c r="AB38" s="33">
        <v>5321.0981066454697</v>
      </c>
      <c r="AC38" s="33">
        <v>4090.77161444185</v>
      </c>
      <c r="AD38" s="33">
        <v>4198.5283491220098</v>
      </c>
      <c r="AE38" s="33">
        <v>3841.1501198392102</v>
      </c>
    </row>
    <row r="39" spans="1:31" s="28" customFormat="1">
      <c r="A39" s="29" t="s">
        <v>131</v>
      </c>
      <c r="B39" s="29" t="s">
        <v>65</v>
      </c>
      <c r="C39" s="33">
        <v>698.90613000000008</v>
      </c>
      <c r="D39" s="33">
        <v>697.59740999999997</v>
      </c>
      <c r="E39" s="33">
        <v>700.34429999999998</v>
      </c>
      <c r="F39" s="33">
        <v>696.85268999999994</v>
      </c>
      <c r="G39" s="33">
        <v>695.68169999999895</v>
      </c>
      <c r="H39" s="33">
        <v>694.52697999999896</v>
      </c>
      <c r="I39" s="33">
        <v>695.63743999999906</v>
      </c>
      <c r="J39" s="33">
        <v>691.24324999999999</v>
      </c>
      <c r="K39" s="33">
        <v>690.96554999999898</v>
      </c>
      <c r="L39" s="33">
        <v>670.25012999999899</v>
      </c>
      <c r="M39" s="33">
        <v>693.91291999999999</v>
      </c>
      <c r="N39" s="33">
        <v>685.68682000000001</v>
      </c>
      <c r="O39" s="33">
        <v>686.58254999999997</v>
      </c>
      <c r="P39" s="33">
        <v>676.06537000000003</v>
      </c>
      <c r="Q39" s="33">
        <v>658.55053999999996</v>
      </c>
      <c r="R39" s="33">
        <v>656.47807999999998</v>
      </c>
      <c r="S39" s="33">
        <v>227.91216</v>
      </c>
      <c r="T39" s="33">
        <v>228.31191999999999</v>
      </c>
      <c r="U39" s="33">
        <v>208.12360000000001</v>
      </c>
      <c r="V39" s="33">
        <v>211.28082000000001</v>
      </c>
      <c r="W39" s="33">
        <v>209.29198</v>
      </c>
      <c r="X39" s="33">
        <v>0</v>
      </c>
      <c r="Y39" s="33">
        <v>0</v>
      </c>
      <c r="Z39" s="33">
        <v>0</v>
      </c>
      <c r="AA39" s="33">
        <v>0</v>
      </c>
      <c r="AB39" s="33">
        <v>0</v>
      </c>
      <c r="AC39" s="33">
        <v>0</v>
      </c>
      <c r="AD39" s="33">
        <v>0</v>
      </c>
      <c r="AE39" s="33">
        <v>0</v>
      </c>
    </row>
    <row r="40" spans="1:31" s="28" customFormat="1">
      <c r="A40" s="29" t="s">
        <v>131</v>
      </c>
      <c r="B40" s="29" t="s">
        <v>69</v>
      </c>
      <c r="C40" s="33">
        <v>16586.546592198443</v>
      </c>
      <c r="D40" s="33">
        <v>17306.108802673301</v>
      </c>
      <c r="E40" s="33">
        <v>16202.288058295486</v>
      </c>
      <c r="F40" s="33">
        <v>18806.766674930444</v>
      </c>
      <c r="G40" s="33">
        <v>22109.257475195351</v>
      </c>
      <c r="H40" s="33">
        <v>21681.26991701145</v>
      </c>
      <c r="I40" s="33">
        <v>23491.14332228282</v>
      </c>
      <c r="J40" s="33">
        <v>25863.734543754072</v>
      </c>
      <c r="K40" s="33">
        <v>25407.841370365342</v>
      </c>
      <c r="L40" s="33">
        <v>26017.006429234865</v>
      </c>
      <c r="M40" s="33">
        <v>25547.454530175932</v>
      </c>
      <c r="N40" s="33">
        <v>25839.403845348923</v>
      </c>
      <c r="O40" s="33">
        <v>26644.226984984172</v>
      </c>
      <c r="P40" s="33">
        <v>31070.992728368983</v>
      </c>
      <c r="Q40" s="33">
        <v>31268.211392566685</v>
      </c>
      <c r="R40" s="33">
        <v>34588.32373475319</v>
      </c>
      <c r="S40" s="33">
        <v>37404.443037104975</v>
      </c>
      <c r="T40" s="33">
        <v>37324.358547916621</v>
      </c>
      <c r="U40" s="33">
        <v>37404.430480339244</v>
      </c>
      <c r="V40" s="33">
        <v>33810.305722703051</v>
      </c>
      <c r="W40" s="33">
        <v>34984.981292187214</v>
      </c>
      <c r="X40" s="33">
        <v>35095.91151447114</v>
      </c>
      <c r="Y40" s="33">
        <v>40778.715209026988</v>
      </c>
      <c r="Z40" s="33">
        <v>41097.616549037914</v>
      </c>
      <c r="AA40" s="33">
        <v>44571.308572397262</v>
      </c>
      <c r="AB40" s="33">
        <v>47805.97943894221</v>
      </c>
      <c r="AC40" s="33">
        <v>47855.437018362987</v>
      </c>
      <c r="AD40" s="33">
        <v>49015.094745539885</v>
      </c>
      <c r="AE40" s="33">
        <v>49241.727065073217</v>
      </c>
    </row>
    <row r="41" spans="1:31" s="28" customFormat="1">
      <c r="A41" s="29" t="s">
        <v>131</v>
      </c>
      <c r="B41" s="29" t="s">
        <v>68</v>
      </c>
      <c r="C41" s="33">
        <v>5555.0959629231302</v>
      </c>
      <c r="D41" s="33">
        <v>7538.3542588623632</v>
      </c>
      <c r="E41" s="33">
        <v>7676.8528216407312</v>
      </c>
      <c r="F41" s="33">
        <v>7343.9827935833737</v>
      </c>
      <c r="G41" s="33">
        <v>7448.162681778088</v>
      </c>
      <c r="H41" s="33">
        <v>7800.568103862016</v>
      </c>
      <c r="I41" s="33">
        <v>7893.2072588734563</v>
      </c>
      <c r="J41" s="33">
        <v>6593.1081168012615</v>
      </c>
      <c r="K41" s="33">
        <v>7142.0037270237208</v>
      </c>
      <c r="L41" s="33">
        <v>7427.248355318894</v>
      </c>
      <c r="M41" s="33">
        <v>7845.4421917778654</v>
      </c>
      <c r="N41" s="33">
        <v>8782.4011668095718</v>
      </c>
      <c r="O41" s="33">
        <v>9468.6984916649817</v>
      </c>
      <c r="P41" s="33">
        <v>9543.1126985221872</v>
      </c>
      <c r="Q41" s="33">
        <v>9929.4986628149127</v>
      </c>
      <c r="R41" s="33">
        <v>9655.9103202697352</v>
      </c>
      <c r="S41" s="33">
        <v>11678.919029751176</v>
      </c>
      <c r="T41" s="33">
        <v>12501.244113707677</v>
      </c>
      <c r="U41" s="33">
        <v>13650.429679407869</v>
      </c>
      <c r="V41" s="33">
        <v>16025.401999334055</v>
      </c>
      <c r="W41" s="33">
        <v>18226.72379857289</v>
      </c>
      <c r="X41" s="33">
        <v>24041.818142362496</v>
      </c>
      <c r="Y41" s="33">
        <v>23225.770088737918</v>
      </c>
      <c r="Z41" s="33">
        <v>22776.808278198499</v>
      </c>
      <c r="AA41" s="33">
        <v>21979.141570947271</v>
      </c>
      <c r="AB41" s="33">
        <v>23063.156278135204</v>
      </c>
      <c r="AC41" s="33">
        <v>23922.230048315516</v>
      </c>
      <c r="AD41" s="33">
        <v>23020.630512279349</v>
      </c>
      <c r="AE41" s="33">
        <v>22661.465133069163</v>
      </c>
    </row>
    <row r="42" spans="1:31" s="28" customFormat="1">
      <c r="A42" s="29" t="s">
        <v>131</v>
      </c>
      <c r="B42" s="29" t="s">
        <v>36</v>
      </c>
      <c r="C42" s="33">
        <v>2.7315398000000001E-5</v>
      </c>
      <c r="D42" s="33">
        <v>22.846849461744998</v>
      </c>
      <c r="E42" s="33">
        <v>25.866955889524</v>
      </c>
      <c r="F42" s="33">
        <v>29.36607762905</v>
      </c>
      <c r="G42" s="33">
        <v>28.947176552429998</v>
      </c>
      <c r="H42" s="33">
        <v>29.918385545560003</v>
      </c>
      <c r="I42" s="33">
        <v>29.644881165799998</v>
      </c>
      <c r="J42" s="33">
        <v>28.031384135850001</v>
      </c>
      <c r="K42" s="33">
        <v>27.540768608170001</v>
      </c>
      <c r="L42" s="33">
        <v>28.207406559600003</v>
      </c>
      <c r="M42" s="33">
        <v>27.510400598799997</v>
      </c>
      <c r="N42" s="33">
        <v>329.53549500000003</v>
      </c>
      <c r="O42" s="33">
        <v>735.19291399999997</v>
      </c>
      <c r="P42" s="33">
        <v>752.69236999999998</v>
      </c>
      <c r="Q42" s="33">
        <v>750.78433499999994</v>
      </c>
      <c r="R42" s="33">
        <v>764.50546799999995</v>
      </c>
      <c r="S42" s="33">
        <v>1204.898989</v>
      </c>
      <c r="T42" s="33">
        <v>1220.5183000000002</v>
      </c>
      <c r="U42" s="33">
        <v>1211.8747950000002</v>
      </c>
      <c r="V42" s="33">
        <v>1201.4353000000001</v>
      </c>
      <c r="W42" s="33">
        <v>1221.7251000000001</v>
      </c>
      <c r="X42" s="33">
        <v>1727.2079000000001</v>
      </c>
      <c r="Y42" s="33">
        <v>1718.9351999999999</v>
      </c>
      <c r="Z42" s="33">
        <v>1708.2191</v>
      </c>
      <c r="AA42" s="33">
        <v>1655.2107000000001</v>
      </c>
      <c r="AB42" s="33">
        <v>2996.1138000000001</v>
      </c>
      <c r="AC42" s="33">
        <v>3122.9591999999998</v>
      </c>
      <c r="AD42" s="33">
        <v>3883.8683999999998</v>
      </c>
      <c r="AE42" s="33">
        <v>3731.373</v>
      </c>
    </row>
    <row r="43" spans="1:31" s="28" customFormat="1">
      <c r="A43" s="29" t="s">
        <v>131</v>
      </c>
      <c r="B43" s="29" t="s">
        <v>73</v>
      </c>
      <c r="C43" s="33">
        <v>224.12436</v>
      </c>
      <c r="D43" s="33">
        <v>310.51828</v>
      </c>
      <c r="E43" s="33">
        <v>389.91069022666699</v>
      </c>
      <c r="F43" s="33">
        <v>377.80106790845997</v>
      </c>
      <c r="G43" s="33">
        <v>397.97259891041</v>
      </c>
      <c r="H43" s="33">
        <v>490.32938801264999</v>
      </c>
      <c r="I43" s="33">
        <v>575.05110084049306</v>
      </c>
      <c r="J43" s="33">
        <v>531.65717422119906</v>
      </c>
      <c r="K43" s="33">
        <v>515.33733864160001</v>
      </c>
      <c r="L43" s="33">
        <v>553.46921377071999</v>
      </c>
      <c r="M43" s="33">
        <v>512.81871508007998</v>
      </c>
      <c r="N43" s="33">
        <v>1467.1461699999991</v>
      </c>
      <c r="O43" s="33">
        <v>1907.51323</v>
      </c>
      <c r="P43" s="33">
        <v>1873.6231</v>
      </c>
      <c r="Q43" s="33">
        <v>1961.3673999999999</v>
      </c>
      <c r="R43" s="33">
        <v>1980.7963299999901</v>
      </c>
      <c r="S43" s="33">
        <v>3383.6414</v>
      </c>
      <c r="T43" s="33">
        <v>3539.8431999999998</v>
      </c>
      <c r="U43" s="33">
        <v>3788.3917000000001</v>
      </c>
      <c r="V43" s="33">
        <v>3978.9925800000001</v>
      </c>
      <c r="W43" s="33">
        <v>4622.7206800000004</v>
      </c>
      <c r="X43" s="33">
        <v>7277.0469000000003</v>
      </c>
      <c r="Y43" s="33">
        <v>6772.5619800000004</v>
      </c>
      <c r="Z43" s="33">
        <v>6942.36834</v>
      </c>
      <c r="AA43" s="33">
        <v>6369.2548299999999</v>
      </c>
      <c r="AB43" s="33">
        <v>5355.19085</v>
      </c>
      <c r="AC43" s="33">
        <v>5519.0329599999995</v>
      </c>
      <c r="AD43" s="33">
        <v>5040.2340800000002</v>
      </c>
      <c r="AE43" s="33">
        <v>4780.6144699999986</v>
      </c>
    </row>
    <row r="44" spans="1:31" s="28" customFormat="1">
      <c r="A44" s="29" t="s">
        <v>131</v>
      </c>
      <c r="B44" s="29" t="s">
        <v>56</v>
      </c>
      <c r="C44" s="25">
        <v>10.550824599999999</v>
      </c>
      <c r="D44" s="25">
        <v>38.478162399999903</v>
      </c>
      <c r="E44" s="25">
        <v>81.603270999999992</v>
      </c>
      <c r="F44" s="25">
        <v>164.35536400000001</v>
      </c>
      <c r="G44" s="25">
        <v>248.88784699999999</v>
      </c>
      <c r="H44" s="25">
        <v>339.81641300000001</v>
      </c>
      <c r="I44" s="25">
        <v>442.941755</v>
      </c>
      <c r="J44" s="25">
        <v>530.17128000000002</v>
      </c>
      <c r="K44" s="25">
        <v>630.83182499999998</v>
      </c>
      <c r="L44" s="25">
        <v>744.47878000000003</v>
      </c>
      <c r="M44" s="25">
        <v>850.61974399999895</v>
      </c>
      <c r="N44" s="25">
        <v>932.68821000000003</v>
      </c>
      <c r="O44" s="25">
        <v>1014.83215</v>
      </c>
      <c r="P44" s="25">
        <v>1130.73723</v>
      </c>
      <c r="Q44" s="25">
        <v>1271.68291</v>
      </c>
      <c r="R44" s="25">
        <v>1304.22795</v>
      </c>
      <c r="S44" s="25">
        <v>1213.0581899999988</v>
      </c>
      <c r="T44" s="25">
        <v>1318.3423299999999</v>
      </c>
      <c r="U44" s="25">
        <v>1352.61338</v>
      </c>
      <c r="V44" s="25">
        <v>1470.1501700000001</v>
      </c>
      <c r="W44" s="25">
        <v>1563.8090300000001</v>
      </c>
      <c r="X44" s="25">
        <v>1464.6541199999999</v>
      </c>
      <c r="Y44" s="25">
        <v>1332.90427</v>
      </c>
      <c r="Z44" s="25">
        <v>1348.0403000000001</v>
      </c>
      <c r="AA44" s="25">
        <v>1244.0107399999999</v>
      </c>
      <c r="AB44" s="25">
        <v>1003.1072999999999</v>
      </c>
      <c r="AC44" s="25">
        <v>1075.4094</v>
      </c>
      <c r="AD44" s="25">
        <v>778.43378999999993</v>
      </c>
      <c r="AE44" s="25">
        <v>823.02653999999904</v>
      </c>
    </row>
    <row r="45" spans="1:31" s="28" customFormat="1">
      <c r="A45" s="34" t="s">
        <v>138</v>
      </c>
      <c r="B45" s="34"/>
      <c r="C45" s="35">
        <v>58125.259883887862</v>
      </c>
      <c r="D45" s="35">
        <v>58389.837972235087</v>
      </c>
      <c r="E45" s="35">
        <v>59023.544105640918</v>
      </c>
      <c r="F45" s="35">
        <v>55066.672856812773</v>
      </c>
      <c r="G45" s="35">
        <v>57541.865107932077</v>
      </c>
      <c r="H45" s="35">
        <v>56916.54789450681</v>
      </c>
      <c r="I45" s="35">
        <v>57319.884020602767</v>
      </c>
      <c r="J45" s="35">
        <v>59872.236417003565</v>
      </c>
      <c r="K45" s="35">
        <v>58468.876967791126</v>
      </c>
      <c r="L45" s="35">
        <v>58762.075187858427</v>
      </c>
      <c r="M45" s="35">
        <v>58511.438173706287</v>
      </c>
      <c r="N45" s="35">
        <v>60817.544644710513</v>
      </c>
      <c r="O45" s="35">
        <v>62067.329680595059</v>
      </c>
      <c r="P45" s="35">
        <v>63685.508712677612</v>
      </c>
      <c r="Q45" s="35">
        <v>63615.532155897308</v>
      </c>
      <c r="R45" s="35">
        <v>64535.40172785773</v>
      </c>
      <c r="S45" s="35">
        <v>69735.892904421882</v>
      </c>
      <c r="T45" s="35">
        <v>69658.177345445511</v>
      </c>
      <c r="U45" s="35">
        <v>69908.226471087866</v>
      </c>
      <c r="V45" s="35">
        <v>69632.440381585242</v>
      </c>
      <c r="W45" s="35">
        <v>71278.95748800438</v>
      </c>
      <c r="X45" s="35">
        <v>74995.970980358368</v>
      </c>
      <c r="Y45" s="35">
        <v>76198.946439183623</v>
      </c>
      <c r="Z45" s="35">
        <v>75242.087446782476</v>
      </c>
      <c r="AA45" s="35">
        <v>76299.085468655452</v>
      </c>
      <c r="AB45" s="35">
        <v>82614.841075158096</v>
      </c>
      <c r="AC45" s="35">
        <v>82224.135084250694</v>
      </c>
      <c r="AD45" s="35">
        <v>82146.143346405923</v>
      </c>
      <c r="AE45" s="35">
        <v>81768.393823715538</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26809.977999999999</v>
      </c>
      <c r="D49" s="33">
        <v>23000.877599999993</v>
      </c>
      <c r="E49" s="33">
        <v>24316.257400000002</v>
      </c>
      <c r="F49" s="33">
        <v>12590.68066224735</v>
      </c>
      <c r="G49" s="33">
        <v>12306.983533353199</v>
      </c>
      <c r="H49" s="33">
        <v>9797.4346053300505</v>
      </c>
      <c r="I49" s="33">
        <v>9.3689605499999995E-3</v>
      </c>
      <c r="J49" s="33">
        <v>6.7290016639999957E-3</v>
      </c>
      <c r="K49" s="33">
        <v>6.2330494839999999E-3</v>
      </c>
      <c r="L49" s="33">
        <v>6.2760826999999908E-3</v>
      </c>
      <c r="M49" s="33">
        <v>5.8030468899999983E-3</v>
      </c>
      <c r="N49" s="33">
        <v>5.8259562599999992E-3</v>
      </c>
      <c r="O49" s="33">
        <v>6.1261978799999981E-3</v>
      </c>
      <c r="P49" s="33">
        <v>5.6764001200000011E-3</v>
      </c>
      <c r="Q49" s="33">
        <v>5.6062306300000003E-3</v>
      </c>
      <c r="R49" s="33">
        <v>4.5837709360000006E-3</v>
      </c>
      <c r="S49" s="33">
        <v>2.8120811449999991E-3</v>
      </c>
      <c r="T49" s="33">
        <v>3.0518875849999999E-3</v>
      </c>
      <c r="U49" s="33">
        <v>2.5886782659999886E-3</v>
      </c>
      <c r="V49" s="33">
        <v>2.2964245999999898E-3</v>
      </c>
      <c r="W49" s="33">
        <v>2.8304835199999996E-3</v>
      </c>
      <c r="X49" s="33">
        <v>3.1295103639999984E-3</v>
      </c>
      <c r="Y49" s="33">
        <v>3.2671147159999991E-3</v>
      </c>
      <c r="Z49" s="33">
        <v>3.0092673349999995E-3</v>
      </c>
      <c r="AA49" s="33">
        <v>1.401471128E-3</v>
      </c>
      <c r="AB49" s="33">
        <v>1.5742037359999992E-3</v>
      </c>
      <c r="AC49" s="33">
        <v>3.8765652399999975E-4</v>
      </c>
      <c r="AD49" s="33">
        <v>0</v>
      </c>
      <c r="AE49" s="33">
        <v>0</v>
      </c>
    </row>
    <row r="50" spans="1:31" s="28" customFormat="1">
      <c r="A50" s="29" t="s">
        <v>132</v>
      </c>
      <c r="B50" s="29" t="s">
        <v>20</v>
      </c>
      <c r="C50" s="33">
        <v>2.1500189999999899E-5</v>
      </c>
      <c r="D50" s="33">
        <v>2.1156479999999998E-5</v>
      </c>
      <c r="E50" s="33">
        <v>2.2270380000000001E-5</v>
      </c>
      <c r="F50" s="33">
        <v>3.8708367E-5</v>
      </c>
      <c r="G50" s="33">
        <v>3.9523817000000002E-5</v>
      </c>
      <c r="H50" s="33">
        <v>3.9579444999999999E-5</v>
      </c>
      <c r="I50" s="33">
        <v>4.1911261999999901E-5</v>
      </c>
      <c r="J50" s="33">
        <v>4.7661368000000003E-5</v>
      </c>
      <c r="K50" s="33">
        <v>4.697553E-5</v>
      </c>
      <c r="L50" s="33">
        <v>5.0319343999999998E-5</v>
      </c>
      <c r="M50" s="33">
        <v>5.5414739999999999E-5</v>
      </c>
      <c r="N50" s="33">
        <v>7.8369754000000004E-5</v>
      </c>
      <c r="O50" s="33">
        <v>7.9046289999999995E-5</v>
      </c>
      <c r="P50" s="33">
        <v>7.8403539999999998E-5</v>
      </c>
      <c r="Q50" s="33">
        <v>7.6408469999999997E-5</v>
      </c>
      <c r="R50" s="33">
        <v>7.6150245000000005E-5</v>
      </c>
      <c r="S50" s="33">
        <v>1.1302752E-4</v>
      </c>
      <c r="T50" s="33">
        <v>1.1428256E-4</v>
      </c>
      <c r="U50" s="33">
        <v>1.1343721000000001E-4</v>
      </c>
      <c r="V50" s="33">
        <v>1.1224481999999999E-4</v>
      </c>
      <c r="W50" s="33">
        <v>1.6482153E-4</v>
      </c>
      <c r="X50" s="33">
        <v>1.71406379999999E-4</v>
      </c>
      <c r="Y50" s="33">
        <v>2.6983877999999997E-4</v>
      </c>
      <c r="Z50" s="33">
        <v>2.549699E-4</v>
      </c>
      <c r="AA50" s="33">
        <v>2.6258666E-4</v>
      </c>
      <c r="AB50" s="33">
        <v>2.7625752E-4</v>
      </c>
      <c r="AC50" s="33">
        <v>2.7254721000000002E-4</v>
      </c>
      <c r="AD50" s="33">
        <v>2.841605E-4</v>
      </c>
      <c r="AE50" s="33">
        <v>5.499891E-4</v>
      </c>
    </row>
    <row r="51" spans="1:31" s="28" customFormat="1">
      <c r="A51" s="29" t="s">
        <v>132</v>
      </c>
      <c r="B51" s="29" t="s">
        <v>32</v>
      </c>
      <c r="C51" s="33">
        <v>10.929957</v>
      </c>
      <c r="D51" s="33">
        <v>5.2122655</v>
      </c>
      <c r="E51" s="33">
        <v>9.5949000000000009</v>
      </c>
      <c r="F51" s="33">
        <v>69.295829999999995</v>
      </c>
      <c r="G51" s="33">
        <v>65.272414999999995</v>
      </c>
      <c r="H51" s="33">
        <v>66.156239999999997</v>
      </c>
      <c r="I51" s="33">
        <v>100.56676</v>
      </c>
      <c r="J51" s="33">
        <v>142.21473999999901</v>
      </c>
      <c r="K51" s="33">
        <v>39.482787999999999</v>
      </c>
      <c r="L51" s="33">
        <v>130.70421999999999</v>
      </c>
      <c r="M51" s="33">
        <v>385.08434999999997</v>
      </c>
      <c r="N51" s="33">
        <v>821.05740000000003</v>
      </c>
      <c r="O51" s="33">
        <v>667.77764999999999</v>
      </c>
      <c r="P51" s="33">
        <v>809.20525999999995</v>
      </c>
      <c r="Q51" s="33">
        <v>443.33505000000002</v>
      </c>
      <c r="R51" s="33">
        <v>365.07990000000001</v>
      </c>
      <c r="S51" s="33">
        <v>689.95087000000001</v>
      </c>
      <c r="T51" s="33">
        <v>1052.2662</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11.0490641691786</v>
      </c>
      <c r="D52" s="33">
        <v>0.30923576256980001</v>
      </c>
      <c r="E52" s="33">
        <v>9.3430982545909895</v>
      </c>
      <c r="F52" s="33">
        <v>41.531378401475287</v>
      </c>
      <c r="G52" s="33">
        <v>28.037256604739504</v>
      </c>
      <c r="H52" s="33">
        <v>71.491082178008909</v>
      </c>
      <c r="I52" s="33">
        <v>61.549656546594505</v>
      </c>
      <c r="J52" s="33">
        <v>93.814086770775987</v>
      </c>
      <c r="K52" s="33">
        <v>14.2664548479788</v>
      </c>
      <c r="L52" s="33">
        <v>61.288349829121003</v>
      </c>
      <c r="M52" s="33">
        <v>96.450623172085585</v>
      </c>
      <c r="N52" s="33">
        <v>357.799203348167</v>
      </c>
      <c r="O52" s="33">
        <v>202.77241106889721</v>
      </c>
      <c r="P52" s="33">
        <v>540.76014933664999</v>
      </c>
      <c r="Q52" s="33">
        <v>466.13245300418589</v>
      </c>
      <c r="R52" s="33">
        <v>437.47008581029991</v>
      </c>
      <c r="S52" s="33">
        <v>942.54116934240676</v>
      </c>
      <c r="T52" s="33">
        <v>889.94752626106799</v>
      </c>
      <c r="U52" s="33">
        <v>2194.3500907135499</v>
      </c>
      <c r="V52" s="33">
        <v>2366.87704895347</v>
      </c>
      <c r="W52" s="33">
        <v>3719.7381717899389</v>
      </c>
      <c r="X52" s="33">
        <v>4501.797216905089</v>
      </c>
      <c r="Y52" s="33">
        <v>5833.7851973796405</v>
      </c>
      <c r="Z52" s="33">
        <v>4423.1091371144003</v>
      </c>
      <c r="AA52" s="33">
        <v>4919.1807071353996</v>
      </c>
      <c r="AB52" s="33">
        <v>6560.2959430124693</v>
      </c>
      <c r="AC52" s="33">
        <v>6919.7154786977999</v>
      </c>
      <c r="AD52" s="33">
        <v>8646.0150276195982</v>
      </c>
      <c r="AE52" s="33">
        <v>10848.442269999998</v>
      </c>
    </row>
    <row r="53" spans="1:31" s="28" customFormat="1">
      <c r="A53" s="29" t="s">
        <v>132</v>
      </c>
      <c r="B53" s="29" t="s">
        <v>65</v>
      </c>
      <c r="C53" s="33">
        <v>2782.0990169999995</v>
      </c>
      <c r="D53" s="33">
        <v>2809.5277019999976</v>
      </c>
      <c r="E53" s="33">
        <v>2555.3373199999901</v>
      </c>
      <c r="F53" s="33">
        <v>3150.7977399999995</v>
      </c>
      <c r="G53" s="33">
        <v>3233.6988350000001</v>
      </c>
      <c r="H53" s="33">
        <v>3062.9782600000003</v>
      </c>
      <c r="I53" s="33">
        <v>3095.998067</v>
      </c>
      <c r="J53" s="33">
        <v>3900.873638</v>
      </c>
      <c r="K53" s="33">
        <v>3237.4695999999999</v>
      </c>
      <c r="L53" s="33">
        <v>2775.2347</v>
      </c>
      <c r="M53" s="33">
        <v>2799.1245199999998</v>
      </c>
      <c r="N53" s="33">
        <v>2524.5685000000003</v>
      </c>
      <c r="O53" s="33">
        <v>3113.5316239999993</v>
      </c>
      <c r="P53" s="33">
        <v>3212.9409989999995</v>
      </c>
      <c r="Q53" s="33">
        <v>3046.1519679999997</v>
      </c>
      <c r="R53" s="33">
        <v>3066.1367399999999</v>
      </c>
      <c r="S53" s="33">
        <v>3873.0159269999986</v>
      </c>
      <c r="T53" s="33">
        <v>3219.0916699999989</v>
      </c>
      <c r="U53" s="33">
        <v>2769.2524669999989</v>
      </c>
      <c r="V53" s="33">
        <v>2767.6104099999998</v>
      </c>
      <c r="W53" s="33">
        <v>2512.2658319999996</v>
      </c>
      <c r="X53" s="33">
        <v>3091.045744</v>
      </c>
      <c r="Y53" s="33">
        <v>3200.9725349999899</v>
      </c>
      <c r="Z53" s="33">
        <v>3024.0133099999989</v>
      </c>
      <c r="AA53" s="33">
        <v>3047.8389949999996</v>
      </c>
      <c r="AB53" s="33">
        <v>3842.1781859999992</v>
      </c>
      <c r="AC53" s="33">
        <v>3191.2012729999992</v>
      </c>
      <c r="AD53" s="33">
        <v>2736.5090619999992</v>
      </c>
      <c r="AE53" s="33">
        <v>2745.800272999998</v>
      </c>
    </row>
    <row r="54" spans="1:31" s="28" customFormat="1">
      <c r="A54" s="29" t="s">
        <v>132</v>
      </c>
      <c r="B54" s="29" t="s">
        <v>69</v>
      </c>
      <c r="C54" s="33">
        <v>10715.049949735621</v>
      </c>
      <c r="D54" s="33">
        <v>13592.324795686767</v>
      </c>
      <c r="E54" s="33">
        <v>11498.434082015396</v>
      </c>
      <c r="F54" s="33">
        <v>15220.834346647462</v>
      </c>
      <c r="G54" s="33">
        <v>15938.445527416085</v>
      </c>
      <c r="H54" s="33">
        <v>17314.45097497146</v>
      </c>
      <c r="I54" s="33">
        <v>24037.917006499814</v>
      </c>
      <c r="J54" s="33">
        <v>24099.934343262783</v>
      </c>
      <c r="K54" s="33">
        <v>24880.926930843456</v>
      </c>
      <c r="L54" s="33">
        <v>23553.19279154106</v>
      </c>
      <c r="M54" s="33">
        <v>26213.621583924771</v>
      </c>
      <c r="N54" s="33">
        <v>22695.257640060136</v>
      </c>
      <c r="O54" s="33">
        <v>24624.140974593945</v>
      </c>
      <c r="P54" s="33">
        <v>26779.661915197325</v>
      </c>
      <c r="Q54" s="33">
        <v>28549.385653557005</v>
      </c>
      <c r="R54" s="33">
        <v>29615.429425328297</v>
      </c>
      <c r="S54" s="33">
        <v>33825.403192590064</v>
      </c>
      <c r="T54" s="33">
        <v>34859.966247940625</v>
      </c>
      <c r="U54" s="33">
        <v>32583.461595686731</v>
      </c>
      <c r="V54" s="33">
        <v>33400.931197225451</v>
      </c>
      <c r="W54" s="33">
        <v>30607.024326644005</v>
      </c>
      <c r="X54" s="33">
        <v>30830.229300151204</v>
      </c>
      <c r="Y54" s="33">
        <v>31528.403308565015</v>
      </c>
      <c r="Z54" s="33">
        <v>32233.414565185656</v>
      </c>
      <c r="AA54" s="33">
        <v>30546.017461552237</v>
      </c>
      <c r="AB54" s="33">
        <v>30114.628689313624</v>
      </c>
      <c r="AC54" s="33">
        <v>30827.293690898929</v>
      </c>
      <c r="AD54" s="33">
        <v>29167.284350126753</v>
      </c>
      <c r="AE54" s="33">
        <v>28838.81773677795</v>
      </c>
    </row>
    <row r="55" spans="1:31" s="28" customFormat="1">
      <c r="A55" s="29" t="s">
        <v>132</v>
      </c>
      <c r="B55" s="29" t="s">
        <v>68</v>
      </c>
      <c r="C55" s="33">
        <v>2656.0009402598166</v>
      </c>
      <c r="D55" s="33">
        <v>2636.7224658723844</v>
      </c>
      <c r="E55" s="33">
        <v>2731.4461732380764</v>
      </c>
      <c r="F55" s="33">
        <v>2624.9482604891564</v>
      </c>
      <c r="G55" s="33">
        <v>2493.1714920532895</v>
      </c>
      <c r="H55" s="33">
        <v>2629.2736785614488</v>
      </c>
      <c r="I55" s="33">
        <v>2864.2384763685013</v>
      </c>
      <c r="J55" s="33">
        <v>2677.1175750676434</v>
      </c>
      <c r="K55" s="33">
        <v>2766.8914639658137</v>
      </c>
      <c r="L55" s="33">
        <v>3256.0599614558118</v>
      </c>
      <c r="M55" s="33">
        <v>3772.3967434715819</v>
      </c>
      <c r="N55" s="33">
        <v>8099.6969007654789</v>
      </c>
      <c r="O55" s="33">
        <v>7566.9468778390983</v>
      </c>
      <c r="P55" s="33">
        <v>7553.7652242621489</v>
      </c>
      <c r="Q55" s="33">
        <v>7929.9097382309074</v>
      </c>
      <c r="R55" s="33">
        <v>8122.5610170881992</v>
      </c>
      <c r="S55" s="33">
        <v>7396.7628690689689</v>
      </c>
      <c r="T55" s="33">
        <v>7510.4253497840164</v>
      </c>
      <c r="U55" s="33">
        <v>7634.5907515476592</v>
      </c>
      <c r="V55" s="33">
        <v>7720.0620423718392</v>
      </c>
      <c r="W55" s="33">
        <v>10642.742115000001</v>
      </c>
      <c r="X55" s="33">
        <v>10172.540809999999</v>
      </c>
      <c r="Y55" s="33">
        <v>11266.474409999999</v>
      </c>
      <c r="Z55" s="33">
        <v>11728.021140000001</v>
      </c>
      <c r="AA55" s="33">
        <v>12510.503649999997</v>
      </c>
      <c r="AB55" s="33">
        <v>14832.592185</v>
      </c>
      <c r="AC55" s="33">
        <v>15025.555599999996</v>
      </c>
      <c r="AD55" s="33">
        <v>14698.735229999998</v>
      </c>
      <c r="AE55" s="33">
        <v>14861.67936</v>
      </c>
    </row>
    <row r="56" spans="1:31" s="28" customFormat="1">
      <c r="A56" s="29" t="s">
        <v>132</v>
      </c>
      <c r="B56" s="29" t="s">
        <v>36</v>
      </c>
      <c r="C56" s="33">
        <v>51.349646569209</v>
      </c>
      <c r="D56" s="33">
        <v>108.95356779485701</v>
      </c>
      <c r="E56" s="33">
        <v>121.56554515683001</v>
      </c>
      <c r="F56" s="33">
        <v>158.37724579368003</v>
      </c>
      <c r="G56" s="33">
        <v>155.95056995752</v>
      </c>
      <c r="H56" s="33">
        <v>161.01582525796999</v>
      </c>
      <c r="I56" s="33">
        <v>156.94258027424999</v>
      </c>
      <c r="J56" s="33">
        <v>150.64887355278</v>
      </c>
      <c r="K56" s="33">
        <v>144.09899370143</v>
      </c>
      <c r="L56" s="33">
        <v>145.71508588447998</v>
      </c>
      <c r="M56" s="33">
        <v>136.75583580538989</v>
      </c>
      <c r="N56" s="33">
        <v>145.59875489460001</v>
      </c>
      <c r="O56" s="33">
        <v>110.7730830632</v>
      </c>
      <c r="P56" s="33">
        <v>103.0432278494</v>
      </c>
      <c r="Q56" s="33">
        <v>113.03840102849999</v>
      </c>
      <c r="R56" s="33">
        <v>113.492579793</v>
      </c>
      <c r="S56" s="33">
        <v>105.4321195016999</v>
      </c>
      <c r="T56" s="33">
        <v>100.4731574567999</v>
      </c>
      <c r="U56" s="33">
        <v>112.333190647999</v>
      </c>
      <c r="V56" s="33">
        <v>108.154618946</v>
      </c>
      <c r="W56" s="33">
        <v>37.9685511478</v>
      </c>
      <c r="X56" s="33">
        <v>2.4292089999999999E-3</v>
      </c>
      <c r="Y56" s="33">
        <v>2.6221791999999902E-3</v>
      </c>
      <c r="Z56" s="33">
        <v>214.88363999999899</v>
      </c>
      <c r="AA56" s="33">
        <v>215.04587999999899</v>
      </c>
      <c r="AB56" s="33">
        <v>215.30005</v>
      </c>
      <c r="AC56" s="33">
        <v>214.33125000000001</v>
      </c>
      <c r="AD56" s="33">
        <v>216.73937999999899</v>
      </c>
      <c r="AE56" s="33">
        <v>436.31247000000002</v>
      </c>
    </row>
    <row r="57" spans="1:31" s="28" customFormat="1">
      <c r="A57" s="29" t="s">
        <v>132</v>
      </c>
      <c r="B57" s="29" t="s">
        <v>73</v>
      </c>
      <c r="C57" s="33">
        <v>0</v>
      </c>
      <c r="D57" s="33">
        <v>0</v>
      </c>
      <c r="E57" s="33">
        <v>5.6042317999999898E-5</v>
      </c>
      <c r="F57" s="33">
        <v>1.1921567E-4</v>
      </c>
      <c r="G57" s="33">
        <v>1.1856495E-4</v>
      </c>
      <c r="H57" s="33">
        <v>2.2774583E-4</v>
      </c>
      <c r="I57" s="33">
        <v>2.2070675999999901E-4</v>
      </c>
      <c r="J57" s="33">
        <v>3.8352779999999999E-4</v>
      </c>
      <c r="K57" s="33">
        <v>4.3960905E-4</v>
      </c>
      <c r="L57" s="33">
        <v>7.9350476E-4</v>
      </c>
      <c r="M57" s="33">
        <v>8.3175952999999902E-4</v>
      </c>
      <c r="N57" s="33">
        <v>3173.6165000000001</v>
      </c>
      <c r="O57" s="33">
        <v>2997.7433999999998</v>
      </c>
      <c r="P57" s="33">
        <v>2817.4285</v>
      </c>
      <c r="Q57" s="33">
        <v>3595.7366000000002</v>
      </c>
      <c r="R57" s="33">
        <v>3626.5785999999998</v>
      </c>
      <c r="S57" s="33">
        <v>3641.5796</v>
      </c>
      <c r="T57" s="33">
        <v>3632.8335000000002</v>
      </c>
      <c r="U57" s="33">
        <v>3949.0390000000002</v>
      </c>
      <c r="V57" s="33">
        <v>3840.8274000000001</v>
      </c>
      <c r="W57" s="33">
        <v>5345.7275</v>
      </c>
      <c r="X57" s="33">
        <v>5092.3530000000001</v>
      </c>
      <c r="Y57" s="33">
        <v>4786.4233000000004</v>
      </c>
      <c r="Z57" s="33">
        <v>5306.6169999999902</v>
      </c>
      <c r="AA57" s="33">
        <v>5222.7606999999998</v>
      </c>
      <c r="AB57" s="33">
        <v>5086.3212999999996</v>
      </c>
      <c r="AC57" s="33">
        <v>5032.4673000000003</v>
      </c>
      <c r="AD57" s="33">
        <v>5287.8280000000004</v>
      </c>
      <c r="AE57" s="33">
        <v>5038.0739999999996</v>
      </c>
    </row>
    <row r="58" spans="1:31" s="28" customFormat="1">
      <c r="A58" s="29" t="s">
        <v>132</v>
      </c>
      <c r="B58" s="29" t="s">
        <v>56</v>
      </c>
      <c r="C58" s="25">
        <v>7.6490545000000001</v>
      </c>
      <c r="D58" s="25">
        <v>20.023505699999902</v>
      </c>
      <c r="E58" s="25">
        <v>71.607163999999898</v>
      </c>
      <c r="F58" s="25">
        <v>183.92543299999991</v>
      </c>
      <c r="G58" s="25">
        <v>292.91284999999897</v>
      </c>
      <c r="H58" s="25">
        <v>429.06916000000001</v>
      </c>
      <c r="I58" s="25">
        <v>566.94697999999994</v>
      </c>
      <c r="J58" s="25">
        <v>667.30428000000006</v>
      </c>
      <c r="K58" s="25">
        <v>802.16467</v>
      </c>
      <c r="L58" s="25">
        <v>884.36009999999999</v>
      </c>
      <c r="M58" s="25">
        <v>1004.8632699999999</v>
      </c>
      <c r="N58" s="25">
        <v>1119.0456200000001</v>
      </c>
      <c r="O58" s="25">
        <v>1233.2233000000001</v>
      </c>
      <c r="P58" s="25">
        <v>1317.08762</v>
      </c>
      <c r="Q58" s="25">
        <v>1563.5347899999999</v>
      </c>
      <c r="R58" s="25">
        <v>1626.75845</v>
      </c>
      <c r="S58" s="25">
        <v>1542.477879999999</v>
      </c>
      <c r="T58" s="25">
        <v>1589.383579999999</v>
      </c>
      <c r="U58" s="25">
        <v>1739.4954700000001</v>
      </c>
      <c r="V58" s="25">
        <v>1734.4947199999999</v>
      </c>
      <c r="W58" s="25">
        <v>1836.9525799999992</v>
      </c>
      <c r="X58" s="25">
        <v>1808.9699300000002</v>
      </c>
      <c r="Y58" s="25">
        <v>1616.7239</v>
      </c>
      <c r="Z58" s="25">
        <v>1837.5216500000001</v>
      </c>
      <c r="AA58" s="25">
        <v>1866.0528299999999</v>
      </c>
      <c r="AB58" s="25">
        <v>1791.414929999999</v>
      </c>
      <c r="AC58" s="25">
        <v>1694.2695699999999</v>
      </c>
      <c r="AD58" s="25">
        <v>1794.19965</v>
      </c>
      <c r="AE58" s="25">
        <v>1653.1628399999991</v>
      </c>
    </row>
    <row r="59" spans="1:31" s="28" customFormat="1">
      <c r="A59" s="34" t="s">
        <v>138</v>
      </c>
      <c r="B59" s="34"/>
      <c r="C59" s="35">
        <v>42985.106949664805</v>
      </c>
      <c r="D59" s="35">
        <v>42044.974085978189</v>
      </c>
      <c r="E59" s="35">
        <v>41120.412995778432</v>
      </c>
      <c r="F59" s="35">
        <v>33698.088256493807</v>
      </c>
      <c r="G59" s="35">
        <v>34065.609098951129</v>
      </c>
      <c r="H59" s="35">
        <v>32941.784880620413</v>
      </c>
      <c r="I59" s="35">
        <v>30160.279377286723</v>
      </c>
      <c r="J59" s="35">
        <v>30913.961159764236</v>
      </c>
      <c r="K59" s="35">
        <v>30939.043517682261</v>
      </c>
      <c r="L59" s="35">
        <v>29776.486349228038</v>
      </c>
      <c r="M59" s="35">
        <v>33266.683679030066</v>
      </c>
      <c r="N59" s="35">
        <v>34498.385548499798</v>
      </c>
      <c r="O59" s="35">
        <v>36175.175742746113</v>
      </c>
      <c r="P59" s="35">
        <v>38896.339302599787</v>
      </c>
      <c r="Q59" s="35">
        <v>40434.920545431196</v>
      </c>
      <c r="R59" s="35">
        <v>41606.681828147979</v>
      </c>
      <c r="S59" s="35">
        <v>46727.676953110102</v>
      </c>
      <c r="T59" s="35">
        <v>47531.700160155851</v>
      </c>
      <c r="U59" s="35">
        <v>45181.657607063411</v>
      </c>
      <c r="V59" s="35">
        <v>46255.483107220178</v>
      </c>
      <c r="W59" s="35">
        <v>47481.773440738994</v>
      </c>
      <c r="X59" s="35">
        <v>48595.616371973032</v>
      </c>
      <c r="Y59" s="35">
        <v>51829.638987898143</v>
      </c>
      <c r="Z59" s="35">
        <v>51408.561416537297</v>
      </c>
      <c r="AA59" s="35">
        <v>51023.542477745425</v>
      </c>
      <c r="AB59" s="35">
        <v>55349.696853787347</v>
      </c>
      <c r="AC59" s="35">
        <v>55963.766702800451</v>
      </c>
      <c r="AD59" s="35">
        <v>55248.543953906847</v>
      </c>
      <c r="AE59" s="35">
        <v>57294.740189767042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1114.832631080895</v>
      </c>
      <c r="D64" s="33">
        <v>1114.832630843591</v>
      </c>
      <c r="E64" s="33">
        <v>490.00182668359201</v>
      </c>
      <c r="F64" s="33">
        <v>751.17773182258691</v>
      </c>
      <c r="G64" s="33">
        <v>976.54898249210601</v>
      </c>
      <c r="H64" s="33">
        <v>912.2435320439721</v>
      </c>
      <c r="I64" s="33">
        <v>687.03783228448299</v>
      </c>
      <c r="J64" s="33">
        <v>623.00137233575299</v>
      </c>
      <c r="K64" s="33">
        <v>481.55615198824603</v>
      </c>
      <c r="L64" s="33">
        <v>784.32779498907598</v>
      </c>
      <c r="M64" s="33">
        <v>949.02233565454594</v>
      </c>
      <c r="N64" s="33">
        <v>1105.9883530314601</v>
      </c>
      <c r="O64" s="33">
        <v>1258.9275535869369</v>
      </c>
      <c r="P64" s="33">
        <v>1314.1874538739701</v>
      </c>
      <c r="Q64" s="33">
        <v>1069.60126058482</v>
      </c>
      <c r="R64" s="33">
        <v>1078.51106072375</v>
      </c>
      <c r="S64" s="33">
        <v>9.1253659999999994E-5</v>
      </c>
      <c r="T64" s="33">
        <v>9.1657609999999995E-5</v>
      </c>
      <c r="U64" s="33">
        <v>9.1210020000000004E-5</v>
      </c>
      <c r="V64" s="33">
        <v>8.9845639999999995E-5</v>
      </c>
      <c r="W64" s="33">
        <v>1.07138819999999E-4</v>
      </c>
      <c r="X64" s="33">
        <v>1.1003548000000001E-4</v>
      </c>
      <c r="Y64" s="33">
        <v>1.11372385E-4</v>
      </c>
      <c r="Z64" s="33">
        <v>1.0564153E-4</v>
      </c>
      <c r="AA64" s="33">
        <v>1.08176463999999E-4</v>
      </c>
      <c r="AB64" s="33">
        <v>1.1091681999999899E-4</v>
      </c>
      <c r="AC64" s="33">
        <v>1.0904196E-4</v>
      </c>
      <c r="AD64" s="33">
        <v>1.0847956E-4</v>
      </c>
      <c r="AE64" s="33">
        <v>1.06796989999999E-4</v>
      </c>
    </row>
    <row r="65" spans="1:31" s="28" customFormat="1">
      <c r="A65" s="29" t="s">
        <v>133</v>
      </c>
      <c r="B65" s="29" t="s">
        <v>32</v>
      </c>
      <c r="C65" s="33">
        <v>661.44740000000002</v>
      </c>
      <c r="D65" s="33">
        <v>677.58745999999996</v>
      </c>
      <c r="E65" s="33">
        <v>642.73987</v>
      </c>
      <c r="F65" s="33">
        <v>131.41154</v>
      </c>
      <c r="G65" s="33">
        <v>149.96223000000001</v>
      </c>
      <c r="H65" s="33">
        <v>155.77869999999999</v>
      </c>
      <c r="I65" s="33">
        <v>121.62306</v>
      </c>
      <c r="J65" s="33">
        <v>132.79310000000001</v>
      </c>
      <c r="K65" s="33">
        <v>81.573119999999903</v>
      </c>
      <c r="L65" s="33">
        <v>111.76918000000001</v>
      </c>
      <c r="M65" s="33">
        <v>220.66535999999999</v>
      </c>
      <c r="N65" s="33">
        <v>487.71262000000002</v>
      </c>
      <c r="O65" s="33">
        <v>541.51337000000001</v>
      </c>
      <c r="P65" s="33">
        <v>906.85270000000003</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48.752034125208802</v>
      </c>
      <c r="D66" s="33">
        <v>23.803991487365401</v>
      </c>
      <c r="E66" s="33">
        <v>83.516398182050906</v>
      </c>
      <c r="F66" s="33">
        <v>136.25091138344035</v>
      </c>
      <c r="G66" s="33">
        <v>190.57612006088681</v>
      </c>
      <c r="H66" s="33">
        <v>130.93755223991269</v>
      </c>
      <c r="I66" s="33">
        <v>87.171025139660401</v>
      </c>
      <c r="J66" s="33">
        <v>111.96322235742316</v>
      </c>
      <c r="K66" s="33">
        <v>22.702976942111601</v>
      </c>
      <c r="L66" s="33">
        <v>149.85283259043445</v>
      </c>
      <c r="M66" s="33">
        <v>196.08170076358877</v>
      </c>
      <c r="N66" s="33">
        <v>354.6105687730759</v>
      </c>
      <c r="O66" s="33">
        <v>340.44209146130675</v>
      </c>
      <c r="P66" s="33">
        <v>479.59038856264493</v>
      </c>
      <c r="Q66" s="33">
        <v>412.95540585139491</v>
      </c>
      <c r="R66" s="33">
        <v>401.47684405997688</v>
      </c>
      <c r="S66" s="33">
        <v>951.4214017601671</v>
      </c>
      <c r="T66" s="33">
        <v>947.03927866170488</v>
      </c>
      <c r="U66" s="33">
        <v>1180.9008751615199</v>
      </c>
      <c r="V66" s="33">
        <v>1188.221353192409</v>
      </c>
      <c r="W66" s="33">
        <v>1200.465746798845</v>
      </c>
      <c r="X66" s="33">
        <v>1391.1805806664127</v>
      </c>
      <c r="Y66" s="33">
        <v>1779.88437865688</v>
      </c>
      <c r="Z66" s="33">
        <v>772.51890461386995</v>
      </c>
      <c r="AA66" s="33">
        <v>794.11005644628995</v>
      </c>
      <c r="AB66" s="33">
        <v>795.45540294373052</v>
      </c>
      <c r="AC66" s="33">
        <v>738.53044631410603</v>
      </c>
      <c r="AD66" s="33">
        <v>974.07150902623005</v>
      </c>
      <c r="AE66" s="33">
        <v>848.72701984838989</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7009.2528841886196</v>
      </c>
      <c r="D68" s="33">
        <v>7774.2839081603206</v>
      </c>
      <c r="E68" s="33">
        <v>7067.1751606110583</v>
      </c>
      <c r="F68" s="33">
        <v>9599.8632698583115</v>
      </c>
      <c r="G68" s="33">
        <v>9340.4557389537204</v>
      </c>
      <c r="H68" s="33">
        <v>10349.52199391342</v>
      </c>
      <c r="I68" s="33">
        <v>10591.358120550574</v>
      </c>
      <c r="J68" s="33">
        <v>12079.197558256372</v>
      </c>
      <c r="K68" s="33">
        <v>11920.808622780161</v>
      </c>
      <c r="L68" s="33">
        <v>11511.882638675865</v>
      </c>
      <c r="M68" s="33">
        <v>11995.688143147863</v>
      </c>
      <c r="N68" s="33">
        <v>12281.511862103773</v>
      </c>
      <c r="O68" s="33">
        <v>11889.907261468388</v>
      </c>
      <c r="P68" s="33">
        <v>11084.061981455301</v>
      </c>
      <c r="Q68" s="33">
        <v>12433.404870958771</v>
      </c>
      <c r="R68" s="33">
        <v>12237.458486759655</v>
      </c>
      <c r="S68" s="33">
        <v>11473.924436494395</v>
      </c>
      <c r="T68" s="33">
        <v>12036.154352660944</v>
      </c>
      <c r="U68" s="33">
        <v>11693.835942058586</v>
      </c>
      <c r="V68" s="33">
        <v>12092.41730671056</v>
      </c>
      <c r="W68" s="33">
        <v>11796.671560695138</v>
      </c>
      <c r="X68" s="33">
        <v>11995.946338561447</v>
      </c>
      <c r="Y68" s="33">
        <v>12145.771463173758</v>
      </c>
      <c r="Z68" s="33">
        <v>13638.95439832255</v>
      </c>
      <c r="AA68" s="33">
        <v>13450.18175648893</v>
      </c>
      <c r="AB68" s="33">
        <v>16026.687142435725</v>
      </c>
      <c r="AC68" s="33">
        <v>16448.82349392066</v>
      </c>
      <c r="AD68" s="33">
        <v>15793.787759800869</v>
      </c>
      <c r="AE68" s="33">
        <v>16546.046078583669</v>
      </c>
    </row>
    <row r="69" spans="1:31" s="28" customFormat="1">
      <c r="A69" s="29" t="s">
        <v>133</v>
      </c>
      <c r="B69" s="29" t="s">
        <v>68</v>
      </c>
      <c r="C69" s="33">
        <v>947.13773044921709</v>
      </c>
      <c r="D69" s="33">
        <v>1101.2375141829839</v>
      </c>
      <c r="E69" s="33">
        <v>1099.887467341822</v>
      </c>
      <c r="F69" s="33">
        <v>1067.4594677364551</v>
      </c>
      <c r="G69" s="33">
        <v>1041.4939199199753</v>
      </c>
      <c r="H69" s="33">
        <v>1066.2781553336433</v>
      </c>
      <c r="I69" s="33">
        <v>1099.2714642637677</v>
      </c>
      <c r="J69" s="33">
        <v>1045.207486378594</v>
      </c>
      <c r="K69" s="33">
        <v>1089.2548628139371</v>
      </c>
      <c r="L69" s="33">
        <v>1098.931702238184</v>
      </c>
      <c r="M69" s="33">
        <v>1320.3549885009161</v>
      </c>
      <c r="N69" s="33">
        <v>1326.4994989348868</v>
      </c>
      <c r="O69" s="33">
        <v>1254.9576139798908</v>
      </c>
      <c r="P69" s="33">
        <v>1406.2962380926599</v>
      </c>
      <c r="Q69" s="33">
        <v>1438.8778753343354</v>
      </c>
      <c r="R69" s="33">
        <v>1489.7708091276929</v>
      </c>
      <c r="S69" s="33">
        <v>2788.8539069337676</v>
      </c>
      <c r="T69" s="33">
        <v>2753.8662723980642</v>
      </c>
      <c r="U69" s="33">
        <v>2709.7790327691423</v>
      </c>
      <c r="V69" s="33">
        <v>2780.9891313196395</v>
      </c>
      <c r="W69" s="33">
        <v>2765.9345604245896</v>
      </c>
      <c r="X69" s="33">
        <v>2691.454165874221</v>
      </c>
      <c r="Y69" s="33">
        <v>3252.6633662305949</v>
      </c>
      <c r="Z69" s="33">
        <v>2976.8568389055263</v>
      </c>
      <c r="AA69" s="33">
        <v>3060.4744986351716</v>
      </c>
      <c r="AB69" s="33">
        <v>2679.4243020103991</v>
      </c>
      <c r="AC69" s="33">
        <v>2652.7680932967019</v>
      </c>
      <c r="AD69" s="33">
        <v>2557.6030910408658</v>
      </c>
      <c r="AE69" s="33">
        <v>2884.3253092464574</v>
      </c>
    </row>
    <row r="70" spans="1:31" s="28" customFormat="1">
      <c r="A70" s="29" t="s">
        <v>133</v>
      </c>
      <c r="B70" s="29" t="s">
        <v>36</v>
      </c>
      <c r="C70" s="33">
        <v>86.850921517774893</v>
      </c>
      <c r="D70" s="33">
        <v>86.174495501529904</v>
      </c>
      <c r="E70" s="33">
        <v>101.89231700162</v>
      </c>
      <c r="F70" s="33">
        <v>98.768225792154993</v>
      </c>
      <c r="G70" s="33">
        <v>92.977347775079991</v>
      </c>
      <c r="H70" s="33">
        <v>95.511319664499908</v>
      </c>
      <c r="I70" s="33">
        <v>92.800029112760001</v>
      </c>
      <c r="J70" s="33">
        <v>88.988274069739902</v>
      </c>
      <c r="K70" s="33">
        <v>84.031581886699996</v>
      </c>
      <c r="L70" s="33">
        <v>84.041578713990006</v>
      </c>
      <c r="M70" s="33">
        <v>77.440138234539901</v>
      </c>
      <c r="N70" s="33">
        <v>80.605091399999992</v>
      </c>
      <c r="O70" s="33">
        <v>78.433696300000008</v>
      </c>
      <c r="P70" s="33">
        <v>59.2369542</v>
      </c>
      <c r="Q70" s="33">
        <v>473.24069499999899</v>
      </c>
      <c r="R70" s="33">
        <v>468.53068799999897</v>
      </c>
      <c r="S70" s="33">
        <v>661.42861999999991</v>
      </c>
      <c r="T70" s="33">
        <v>649.97798599999999</v>
      </c>
      <c r="U70" s="33">
        <v>670.30232599999999</v>
      </c>
      <c r="V70" s="33">
        <v>655.78035</v>
      </c>
      <c r="W70" s="33">
        <v>953.95911000000001</v>
      </c>
      <c r="X70" s="33">
        <v>934.93746999999996</v>
      </c>
      <c r="Y70" s="33">
        <v>879.455062</v>
      </c>
      <c r="Z70" s="33">
        <v>924.30116799999996</v>
      </c>
      <c r="AA70" s="33">
        <v>920.79289000000006</v>
      </c>
      <c r="AB70" s="33">
        <v>844.39155000000005</v>
      </c>
      <c r="AC70" s="33">
        <v>819.71201699999983</v>
      </c>
      <c r="AD70" s="33">
        <v>835.59627599999999</v>
      </c>
      <c r="AE70" s="33">
        <v>803.65616</v>
      </c>
    </row>
    <row r="71" spans="1:31" s="28" customFormat="1">
      <c r="A71" s="29" t="s">
        <v>133</v>
      </c>
      <c r="B71" s="29" t="s">
        <v>73</v>
      </c>
      <c r="C71" s="33">
        <v>0</v>
      </c>
      <c r="D71" s="33">
        <v>0</v>
      </c>
      <c r="E71" s="33">
        <v>4.6816690000000001E-5</v>
      </c>
      <c r="F71" s="33">
        <v>4.8519929999999998E-5</v>
      </c>
      <c r="G71" s="33">
        <v>4.7709505000000002E-5</v>
      </c>
      <c r="H71" s="33">
        <v>5.8609722999999999E-5</v>
      </c>
      <c r="I71" s="33">
        <v>5.9738389999999902E-5</v>
      </c>
      <c r="J71" s="33">
        <v>6.235507E-5</v>
      </c>
      <c r="K71" s="33">
        <v>6.5024419999999995E-5</v>
      </c>
      <c r="L71" s="33">
        <v>7.5178504999999897E-5</v>
      </c>
      <c r="M71" s="33">
        <v>7.6002690000000003E-5</v>
      </c>
      <c r="N71" s="33">
        <v>1.3256338000000001E-4</v>
      </c>
      <c r="O71" s="33">
        <v>1.2991176E-4</v>
      </c>
      <c r="P71" s="33">
        <v>1.2904748999999999E-4</v>
      </c>
      <c r="Q71" s="33">
        <v>1.6249708000000001E-4</v>
      </c>
      <c r="R71" s="33">
        <v>1.6237103000000001E-4</v>
      </c>
      <c r="S71" s="33">
        <v>2.0995743E-4</v>
      </c>
      <c r="T71" s="33">
        <v>2.1009887999999999E-4</v>
      </c>
      <c r="U71" s="33">
        <v>2.164182E-4</v>
      </c>
      <c r="V71" s="33">
        <v>2.166879E-4</v>
      </c>
      <c r="W71" s="33">
        <v>2.6546784999999999E-4</v>
      </c>
      <c r="X71" s="33">
        <v>2.5476443000000001E-4</v>
      </c>
      <c r="Y71" s="33">
        <v>2.5680066999999999E-4</v>
      </c>
      <c r="Z71" s="33">
        <v>4.2217250000000002E-4</v>
      </c>
      <c r="AA71" s="33">
        <v>4.2053905999999899E-4</v>
      </c>
      <c r="AB71" s="33">
        <v>4.0780699999999999E-4</v>
      </c>
      <c r="AC71" s="33">
        <v>4.1483169999999899E-4</v>
      </c>
      <c r="AD71" s="33">
        <v>4.2258339999999897E-4</v>
      </c>
      <c r="AE71" s="33">
        <v>4.2811455000000003E-4</v>
      </c>
    </row>
    <row r="72" spans="1:31" s="28" customFormat="1">
      <c r="A72" s="29" t="s">
        <v>133</v>
      </c>
      <c r="B72" s="29" t="s">
        <v>56</v>
      </c>
      <c r="C72" s="25">
        <v>13.8353217</v>
      </c>
      <c r="D72" s="25">
        <v>27.198933699999998</v>
      </c>
      <c r="E72" s="25">
        <v>53.810158999999999</v>
      </c>
      <c r="F72" s="25">
        <v>78.063913999999997</v>
      </c>
      <c r="G72" s="25">
        <v>103.55810699999991</v>
      </c>
      <c r="H72" s="25">
        <v>132.9637799999999</v>
      </c>
      <c r="I72" s="25">
        <v>164.19158299999998</v>
      </c>
      <c r="J72" s="25">
        <v>195.48512499999998</v>
      </c>
      <c r="K72" s="25">
        <v>228.5939699999999</v>
      </c>
      <c r="L72" s="25">
        <v>258.66413999999997</v>
      </c>
      <c r="M72" s="25">
        <v>275.939977</v>
      </c>
      <c r="N72" s="25">
        <v>316.87466699999987</v>
      </c>
      <c r="O72" s="25">
        <v>339.54668399999991</v>
      </c>
      <c r="P72" s="25">
        <v>368.081774</v>
      </c>
      <c r="Q72" s="25">
        <v>386.24020000000002</v>
      </c>
      <c r="R72" s="25">
        <v>395.17910999999998</v>
      </c>
      <c r="S72" s="25">
        <v>396.53764499999994</v>
      </c>
      <c r="T72" s="25">
        <v>402.96118999999999</v>
      </c>
      <c r="U72" s="25">
        <v>426.88445999999988</v>
      </c>
      <c r="V72" s="25">
        <v>424.56106999999997</v>
      </c>
      <c r="W72" s="25">
        <v>436.26895999999999</v>
      </c>
      <c r="X72" s="25">
        <v>433.03975000000003</v>
      </c>
      <c r="Y72" s="25">
        <v>386.27204</v>
      </c>
      <c r="Z72" s="25">
        <v>424.95213000000001</v>
      </c>
      <c r="AA72" s="25">
        <v>432.12313999999998</v>
      </c>
      <c r="AB72" s="25">
        <v>375.20924000000002</v>
      </c>
      <c r="AC72" s="25">
        <v>361.49025</v>
      </c>
      <c r="AD72" s="25">
        <v>360.88823500000001</v>
      </c>
      <c r="AE72" s="25">
        <v>345.04807399999999</v>
      </c>
    </row>
    <row r="73" spans="1:31" s="28" customFormat="1">
      <c r="A73" s="34" t="s">
        <v>138</v>
      </c>
      <c r="B73" s="34"/>
      <c r="C73" s="35">
        <v>9781.4226798439413</v>
      </c>
      <c r="D73" s="35">
        <v>10691.74550467426</v>
      </c>
      <c r="E73" s="35">
        <v>9383.320722818522</v>
      </c>
      <c r="F73" s="35">
        <v>11686.162920800794</v>
      </c>
      <c r="G73" s="35">
        <v>11699.036991426688</v>
      </c>
      <c r="H73" s="35">
        <v>12614.759933530948</v>
      </c>
      <c r="I73" s="35">
        <v>12586.461502238486</v>
      </c>
      <c r="J73" s="35">
        <v>13992.162739328143</v>
      </c>
      <c r="K73" s="35">
        <v>13595.895734524456</v>
      </c>
      <c r="L73" s="35">
        <v>13656.764148493559</v>
      </c>
      <c r="M73" s="35">
        <v>14681.812528066914</v>
      </c>
      <c r="N73" s="35">
        <v>15556.322902843196</v>
      </c>
      <c r="O73" s="35">
        <v>15285.747890496523</v>
      </c>
      <c r="P73" s="35">
        <v>15190.988761984576</v>
      </c>
      <c r="Q73" s="35">
        <v>15354.839412729321</v>
      </c>
      <c r="R73" s="35">
        <v>15207.217200671075</v>
      </c>
      <c r="S73" s="35">
        <v>15214.199836441991</v>
      </c>
      <c r="T73" s="35">
        <v>15737.059995378324</v>
      </c>
      <c r="U73" s="35">
        <v>15584.515941199268</v>
      </c>
      <c r="V73" s="35">
        <v>16061.627881068249</v>
      </c>
      <c r="W73" s="35">
        <v>15763.071975057394</v>
      </c>
      <c r="X73" s="35">
        <v>16078.581195137562</v>
      </c>
      <c r="Y73" s="35">
        <v>17178.319319433616</v>
      </c>
      <c r="Z73" s="35">
        <v>17388.330247483478</v>
      </c>
      <c r="AA73" s="35">
        <v>17304.766419746855</v>
      </c>
      <c r="AB73" s="35">
        <v>19501.566958306677</v>
      </c>
      <c r="AC73" s="35">
        <v>19840.122142573426</v>
      </c>
      <c r="AD73" s="35">
        <v>19325.462468347527</v>
      </c>
      <c r="AE73" s="35">
        <v>20279.098514475507</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1.647756E-5</v>
      </c>
      <c r="D78" s="33">
        <v>1.6139673E-5</v>
      </c>
      <c r="E78" s="33">
        <v>1.6481808000000001E-5</v>
      </c>
      <c r="F78" s="33">
        <v>1.64695959999999E-5</v>
      </c>
      <c r="G78" s="33">
        <v>1.6088616000000001E-5</v>
      </c>
      <c r="H78" s="33">
        <v>1.6222873E-5</v>
      </c>
      <c r="I78" s="33">
        <v>1.6200166999999899E-5</v>
      </c>
      <c r="J78" s="33">
        <v>1.5865599999999999E-5</v>
      </c>
      <c r="K78" s="33">
        <v>1.5943975E-5</v>
      </c>
      <c r="L78" s="33">
        <v>1.6040339999999999E-5</v>
      </c>
      <c r="M78" s="33">
        <v>1.6230779E-5</v>
      </c>
      <c r="N78" s="33">
        <v>1.7195032000000001E-5</v>
      </c>
      <c r="O78" s="33">
        <v>1.73518899999999E-5</v>
      </c>
      <c r="P78" s="33">
        <v>1.7761170999999999E-5</v>
      </c>
      <c r="Q78" s="33">
        <v>1.8421499E-5</v>
      </c>
      <c r="R78" s="33">
        <v>1.8993427000000001E-5</v>
      </c>
      <c r="S78" s="33">
        <v>1.9780333000000001E-5</v>
      </c>
      <c r="T78" s="33">
        <v>2.0436769999999998E-5</v>
      </c>
      <c r="U78" s="33">
        <v>2.1804616999999899E-5</v>
      </c>
      <c r="V78" s="33">
        <v>2.2073458E-5</v>
      </c>
      <c r="W78" s="33">
        <v>2.3202305E-5</v>
      </c>
      <c r="X78" s="33">
        <v>2.3889027999999899E-5</v>
      </c>
      <c r="Y78" s="33">
        <v>2.5057936000000001E-5</v>
      </c>
      <c r="Z78" s="33">
        <v>2.5882067E-5</v>
      </c>
      <c r="AA78" s="33">
        <v>2.6739345999999999E-5</v>
      </c>
      <c r="AB78" s="33">
        <v>2.7785440999999999E-5</v>
      </c>
      <c r="AC78" s="33">
        <v>2.8902065999999999E-5</v>
      </c>
      <c r="AD78" s="33">
        <v>3.0199802000000001E-5</v>
      </c>
      <c r="AE78" s="33">
        <v>3.0988909999999998E-5</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1.2830113499999991E-5</v>
      </c>
      <c r="D80" s="33">
        <v>1.2100394499999998E-5</v>
      </c>
      <c r="E80" s="33">
        <v>1.3089778600000001E-5</v>
      </c>
      <c r="F80" s="33">
        <v>1.332663179999999E-5</v>
      </c>
      <c r="G80" s="33">
        <v>1.2309188000000001E-5</v>
      </c>
      <c r="H80" s="33">
        <v>1.2944517500000001E-5</v>
      </c>
      <c r="I80" s="33">
        <v>1.2820254499999999E-5</v>
      </c>
      <c r="J80" s="33">
        <v>1.2174002299999999E-5</v>
      </c>
      <c r="K80" s="33">
        <v>1.2620772999999989E-5</v>
      </c>
      <c r="L80" s="33">
        <v>1.3041117700000001E-5</v>
      </c>
      <c r="M80" s="33">
        <v>1.3448771299999991E-5</v>
      </c>
      <c r="N80" s="33">
        <v>0.1576093004573999</v>
      </c>
      <c r="O80" s="33">
        <v>1.4392329E-5</v>
      </c>
      <c r="P80" s="33">
        <v>1.47774119E-5</v>
      </c>
      <c r="Q80" s="33">
        <v>1.5275533100000002E-5</v>
      </c>
      <c r="R80" s="33">
        <v>1.5691725200000003E-5</v>
      </c>
      <c r="S80" s="33">
        <v>1.63966777E-5</v>
      </c>
      <c r="T80" s="33">
        <v>1.670450129999999E-5</v>
      </c>
      <c r="U80" s="33">
        <v>1.7487687499999991E-5</v>
      </c>
      <c r="V80" s="33">
        <v>0.23039058753959901</v>
      </c>
      <c r="W80" s="33">
        <v>0.1772770142392</v>
      </c>
      <c r="X80" s="33">
        <v>1.5704152399999989E-5</v>
      </c>
      <c r="Y80" s="33">
        <v>1.6699803699999988E-5</v>
      </c>
      <c r="Z80" s="33">
        <v>0.22915566477750002</v>
      </c>
      <c r="AA80" s="33">
        <v>1.7434289499999998E-5</v>
      </c>
      <c r="AB80" s="33">
        <v>1.8195393299999991E-5</v>
      </c>
      <c r="AC80" s="33">
        <v>1.8835328199999999E-5</v>
      </c>
      <c r="AD80" s="33">
        <v>0.78219633175400005</v>
      </c>
      <c r="AE80" s="33">
        <v>2.0022629999999999E-5</v>
      </c>
    </row>
    <row r="81" spans="1:35" s="28" customFormat="1">
      <c r="A81" s="29" t="s">
        <v>134</v>
      </c>
      <c r="B81" s="29" t="s">
        <v>65</v>
      </c>
      <c r="C81" s="33">
        <v>7841.4396199999974</v>
      </c>
      <c r="D81" s="33">
        <v>8171.6776399999972</v>
      </c>
      <c r="E81" s="33">
        <v>8036.1427899999981</v>
      </c>
      <c r="F81" s="33">
        <v>9093.874039999997</v>
      </c>
      <c r="G81" s="33">
        <v>10026.532639999999</v>
      </c>
      <c r="H81" s="33">
        <v>9567.1572500000002</v>
      </c>
      <c r="I81" s="33">
        <v>9175.12644</v>
      </c>
      <c r="J81" s="33">
        <v>9123.9373100000012</v>
      </c>
      <c r="K81" s="33">
        <v>8580.00245</v>
      </c>
      <c r="L81" s="33">
        <v>8275.1887100000004</v>
      </c>
      <c r="M81" s="33">
        <v>7114.2597939999978</v>
      </c>
      <c r="N81" s="33">
        <v>7240.5063699999992</v>
      </c>
      <c r="O81" s="33">
        <v>6765.7274599999992</v>
      </c>
      <c r="P81" s="33">
        <v>6168.3231986299998</v>
      </c>
      <c r="Q81" s="33">
        <v>5603.4802878999981</v>
      </c>
      <c r="R81" s="33">
        <v>5162.2874406000001</v>
      </c>
      <c r="S81" s="33">
        <v>5349.6663909999988</v>
      </c>
      <c r="T81" s="33">
        <v>5016.4268338000002</v>
      </c>
      <c r="U81" s="33">
        <v>5056.0237371999992</v>
      </c>
      <c r="V81" s="33">
        <v>4385.4230135999996</v>
      </c>
      <c r="W81" s="33">
        <v>4914.9724019999985</v>
      </c>
      <c r="X81" s="33">
        <v>4933.4771570999992</v>
      </c>
      <c r="Y81" s="33">
        <v>4670.7132519999986</v>
      </c>
      <c r="Z81" s="33">
        <v>4293.9790047999968</v>
      </c>
      <c r="AA81" s="33">
        <v>4288.6156135999991</v>
      </c>
      <c r="AB81" s="33">
        <v>5319.4765469999993</v>
      </c>
      <c r="AC81" s="33">
        <v>4979.6369703</v>
      </c>
      <c r="AD81" s="33">
        <v>5144.315662</v>
      </c>
      <c r="AE81" s="33">
        <v>4951.4040149999973</v>
      </c>
    </row>
    <row r="82" spans="1:35" s="28" customFormat="1">
      <c r="A82" s="29" t="s">
        <v>134</v>
      </c>
      <c r="B82" s="29" t="s">
        <v>69</v>
      </c>
      <c r="C82" s="33">
        <v>3038.2835584721342</v>
      </c>
      <c r="D82" s="33">
        <v>3439.6283204580263</v>
      </c>
      <c r="E82" s="33">
        <v>3679.0164132562099</v>
      </c>
      <c r="F82" s="33">
        <v>3660.8950293884886</v>
      </c>
      <c r="G82" s="33">
        <v>3841.8656374952498</v>
      </c>
      <c r="H82" s="33">
        <v>3888.2275554702796</v>
      </c>
      <c r="I82" s="33">
        <v>4509.2020071926681</v>
      </c>
      <c r="J82" s="33">
        <v>4760.3934282841492</v>
      </c>
      <c r="K82" s="33">
        <v>5229.5814256968506</v>
      </c>
      <c r="L82" s="33">
        <v>5512.6511980406895</v>
      </c>
      <c r="M82" s="33">
        <v>6577.0524850860102</v>
      </c>
      <c r="N82" s="33">
        <v>6544.0404237330577</v>
      </c>
      <c r="O82" s="33">
        <v>6909.6303601155296</v>
      </c>
      <c r="P82" s="33">
        <v>7623.9665528789592</v>
      </c>
      <c r="Q82" s="33">
        <v>8042.4605441734793</v>
      </c>
      <c r="R82" s="33">
        <v>8689.919402463951</v>
      </c>
      <c r="S82" s="33">
        <v>8367.4990542693013</v>
      </c>
      <c r="T82" s="33">
        <v>8670.3930560458793</v>
      </c>
      <c r="U82" s="33">
        <v>8475.0048137861795</v>
      </c>
      <c r="V82" s="33">
        <v>9214.7318515727402</v>
      </c>
      <c r="W82" s="33">
        <v>8753.4972340283384</v>
      </c>
      <c r="X82" s="33">
        <v>8926.2995378913693</v>
      </c>
      <c r="Y82" s="33">
        <v>9067.3108445539892</v>
      </c>
      <c r="Z82" s="33">
        <v>8989.2566954449194</v>
      </c>
      <c r="AA82" s="33">
        <v>9383.4960996953705</v>
      </c>
      <c r="AB82" s="33">
        <v>8897.5747555409998</v>
      </c>
      <c r="AC82" s="33">
        <v>8943.9668076307698</v>
      </c>
      <c r="AD82" s="33">
        <v>8434.8272402486909</v>
      </c>
      <c r="AE82" s="33">
        <v>9026.2448237560693</v>
      </c>
    </row>
    <row r="83" spans="1:35" s="28" customFormat="1">
      <c r="A83" s="29" t="s">
        <v>134</v>
      </c>
      <c r="B83" s="29" t="s">
        <v>68</v>
      </c>
      <c r="C83" s="33">
        <v>3.2090859999999999E-6</v>
      </c>
      <c r="D83" s="33">
        <v>5.8632076999999996E-6</v>
      </c>
      <c r="E83" s="33">
        <v>7.5749275999999901E-6</v>
      </c>
      <c r="F83" s="33">
        <v>1.1750367999999999E-5</v>
      </c>
      <c r="G83" s="33">
        <v>9.5421869999999993E-6</v>
      </c>
      <c r="H83" s="33">
        <v>1.5600915999999999E-5</v>
      </c>
      <c r="I83" s="33">
        <v>2.6736384999999999E-5</v>
      </c>
      <c r="J83" s="33">
        <v>2.2428083E-5</v>
      </c>
      <c r="K83" s="33">
        <v>3.1416154999999901E-5</v>
      </c>
      <c r="L83" s="33">
        <v>3.4018869999999998E-5</v>
      </c>
      <c r="M83" s="33">
        <v>3.2734046000000001E-5</v>
      </c>
      <c r="N83" s="33">
        <v>3.2168212999999997E-5</v>
      </c>
      <c r="O83" s="33">
        <v>3.2433520000000002E-5</v>
      </c>
      <c r="P83" s="33">
        <v>2.8566652000000001E-5</v>
      </c>
      <c r="Q83" s="33">
        <v>3.0638188000000001E-5</v>
      </c>
      <c r="R83" s="33">
        <v>2.9303840000000002E-5</v>
      </c>
      <c r="S83" s="33">
        <v>3.053212E-5</v>
      </c>
      <c r="T83" s="33">
        <v>3.9131719999999998E-5</v>
      </c>
      <c r="U83" s="33">
        <v>6.8449389999999995E-5</v>
      </c>
      <c r="V83" s="33">
        <v>1.5234413E-4</v>
      </c>
      <c r="W83" s="33">
        <v>1.5440952999999999E-4</v>
      </c>
      <c r="X83" s="33">
        <v>1.5730371999999999E-4</v>
      </c>
      <c r="Y83" s="33">
        <v>1.3899290000000001E-4</v>
      </c>
      <c r="Z83" s="33">
        <v>1.4796341999999901E-4</v>
      </c>
      <c r="AA83" s="33">
        <v>1.4108386E-4</v>
      </c>
      <c r="AB83" s="33">
        <v>1.4445768000000001E-4</v>
      </c>
      <c r="AC83" s="33">
        <v>1.5179506000000001E-4</v>
      </c>
      <c r="AD83" s="33">
        <v>1.4912844999999999E-4</v>
      </c>
      <c r="AE83" s="33">
        <v>1.4475504999999901E-4</v>
      </c>
    </row>
    <row r="84" spans="1:35" s="28" customFormat="1">
      <c r="A84" s="29" t="s">
        <v>134</v>
      </c>
      <c r="B84" s="29" t="s">
        <v>36</v>
      </c>
      <c r="C84" s="33">
        <v>2.6155210000000001E-5</v>
      </c>
      <c r="D84" s="33">
        <v>3.7760291999999901E-5</v>
      </c>
      <c r="E84" s="33">
        <v>3.6988844000000001E-5</v>
      </c>
      <c r="F84" s="33">
        <v>4.4266166E-5</v>
      </c>
      <c r="G84" s="33">
        <v>6.5188135000000003E-5</v>
      </c>
      <c r="H84" s="33">
        <v>6.5430903999999995E-5</v>
      </c>
      <c r="I84" s="33">
        <v>8.1445200000000004E-5</v>
      </c>
      <c r="J84" s="33">
        <v>1.09746994E-4</v>
      </c>
      <c r="K84" s="33">
        <v>1.2478819999999901E-4</v>
      </c>
      <c r="L84" s="33">
        <v>1.31386539999999E-4</v>
      </c>
      <c r="M84" s="33">
        <v>1.47368069999999E-4</v>
      </c>
      <c r="N84" s="33">
        <v>1.730716E-4</v>
      </c>
      <c r="O84" s="33">
        <v>1.7389438000000001E-4</v>
      </c>
      <c r="P84" s="33">
        <v>1.75470589999999E-4</v>
      </c>
      <c r="Q84" s="33">
        <v>1.91698669999999E-4</v>
      </c>
      <c r="R84" s="33">
        <v>1.9438392E-4</v>
      </c>
      <c r="S84" s="33">
        <v>2.2288642999999901E-4</v>
      </c>
      <c r="T84" s="33">
        <v>2.29538329999999E-4</v>
      </c>
      <c r="U84" s="33">
        <v>2.8049302999999997E-4</v>
      </c>
      <c r="V84" s="33">
        <v>2.8223767999999898E-4</v>
      </c>
      <c r="W84" s="33">
        <v>2.9363585000000001E-4</v>
      </c>
      <c r="X84" s="33">
        <v>2.9719547999999899E-4</v>
      </c>
      <c r="Y84" s="33">
        <v>3.1947373999999999E-4</v>
      </c>
      <c r="Z84" s="33">
        <v>3.4387764999999998E-4</v>
      </c>
      <c r="AA84" s="33">
        <v>3.5875092999999999E-4</v>
      </c>
      <c r="AB84" s="33">
        <v>3.7922699999999999E-4</v>
      </c>
      <c r="AC84" s="33">
        <v>3.998691E-4</v>
      </c>
      <c r="AD84" s="33">
        <v>4.3303792999999899E-4</v>
      </c>
      <c r="AE84" s="33">
        <v>4.5270652999999998E-4</v>
      </c>
    </row>
    <row r="85" spans="1:35" s="28" customFormat="1">
      <c r="A85" s="29" t="s">
        <v>134</v>
      </c>
      <c r="B85" s="29" t="s">
        <v>73</v>
      </c>
      <c r="C85" s="33">
        <v>0</v>
      </c>
      <c r="D85" s="33">
        <v>0</v>
      </c>
      <c r="E85" s="33">
        <v>1.0298978299999999E-4</v>
      </c>
      <c r="F85" s="33">
        <v>1.0588647699999991E-4</v>
      </c>
      <c r="G85" s="33">
        <v>1.262914399999999E-4</v>
      </c>
      <c r="H85" s="33">
        <v>1.3173391500000001E-4</v>
      </c>
      <c r="I85" s="33">
        <v>1.4739773E-4</v>
      </c>
      <c r="J85" s="33">
        <v>1.7679042999999998E-4</v>
      </c>
      <c r="K85" s="33">
        <v>1.8518196100000001E-4</v>
      </c>
      <c r="L85" s="33">
        <v>1.9467947500000001E-4</v>
      </c>
      <c r="M85" s="33">
        <v>2.0797401999999898E-4</v>
      </c>
      <c r="N85" s="33">
        <v>2.4446734999999898E-4</v>
      </c>
      <c r="O85" s="33">
        <v>2.4567150499999997E-4</v>
      </c>
      <c r="P85" s="33">
        <v>2.4840280999999898E-4</v>
      </c>
      <c r="Q85" s="33">
        <v>2.6185037999999902E-4</v>
      </c>
      <c r="R85" s="33">
        <v>2.7521748E-4</v>
      </c>
      <c r="S85" s="33">
        <v>2.9804381000000002E-4</v>
      </c>
      <c r="T85" s="33">
        <v>3.0522427999999996E-4</v>
      </c>
      <c r="U85" s="33">
        <v>3.5956738999999999E-4</v>
      </c>
      <c r="V85" s="33">
        <v>3.6162141999999996E-4</v>
      </c>
      <c r="W85" s="33">
        <v>3.7729361000000001E-4</v>
      </c>
      <c r="X85" s="33">
        <v>3.7873003000000002E-4</v>
      </c>
      <c r="Y85" s="33">
        <v>4.0819188999999999E-4</v>
      </c>
      <c r="Z85" s="33">
        <v>4.3694668999999997E-4</v>
      </c>
      <c r="AA85" s="33">
        <v>4.4592915000000002E-4</v>
      </c>
      <c r="AB85" s="33">
        <v>4.6042858999999995E-4</v>
      </c>
      <c r="AC85" s="33">
        <v>4.8157302999999999E-4</v>
      </c>
      <c r="AD85" s="33">
        <v>5.334489400000001E-4</v>
      </c>
      <c r="AE85" s="33">
        <v>5.3875667999999906E-4</v>
      </c>
    </row>
    <row r="86" spans="1:35" s="28" customFormat="1">
      <c r="A86" s="29" t="s">
        <v>134</v>
      </c>
      <c r="B86" s="29" t="s">
        <v>56</v>
      </c>
      <c r="C86" s="25">
        <v>0.38119536599999987</v>
      </c>
      <c r="D86" s="25">
        <v>1.9295959299999901</v>
      </c>
      <c r="E86" s="25">
        <v>3.2642879300000001</v>
      </c>
      <c r="F86" s="25">
        <v>4.4613741000000005</v>
      </c>
      <c r="G86" s="25">
        <v>7.2200698299999999</v>
      </c>
      <c r="H86" s="25">
        <v>9.9911557000000002</v>
      </c>
      <c r="I86" s="25">
        <v>14.725089499999999</v>
      </c>
      <c r="J86" s="25">
        <v>20.851133700000002</v>
      </c>
      <c r="K86" s="25">
        <v>26.959885499999992</v>
      </c>
      <c r="L86" s="25">
        <v>34.104874000000002</v>
      </c>
      <c r="M86" s="25">
        <v>43.066799999999986</v>
      </c>
      <c r="N86" s="25">
        <v>52.211443000000003</v>
      </c>
      <c r="O86" s="25">
        <v>61.767680300000002</v>
      </c>
      <c r="P86" s="25">
        <v>72.972747999999996</v>
      </c>
      <c r="Q86" s="25">
        <v>82.276494</v>
      </c>
      <c r="R86" s="25">
        <v>91.596353000000008</v>
      </c>
      <c r="S86" s="25">
        <v>98.116532000000007</v>
      </c>
      <c r="T86" s="25">
        <v>97.303845999999993</v>
      </c>
      <c r="U86" s="25">
        <v>102.8714149999999</v>
      </c>
      <c r="V86" s="25">
        <v>114.062341</v>
      </c>
      <c r="W86" s="25">
        <v>116.2382649999999</v>
      </c>
      <c r="X86" s="25">
        <v>115.893151</v>
      </c>
      <c r="Y86" s="25">
        <v>106.62056199999999</v>
      </c>
      <c r="Z86" s="25">
        <v>117.93791300000001</v>
      </c>
      <c r="AA86" s="25">
        <v>127.185716</v>
      </c>
      <c r="AB86" s="25">
        <v>118.676806</v>
      </c>
      <c r="AC86" s="25">
        <v>117.00031399999999</v>
      </c>
      <c r="AD86" s="25">
        <v>114.85640099999999</v>
      </c>
      <c r="AE86" s="25">
        <v>112.75081399999999</v>
      </c>
      <c r="AH86" s="13"/>
      <c r="AI86" s="13"/>
    </row>
    <row r="87" spans="1:35" s="28" customFormat="1">
      <c r="A87" s="34" t="s">
        <v>138</v>
      </c>
      <c r="B87" s="34"/>
      <c r="C87" s="35">
        <v>10879.723210988892</v>
      </c>
      <c r="D87" s="35">
        <v>11611.3059945613</v>
      </c>
      <c r="E87" s="35">
        <v>11715.159240402721</v>
      </c>
      <c r="F87" s="35">
        <v>12754.76911093508</v>
      </c>
      <c r="G87" s="35">
        <v>13868.398315435241</v>
      </c>
      <c r="H87" s="35">
        <v>13455.384850238586</v>
      </c>
      <c r="I87" s="35">
        <v>13684.328502949475</v>
      </c>
      <c r="J87" s="35">
        <v>13884.330788751835</v>
      </c>
      <c r="K87" s="35">
        <v>13809.583935677754</v>
      </c>
      <c r="L87" s="35">
        <v>13787.839971141017</v>
      </c>
      <c r="M87" s="35">
        <v>13691.312341499604</v>
      </c>
      <c r="N87" s="35">
        <v>13784.70445239676</v>
      </c>
      <c r="O87" s="35">
        <v>13675.357884293267</v>
      </c>
      <c r="P87" s="35">
        <v>13792.289812614194</v>
      </c>
      <c r="Q87" s="35">
        <v>13645.940896408698</v>
      </c>
      <c r="R87" s="35">
        <v>13852.206907052943</v>
      </c>
      <c r="S87" s="35">
        <v>13717.16551197843</v>
      </c>
      <c r="T87" s="35">
        <v>13686.819966118872</v>
      </c>
      <c r="U87" s="35">
        <v>13531.028658727873</v>
      </c>
      <c r="V87" s="35">
        <v>13600.385430177868</v>
      </c>
      <c r="W87" s="35">
        <v>13668.647090654411</v>
      </c>
      <c r="X87" s="35">
        <v>13859.77689188827</v>
      </c>
      <c r="Y87" s="35">
        <v>13738.024277304628</v>
      </c>
      <c r="Z87" s="35">
        <v>13283.46502975518</v>
      </c>
      <c r="AA87" s="35">
        <v>13672.111898552865</v>
      </c>
      <c r="AB87" s="35">
        <v>14217.051492979512</v>
      </c>
      <c r="AC87" s="35">
        <v>13923.603977463225</v>
      </c>
      <c r="AD87" s="35">
        <v>13579.925277908696</v>
      </c>
      <c r="AE87" s="35">
        <v>13977.649034522656</v>
      </c>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169.85344999925292</v>
      </c>
      <c r="D92" s="33">
        <v>269.90012116183607</v>
      </c>
      <c r="E92" s="33">
        <v>306.914564358267</v>
      </c>
      <c r="F92" s="33">
        <v>354.61288099244905</v>
      </c>
      <c r="G92" s="33">
        <v>342.74557402034503</v>
      </c>
      <c r="H92" s="33">
        <v>353.05211060155</v>
      </c>
      <c r="I92" s="33">
        <v>345.81701713635096</v>
      </c>
      <c r="J92" s="33">
        <v>329.56129277788989</v>
      </c>
      <c r="K92" s="33">
        <v>315.9394925236798</v>
      </c>
      <c r="L92" s="33">
        <v>318.17994886533</v>
      </c>
      <c r="M92" s="33">
        <v>299.09356809367006</v>
      </c>
      <c r="N92" s="33">
        <v>668.05729665738909</v>
      </c>
      <c r="O92" s="33">
        <v>1099.6401547675589</v>
      </c>
      <c r="P92" s="33">
        <v>1087.7306706852098</v>
      </c>
      <c r="Q92" s="33">
        <v>1584.6828292708899</v>
      </c>
      <c r="R92" s="33">
        <v>1595.0021126186789</v>
      </c>
      <c r="S92" s="33">
        <v>2334.58677236021</v>
      </c>
      <c r="T92" s="33">
        <v>2328.24684836608</v>
      </c>
      <c r="U92" s="33">
        <v>3092.6362033657992</v>
      </c>
      <c r="V92" s="33">
        <v>3060.0666412049704</v>
      </c>
      <c r="W92" s="33">
        <v>4904.036695577799</v>
      </c>
      <c r="X92" s="33">
        <v>5417.8377924432698</v>
      </c>
      <c r="Y92" s="33">
        <v>5262.4319661508698</v>
      </c>
      <c r="Z92" s="33">
        <v>7771.5711844966991</v>
      </c>
      <c r="AA92" s="33">
        <v>7642.3044022663398</v>
      </c>
      <c r="AB92" s="33">
        <v>9023.1088290042408</v>
      </c>
      <c r="AC92" s="33">
        <v>9058.8171105134516</v>
      </c>
      <c r="AD92" s="33">
        <v>10077.249889404167</v>
      </c>
      <c r="AE92" s="33">
        <v>10020.063259523102</v>
      </c>
      <c r="AF92" s="13"/>
      <c r="AG92" s="13"/>
      <c r="AH92" s="13"/>
      <c r="AI92" s="13"/>
    </row>
    <row r="93" spans="1:35" collapsed="1">
      <c r="A93" s="29" t="s">
        <v>40</v>
      </c>
      <c r="B93" s="29" t="s">
        <v>72</v>
      </c>
      <c r="C93" s="33">
        <v>687.73636599999998</v>
      </c>
      <c r="D93" s="33">
        <v>1166.6523079999999</v>
      </c>
      <c r="E93" s="33">
        <v>1459.8264722909116</v>
      </c>
      <c r="F93" s="33">
        <v>3067.8819344494536</v>
      </c>
      <c r="G93" s="33">
        <v>6580.5455380164058</v>
      </c>
      <c r="H93" s="33">
        <v>7005.4712415749409</v>
      </c>
      <c r="I93" s="33">
        <v>8978.9710726085505</v>
      </c>
      <c r="J93" s="33">
        <v>9142.6372996652317</v>
      </c>
      <c r="K93" s="33">
        <v>14115.054553376245</v>
      </c>
      <c r="L93" s="33">
        <v>14650.629354856501</v>
      </c>
      <c r="M93" s="33">
        <v>15515.610695816462</v>
      </c>
      <c r="N93" s="33">
        <v>20533.705929879303</v>
      </c>
      <c r="O93" s="33">
        <v>20885.929909459152</v>
      </c>
      <c r="P93" s="33">
        <v>20385.007287344863</v>
      </c>
      <c r="Q93" s="33">
        <v>22715.164971451541</v>
      </c>
      <c r="R93" s="33">
        <v>22270.510520588126</v>
      </c>
      <c r="S93" s="33">
        <v>24361.410636798981</v>
      </c>
      <c r="T93" s="33">
        <v>23764.232370177029</v>
      </c>
      <c r="U93" s="33">
        <v>25819.358226683198</v>
      </c>
      <c r="V93" s="33">
        <v>26155.59555289998</v>
      </c>
      <c r="W93" s="33">
        <v>29943.898685180338</v>
      </c>
      <c r="X93" s="33">
        <v>33198.269603739369</v>
      </c>
      <c r="Y93" s="33">
        <v>31133.40005956584</v>
      </c>
      <c r="Z93" s="33">
        <v>33716.218600494823</v>
      </c>
      <c r="AA93" s="33">
        <v>32555.939831057549</v>
      </c>
      <c r="AB93" s="33">
        <v>30439.436354914469</v>
      </c>
      <c r="AC93" s="33">
        <v>29358.756736744901</v>
      </c>
      <c r="AD93" s="33">
        <v>29779.066012105475</v>
      </c>
      <c r="AE93" s="33">
        <v>28212.259836961221</v>
      </c>
    </row>
    <row r="94" spans="1:35">
      <c r="A94" s="29" t="s">
        <v>40</v>
      </c>
      <c r="B94" s="29" t="s">
        <v>76</v>
      </c>
      <c r="C94" s="33">
        <v>48.005273019999983</v>
      </c>
      <c r="D94" s="33">
        <v>159.91016160000001</v>
      </c>
      <c r="E94" s="33">
        <v>365.56815173000001</v>
      </c>
      <c r="F94" s="33">
        <v>731.00297134999983</v>
      </c>
      <c r="G94" s="33">
        <v>1126.0174566999999</v>
      </c>
      <c r="H94" s="33">
        <v>1577.1794592999997</v>
      </c>
      <c r="I94" s="33">
        <v>2045.4260730999988</v>
      </c>
      <c r="J94" s="33">
        <v>2463.4817630000002</v>
      </c>
      <c r="K94" s="33">
        <v>2957.4386536999968</v>
      </c>
      <c r="L94" s="33">
        <v>3395.9741210000002</v>
      </c>
      <c r="M94" s="33">
        <v>3832.1417659999993</v>
      </c>
      <c r="N94" s="33">
        <v>4336.7221779999973</v>
      </c>
      <c r="O94" s="33">
        <v>4806.8587739999994</v>
      </c>
      <c r="P94" s="33">
        <v>5242.1243160000004</v>
      </c>
      <c r="Q94" s="33">
        <v>5993.5033370000001</v>
      </c>
      <c r="R94" s="33">
        <v>6201.0039370000004</v>
      </c>
      <c r="S94" s="33">
        <v>6003.9853169999997</v>
      </c>
      <c r="T94" s="33">
        <v>6231.0375469999999</v>
      </c>
      <c r="U94" s="33">
        <v>6596.6482120000001</v>
      </c>
      <c r="V94" s="33">
        <v>6821.4854329999989</v>
      </c>
      <c r="W94" s="33">
        <v>7182.5762109999978</v>
      </c>
      <c r="X94" s="33">
        <v>7159.8019339999992</v>
      </c>
      <c r="Y94" s="33">
        <v>6458.0148649999992</v>
      </c>
      <c r="Z94" s="33">
        <v>7051.4531160000006</v>
      </c>
      <c r="AA94" s="33">
        <v>6933.6042229999975</v>
      </c>
      <c r="AB94" s="33">
        <v>6435.9779549999994</v>
      </c>
      <c r="AC94" s="33">
        <v>6278.6914859999888</v>
      </c>
      <c r="AD94" s="33">
        <v>6001.4585879999977</v>
      </c>
      <c r="AE94" s="33">
        <v>5782.621498999998</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4.5953467999999999E-5</v>
      </c>
      <c r="D97" s="33">
        <v>6.6600761999999794E-5</v>
      </c>
      <c r="E97" s="33">
        <v>6.717242099999989E-5</v>
      </c>
      <c r="F97" s="33">
        <v>9.8137332000000001E-5</v>
      </c>
      <c r="G97" s="33">
        <v>1.0528596999999999E-4</v>
      </c>
      <c r="H97" s="33">
        <v>1.1401309599999999E-4</v>
      </c>
      <c r="I97" s="33">
        <v>1.6245803599999989E-4</v>
      </c>
      <c r="J97" s="33">
        <v>1.86189239999999E-4</v>
      </c>
      <c r="K97" s="33">
        <v>7.0866055999999999E-4</v>
      </c>
      <c r="L97" s="33">
        <v>7.5705196999999896E-4</v>
      </c>
      <c r="M97" s="33">
        <v>7.6536098999999895E-4</v>
      </c>
      <c r="N97" s="33">
        <v>1.3483179E-3</v>
      </c>
      <c r="O97" s="33">
        <v>1.3370300600000001E-3</v>
      </c>
      <c r="P97" s="33">
        <v>1.4112612000000001E-3</v>
      </c>
      <c r="Q97" s="33">
        <v>2.1920526000000001E-3</v>
      </c>
      <c r="R97" s="33">
        <v>2.1297142000000001E-3</v>
      </c>
      <c r="S97" s="33">
        <v>2.23392444E-3</v>
      </c>
      <c r="T97" s="33">
        <v>2.2441627400000001E-3</v>
      </c>
      <c r="U97" s="33">
        <v>737.32708181629994</v>
      </c>
      <c r="V97" s="33">
        <v>733.18483782769999</v>
      </c>
      <c r="W97" s="33">
        <v>2299.3018000000002</v>
      </c>
      <c r="X97" s="33">
        <v>2278.8007000000002</v>
      </c>
      <c r="Y97" s="33">
        <v>2204.14914</v>
      </c>
      <c r="Z97" s="33">
        <v>4419.6437999999998</v>
      </c>
      <c r="AA97" s="33">
        <v>4352.9011599999994</v>
      </c>
      <c r="AB97" s="33">
        <v>4243.9546399999999</v>
      </c>
      <c r="AC97" s="33">
        <v>4170.4493999999995</v>
      </c>
      <c r="AD97" s="33">
        <v>4266.5730999999996</v>
      </c>
      <c r="AE97" s="33">
        <v>4173.4102300000004</v>
      </c>
    </row>
    <row r="98" spans="1:31">
      <c r="A98" s="29" t="s">
        <v>130</v>
      </c>
      <c r="B98" s="29" t="s">
        <v>72</v>
      </c>
      <c r="C98" s="33">
        <v>367.02596599999998</v>
      </c>
      <c r="D98" s="33">
        <v>719.59123799999998</v>
      </c>
      <c r="E98" s="33">
        <v>900.25275152990798</v>
      </c>
      <c r="F98" s="33">
        <v>2522.5745069145551</v>
      </c>
      <c r="G98" s="33">
        <v>6007.7663363842084</v>
      </c>
      <c r="H98" s="33">
        <v>6303.9531097924755</v>
      </c>
      <c r="I98" s="33">
        <v>8152.5251596988837</v>
      </c>
      <c r="J98" s="33">
        <v>8378.5555602813147</v>
      </c>
      <c r="K98" s="33">
        <v>13374.427115529925</v>
      </c>
      <c r="L98" s="33">
        <v>13855.19953512712</v>
      </c>
      <c r="M98" s="33">
        <v>14775.4340011779</v>
      </c>
      <c r="N98" s="33">
        <v>14637.73555830702</v>
      </c>
      <c r="O98" s="33">
        <v>14669.148540075719</v>
      </c>
      <c r="P98" s="33">
        <v>14452.000915692401</v>
      </c>
      <c r="Q98" s="33">
        <v>15706.491081174061</v>
      </c>
      <c r="R98" s="33">
        <v>15187.181673288778</v>
      </c>
      <c r="S98" s="33">
        <v>15500.123821910331</v>
      </c>
      <c r="T98" s="33">
        <v>14741.539625147729</v>
      </c>
      <c r="U98" s="33">
        <v>16109.058327606601</v>
      </c>
      <c r="V98" s="33">
        <v>16268.856828441851</v>
      </c>
      <c r="W98" s="33">
        <v>17432.12935298813</v>
      </c>
      <c r="X98" s="33">
        <v>17652.806760965799</v>
      </c>
      <c r="Y98" s="33">
        <v>16659.591628811901</v>
      </c>
      <c r="Z98" s="33">
        <v>18357.1283661909</v>
      </c>
      <c r="AA98" s="33">
        <v>17973.902766131097</v>
      </c>
      <c r="AB98" s="33">
        <v>17370.67659239774</v>
      </c>
      <c r="AC98" s="33">
        <v>16133.465913602638</v>
      </c>
      <c r="AD98" s="33">
        <v>16837.112439458499</v>
      </c>
      <c r="AE98" s="33">
        <v>15955.5013281961</v>
      </c>
    </row>
    <row r="99" spans="1:31">
      <c r="A99" s="29" t="s">
        <v>130</v>
      </c>
      <c r="B99" s="29" t="s">
        <v>76</v>
      </c>
      <c r="C99" s="33">
        <v>9.0978941999999812</v>
      </c>
      <c r="D99" s="33">
        <v>54.553820999999999</v>
      </c>
      <c r="E99" s="33">
        <v>113.332249</v>
      </c>
      <c r="F99" s="33">
        <v>213.237032</v>
      </c>
      <c r="G99" s="33">
        <v>342.05924000000005</v>
      </c>
      <c r="H99" s="33">
        <v>484.18219499999998</v>
      </c>
      <c r="I99" s="33">
        <v>616.36074000000008</v>
      </c>
      <c r="J99" s="33">
        <v>768.78790000000004</v>
      </c>
      <c r="K99" s="33">
        <v>930.25263999999902</v>
      </c>
      <c r="L99" s="33">
        <v>1090.1124199999999</v>
      </c>
      <c r="M99" s="33">
        <v>1216.2194300000001</v>
      </c>
      <c r="N99" s="33">
        <v>1434.5812299999989</v>
      </c>
      <c r="O99" s="33">
        <v>1629.3368</v>
      </c>
      <c r="P99" s="33">
        <v>1774.1347000000001</v>
      </c>
      <c r="Q99" s="33">
        <v>2027.96522</v>
      </c>
      <c r="R99" s="33">
        <v>2099.6758300000001</v>
      </c>
      <c r="S99" s="33">
        <v>2098.7354</v>
      </c>
      <c r="T99" s="33">
        <v>2137.6143000000002</v>
      </c>
      <c r="U99" s="33">
        <v>2257.1929799999998</v>
      </c>
      <c r="V99" s="33">
        <v>2317.4629</v>
      </c>
      <c r="W99" s="33">
        <v>2448.9254999999998</v>
      </c>
      <c r="X99" s="33">
        <v>2560.4745799999992</v>
      </c>
      <c r="Y99" s="33">
        <v>2334.2371600000001</v>
      </c>
      <c r="Z99" s="33">
        <v>2577.6456400000002</v>
      </c>
      <c r="AA99" s="33">
        <v>2521.3411299999989</v>
      </c>
      <c r="AB99" s="33">
        <v>2494.7159200000001</v>
      </c>
      <c r="AC99" s="33">
        <v>2374.2769600000001</v>
      </c>
      <c r="AD99" s="33">
        <v>2349.6854699999999</v>
      </c>
      <c r="AE99" s="33">
        <v>2264.5719299999992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3.2148789999999999E-5</v>
      </c>
      <c r="D102" s="33">
        <v>28.107221257715</v>
      </c>
      <c r="E102" s="33">
        <v>31.934510740737</v>
      </c>
      <c r="F102" s="33">
        <v>36.299103129359999</v>
      </c>
      <c r="G102" s="33">
        <v>35.791324798524997</v>
      </c>
      <c r="H102" s="33">
        <v>36.837507045034997</v>
      </c>
      <c r="I102" s="33">
        <v>36.598611343580004</v>
      </c>
      <c r="J102" s="33">
        <v>34.6066130735</v>
      </c>
      <c r="K102" s="33">
        <v>34.000921362699998</v>
      </c>
      <c r="L102" s="33">
        <v>34.823929716039999</v>
      </c>
      <c r="M102" s="33">
        <v>34.062195207560002</v>
      </c>
      <c r="N102" s="33">
        <v>389.182163</v>
      </c>
      <c r="O102" s="33">
        <v>866.42437799999993</v>
      </c>
      <c r="P102" s="33">
        <v>887.34801999999991</v>
      </c>
      <c r="Q102" s="33">
        <v>885.16387700000007</v>
      </c>
      <c r="R102" s="33">
        <v>900.29832299999998</v>
      </c>
      <c r="S102" s="33">
        <v>1422.872883</v>
      </c>
      <c r="T102" s="33">
        <v>1433.497764</v>
      </c>
      <c r="U102" s="33">
        <v>1427.2462930000002</v>
      </c>
      <c r="V102" s="33">
        <v>1415.8157000000001</v>
      </c>
      <c r="W102" s="33">
        <v>1434.9612</v>
      </c>
      <c r="X102" s="33">
        <v>2035.2644</v>
      </c>
      <c r="Y102" s="33">
        <v>2021.5352</v>
      </c>
      <c r="Z102" s="33">
        <v>2008.3869999999999</v>
      </c>
      <c r="AA102" s="33">
        <v>1946.0753</v>
      </c>
      <c r="AB102" s="33">
        <v>3533.7921999999999</v>
      </c>
      <c r="AC102" s="33">
        <v>3665.1172000000001</v>
      </c>
      <c r="AD102" s="33">
        <v>4573.8755000000001</v>
      </c>
      <c r="AE102" s="33">
        <v>4385.232</v>
      </c>
    </row>
    <row r="103" spans="1:31">
      <c r="A103" s="29" t="s">
        <v>131</v>
      </c>
      <c r="B103" s="29" t="s">
        <v>72</v>
      </c>
      <c r="C103" s="33">
        <v>320.71039999999999</v>
      </c>
      <c r="D103" s="33">
        <v>447.06106999999997</v>
      </c>
      <c r="E103" s="33">
        <v>559.57346282729998</v>
      </c>
      <c r="F103" s="33">
        <v>545.30708499063996</v>
      </c>
      <c r="G103" s="33">
        <v>572.77883624943399</v>
      </c>
      <c r="H103" s="33">
        <v>701.51760982431006</v>
      </c>
      <c r="I103" s="33">
        <v>826.44537620179995</v>
      </c>
      <c r="J103" s="33">
        <v>764.08096256392992</v>
      </c>
      <c r="K103" s="33">
        <v>740.62657351109999</v>
      </c>
      <c r="L103" s="33">
        <v>795.42849200597993</v>
      </c>
      <c r="M103" s="33">
        <v>740.17529551860002</v>
      </c>
      <c r="N103" s="33">
        <v>1928.9494</v>
      </c>
      <c r="O103" s="33">
        <v>2458.0592000000001</v>
      </c>
      <c r="P103" s="33">
        <v>2414.5983999999999</v>
      </c>
      <c r="Q103" s="33">
        <v>2522.167359999989</v>
      </c>
      <c r="R103" s="33">
        <v>2549.8337000000001</v>
      </c>
      <c r="S103" s="33">
        <v>4308.8731799999887</v>
      </c>
      <c r="T103" s="33">
        <v>4461.0671000000002</v>
      </c>
      <c r="U103" s="33">
        <v>4795.2937799999991</v>
      </c>
      <c r="V103" s="33">
        <v>5060.3014999999996</v>
      </c>
      <c r="W103" s="33">
        <v>5855.0115299999998</v>
      </c>
      <c r="X103" s="33">
        <v>9168.3490499999989</v>
      </c>
      <c r="Y103" s="33">
        <v>8502.4501999999993</v>
      </c>
      <c r="Z103" s="33">
        <v>8723.6174599999995</v>
      </c>
      <c r="AA103" s="33">
        <v>8019.7854800000005</v>
      </c>
      <c r="AB103" s="33">
        <v>6746.856679999999</v>
      </c>
      <c r="AC103" s="33">
        <v>6898.7051999999994</v>
      </c>
      <c r="AD103" s="33">
        <v>6368.1676799999996</v>
      </c>
      <c r="AE103" s="33">
        <v>5959.165</v>
      </c>
    </row>
    <row r="104" spans="1:31">
      <c r="A104" s="29" t="s">
        <v>131</v>
      </c>
      <c r="B104" s="29" t="s">
        <v>76</v>
      </c>
      <c r="C104" s="33">
        <v>12.6634964</v>
      </c>
      <c r="D104" s="33">
        <v>46.182938</v>
      </c>
      <c r="E104" s="33">
        <v>97.943320999999997</v>
      </c>
      <c r="F104" s="33">
        <v>197.6417669999999</v>
      </c>
      <c r="G104" s="33">
        <v>299.02768499999991</v>
      </c>
      <c r="H104" s="33">
        <v>407.18107499999985</v>
      </c>
      <c r="I104" s="33">
        <v>531.63536399999896</v>
      </c>
      <c r="J104" s="33">
        <v>636.33145999999999</v>
      </c>
      <c r="K104" s="33">
        <v>757.14810999999997</v>
      </c>
      <c r="L104" s="33">
        <v>893.55142000000001</v>
      </c>
      <c r="M104" s="33">
        <v>1023.60092</v>
      </c>
      <c r="N104" s="33">
        <v>1116.79243</v>
      </c>
      <c r="O104" s="33">
        <v>1218.03979</v>
      </c>
      <c r="P104" s="33">
        <v>1357.1587599999998</v>
      </c>
      <c r="Q104" s="33">
        <v>1527.4842200000001</v>
      </c>
      <c r="R104" s="33">
        <v>1564.2156</v>
      </c>
      <c r="S104" s="33">
        <v>1460.5768600000001</v>
      </c>
      <c r="T104" s="33">
        <v>1577.7052699999999</v>
      </c>
      <c r="U104" s="33">
        <v>1623.4574</v>
      </c>
      <c r="V104" s="33">
        <v>1767.1405400000001</v>
      </c>
      <c r="W104" s="33">
        <v>1874.331439999999</v>
      </c>
      <c r="X104" s="33">
        <v>1761.2653700000001</v>
      </c>
      <c r="Y104" s="33">
        <v>1599.7166099999999</v>
      </c>
      <c r="Z104" s="33">
        <v>1616.49127</v>
      </c>
      <c r="AA104" s="33">
        <v>1491.3387899999989</v>
      </c>
      <c r="AB104" s="33">
        <v>1208.5667199999989</v>
      </c>
      <c r="AC104" s="33">
        <v>1286.1472999999989</v>
      </c>
      <c r="AD104" s="33">
        <v>937.73946000000001</v>
      </c>
      <c r="AE104" s="33">
        <v>984.39359999999999</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62.934929048675002</v>
      </c>
      <c r="D107" s="33">
        <v>135.09958562662001</v>
      </c>
      <c r="E107" s="33">
        <v>149.49190162877397</v>
      </c>
      <c r="F107" s="33">
        <v>196.11644548700002</v>
      </c>
      <c r="G107" s="33">
        <v>192.42833191329001</v>
      </c>
      <c r="H107" s="33">
        <v>198.29920660458899</v>
      </c>
      <c r="I107" s="33">
        <v>194.34528301927992</v>
      </c>
      <c r="J107" s="33">
        <v>185.39724231117</v>
      </c>
      <c r="K107" s="33">
        <v>177.89997586602991</v>
      </c>
      <c r="L107" s="33">
        <v>179.89514838645999</v>
      </c>
      <c r="M107" s="33">
        <v>169.42337068135001</v>
      </c>
      <c r="N107" s="33">
        <v>179.16242029929901</v>
      </c>
      <c r="O107" s="33">
        <v>136.77434586259901</v>
      </c>
      <c r="P107" s="33">
        <v>127.34338697720001</v>
      </c>
      <c r="Q107" s="33">
        <v>139.40621472679999</v>
      </c>
      <c r="R107" s="33">
        <v>140.11417116300001</v>
      </c>
      <c r="S107" s="33">
        <v>130.1629772327</v>
      </c>
      <c r="T107" s="33">
        <v>124.53105015919999</v>
      </c>
      <c r="U107" s="33">
        <v>138.19255853279998</v>
      </c>
      <c r="V107" s="33">
        <v>133.98963129730001</v>
      </c>
      <c r="W107" s="33">
        <v>46.409040194100001</v>
      </c>
      <c r="X107" s="33">
        <v>2.8627004999999999E-3</v>
      </c>
      <c r="Y107" s="33">
        <v>3.0803100000000002E-3</v>
      </c>
      <c r="Z107" s="33">
        <v>252.80427999999901</v>
      </c>
      <c r="AA107" s="33">
        <v>253.74086</v>
      </c>
      <c r="AB107" s="33">
        <v>252.54845</v>
      </c>
      <c r="AC107" s="33">
        <v>252.90011999999999</v>
      </c>
      <c r="AD107" s="33">
        <v>254.24178999999901</v>
      </c>
      <c r="AE107" s="33">
        <v>513.30880000000002</v>
      </c>
    </row>
    <row r="108" spans="1:31">
      <c r="A108" s="29" t="s">
        <v>132</v>
      </c>
      <c r="B108" s="29" t="s">
        <v>72</v>
      </c>
      <c r="C108" s="33">
        <v>0</v>
      </c>
      <c r="D108" s="33">
        <v>0</v>
      </c>
      <c r="E108" s="33">
        <v>7.0195249999999897E-5</v>
      </c>
      <c r="F108" s="33">
        <v>1.4926828E-4</v>
      </c>
      <c r="G108" s="33">
        <v>1.4808382999999999E-4</v>
      </c>
      <c r="H108" s="33">
        <v>2.8441683E-4</v>
      </c>
      <c r="I108" s="33">
        <v>2.771033E-4</v>
      </c>
      <c r="J108" s="33">
        <v>4.7819559999999999E-4</v>
      </c>
      <c r="K108" s="33">
        <v>5.5123284000000003E-4</v>
      </c>
      <c r="L108" s="33">
        <v>9.9057019999999993E-4</v>
      </c>
      <c r="M108" s="33">
        <v>1.0439664E-3</v>
      </c>
      <c r="N108" s="33">
        <v>3967.0205000000001</v>
      </c>
      <c r="O108" s="33">
        <v>3758.7217000000001</v>
      </c>
      <c r="P108" s="33">
        <v>3518.4074999999998</v>
      </c>
      <c r="Q108" s="33">
        <v>4486.5059999999903</v>
      </c>
      <c r="R108" s="33">
        <v>4533.4946</v>
      </c>
      <c r="S108" s="33">
        <v>4552.4129999999996</v>
      </c>
      <c r="T108" s="33">
        <v>4561.625</v>
      </c>
      <c r="U108" s="33">
        <v>4915.0054</v>
      </c>
      <c r="V108" s="33">
        <v>4826.4364999999998</v>
      </c>
      <c r="W108" s="33">
        <v>6656.7569999999996</v>
      </c>
      <c r="X108" s="33">
        <v>6377.1130000000003</v>
      </c>
      <c r="Y108" s="33">
        <v>5971.3573999999999</v>
      </c>
      <c r="Z108" s="33">
        <v>6635.4717000000001</v>
      </c>
      <c r="AA108" s="33">
        <v>6562.2505000000001</v>
      </c>
      <c r="AB108" s="33">
        <v>6321.90199999999</v>
      </c>
      <c r="AC108" s="33">
        <v>6326.5844999999999</v>
      </c>
      <c r="AD108" s="33">
        <v>6573.7847000000002</v>
      </c>
      <c r="AE108" s="33">
        <v>6297.5923000000003</v>
      </c>
    </row>
    <row r="109" spans="1:31">
      <c r="A109" s="29" t="s">
        <v>132</v>
      </c>
      <c r="B109" s="29" t="s">
        <v>76</v>
      </c>
      <c r="C109" s="33">
        <v>9.1806833000000001</v>
      </c>
      <c r="D109" s="33">
        <v>24.117995000000001</v>
      </c>
      <c r="E109" s="33">
        <v>85.860588000000007</v>
      </c>
      <c r="F109" s="33">
        <v>220.96982799999998</v>
      </c>
      <c r="G109" s="33">
        <v>352.09498000000002</v>
      </c>
      <c r="H109" s="33">
        <v>514.23942999999986</v>
      </c>
      <c r="I109" s="33">
        <v>682.11536999999998</v>
      </c>
      <c r="J109" s="33">
        <v>799.27948000000004</v>
      </c>
      <c r="K109" s="33">
        <v>962.788219999999</v>
      </c>
      <c r="L109" s="33">
        <v>1061.4423200000001</v>
      </c>
      <c r="M109" s="33">
        <v>1209.435549999999</v>
      </c>
      <c r="N109" s="33">
        <v>1341.1047800000001</v>
      </c>
      <c r="O109" s="33">
        <v>1478.9464</v>
      </c>
      <c r="P109" s="33">
        <v>1581.2572299999999</v>
      </c>
      <c r="Q109" s="33">
        <v>1876.04375</v>
      </c>
      <c r="R109" s="33">
        <v>1952.4967000000001</v>
      </c>
      <c r="S109" s="33">
        <v>1851.34006</v>
      </c>
      <c r="T109" s="33">
        <v>1913.7247599999998</v>
      </c>
      <c r="U109" s="33">
        <v>2081.7212</v>
      </c>
      <c r="V109" s="33">
        <v>2088.3636299999998</v>
      </c>
      <c r="W109" s="33">
        <v>2198.2215999999999</v>
      </c>
      <c r="X109" s="33">
        <v>2178.2550999999999</v>
      </c>
      <c r="Y109" s="33">
        <v>1933.3915500000001</v>
      </c>
      <c r="Z109" s="33">
        <v>2205.4625500000002</v>
      </c>
      <c r="AA109" s="33">
        <v>2247.5351000000001</v>
      </c>
      <c r="AB109" s="33">
        <v>2142.2952300000002</v>
      </c>
      <c r="AC109" s="33">
        <v>2041.5807999999902</v>
      </c>
      <c r="AD109" s="33">
        <v>2145.4111200000002</v>
      </c>
      <c r="AE109" s="33">
        <v>1984.1883700000001</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106.91841207418391</v>
      </c>
      <c r="D112" s="33">
        <v>106.693203230672</v>
      </c>
      <c r="E112" s="33">
        <v>125.488041299955</v>
      </c>
      <c r="F112" s="33">
        <v>122.19718213740001</v>
      </c>
      <c r="G112" s="33">
        <v>114.52573533541501</v>
      </c>
      <c r="H112" s="33">
        <v>117.91520598576</v>
      </c>
      <c r="I112" s="33">
        <v>114.87286445626999</v>
      </c>
      <c r="J112" s="33">
        <v>109.5571220811799</v>
      </c>
      <c r="K112" s="33">
        <v>104.0377398113699</v>
      </c>
      <c r="L112" s="33">
        <v>103.45995914378</v>
      </c>
      <c r="M112" s="33">
        <v>95.607063447800002</v>
      </c>
      <c r="N112" s="33">
        <v>99.711161399999995</v>
      </c>
      <c r="O112" s="33">
        <v>96.43988929999999</v>
      </c>
      <c r="P112" s="33">
        <v>73.037645999999995</v>
      </c>
      <c r="Q112" s="33">
        <v>560.11031999999989</v>
      </c>
      <c r="R112" s="33">
        <v>554.58725999999899</v>
      </c>
      <c r="S112" s="33">
        <v>781.54841599999997</v>
      </c>
      <c r="T112" s="33">
        <v>770.21551999999986</v>
      </c>
      <c r="U112" s="33">
        <v>789.86993999999902</v>
      </c>
      <c r="V112" s="33">
        <v>777.07614000000001</v>
      </c>
      <c r="W112" s="33">
        <v>1123.3643099999999</v>
      </c>
      <c r="X112" s="33">
        <v>1103.7694799999999</v>
      </c>
      <c r="Y112" s="33">
        <v>1036.7441699999999</v>
      </c>
      <c r="Z112" s="33">
        <v>1090.7357</v>
      </c>
      <c r="AA112" s="33">
        <v>1089.5866599999999</v>
      </c>
      <c r="AB112" s="33">
        <v>992.81309299999998</v>
      </c>
      <c r="AC112" s="33">
        <v>970.34991999999988</v>
      </c>
      <c r="AD112" s="33">
        <v>982.55898999999999</v>
      </c>
      <c r="AE112" s="33">
        <v>948.11169699999994</v>
      </c>
    </row>
    <row r="113" spans="1:31">
      <c r="A113" s="29" t="s">
        <v>133</v>
      </c>
      <c r="B113" s="29" t="s">
        <v>72</v>
      </c>
      <c r="C113" s="33">
        <v>0</v>
      </c>
      <c r="D113" s="33">
        <v>0</v>
      </c>
      <c r="E113" s="33">
        <v>5.8558180000000003E-5</v>
      </c>
      <c r="F113" s="33">
        <v>6.0758324000000003E-5</v>
      </c>
      <c r="G113" s="33">
        <v>5.9563644999999902E-5</v>
      </c>
      <c r="H113" s="33">
        <v>7.31889E-5</v>
      </c>
      <c r="I113" s="33">
        <v>7.4953610000000001E-5</v>
      </c>
      <c r="J113" s="33">
        <v>7.7662843999999897E-5</v>
      </c>
      <c r="K113" s="33">
        <v>8.1533149999999895E-5</v>
      </c>
      <c r="L113" s="33">
        <v>9.3839570000000007E-5</v>
      </c>
      <c r="M113" s="33">
        <v>9.5080819999999994E-5</v>
      </c>
      <c r="N113" s="33">
        <v>1.6583276999999999E-4</v>
      </c>
      <c r="O113" s="33">
        <v>1.6236087999999999E-4</v>
      </c>
      <c r="P113" s="33">
        <v>1.6103341E-4</v>
      </c>
      <c r="Q113" s="33">
        <v>2.0309985999999999E-4</v>
      </c>
      <c r="R113" s="33">
        <v>2.0301109E-4</v>
      </c>
      <c r="S113" s="33">
        <v>2.6240772999999999E-4</v>
      </c>
      <c r="T113" s="33">
        <v>2.6357220000000002E-4</v>
      </c>
      <c r="U113" s="33">
        <v>2.6955942E-4</v>
      </c>
      <c r="V113" s="33">
        <v>2.7191496000000001E-4</v>
      </c>
      <c r="W113" s="33">
        <v>3.3078095000000003E-4</v>
      </c>
      <c r="X113" s="33">
        <v>3.1908372E-4</v>
      </c>
      <c r="Y113" s="33">
        <v>3.2071969999999998E-4</v>
      </c>
      <c r="Z113" s="33">
        <v>5.2841539999999999E-4</v>
      </c>
      <c r="AA113" s="33">
        <v>5.2662653999999999E-4</v>
      </c>
      <c r="AB113" s="33">
        <v>5.077568E-4</v>
      </c>
      <c r="AC113" s="33">
        <v>5.2059074999999996E-4</v>
      </c>
      <c r="AD113" s="33">
        <v>5.2618290000000002E-4</v>
      </c>
      <c r="AE113" s="33">
        <v>5.3570856000000001E-4</v>
      </c>
    </row>
    <row r="114" spans="1:31">
      <c r="A114" s="29" t="s">
        <v>133</v>
      </c>
      <c r="B114" s="29" t="s">
        <v>76</v>
      </c>
      <c r="C114" s="33">
        <v>16.605674099999998</v>
      </c>
      <c r="D114" s="33">
        <v>32.726590999999999</v>
      </c>
      <c r="E114" s="33">
        <v>64.503570999999994</v>
      </c>
      <c r="F114" s="33">
        <v>93.783577999999892</v>
      </c>
      <c r="G114" s="33">
        <v>124.20601500000001</v>
      </c>
      <c r="H114" s="33">
        <v>159.58813799999999</v>
      </c>
      <c r="I114" s="33">
        <v>197.537307</v>
      </c>
      <c r="J114" s="33">
        <v>234.16020499999999</v>
      </c>
      <c r="K114" s="33">
        <v>274.86975699999903</v>
      </c>
      <c r="L114" s="33">
        <v>309.95575000000002</v>
      </c>
      <c r="M114" s="33">
        <v>331.19545999999997</v>
      </c>
      <c r="N114" s="33">
        <v>381.32741999999899</v>
      </c>
      <c r="O114" s="33">
        <v>406.53223000000003</v>
      </c>
      <c r="P114" s="33">
        <v>441.78560000000004</v>
      </c>
      <c r="Q114" s="33">
        <v>463.58004</v>
      </c>
      <c r="R114" s="33">
        <v>474.30885000000001</v>
      </c>
      <c r="S114" s="33">
        <v>475.93940999999995</v>
      </c>
      <c r="T114" s="33">
        <v>485.15980999999988</v>
      </c>
      <c r="U114" s="33">
        <v>510.85217</v>
      </c>
      <c r="V114" s="33">
        <v>511.18279000000001</v>
      </c>
      <c r="W114" s="33">
        <v>522.01778999999999</v>
      </c>
      <c r="X114" s="33">
        <v>520.2516139999999</v>
      </c>
      <c r="Y114" s="33">
        <v>463.11721399999999</v>
      </c>
      <c r="Z114" s="33">
        <v>510.33841000000001</v>
      </c>
      <c r="AA114" s="33">
        <v>520.21478999999999</v>
      </c>
      <c r="AB114" s="33">
        <v>448.48103599999996</v>
      </c>
      <c r="AC114" s="33">
        <v>435.77041599999995</v>
      </c>
      <c r="AD114" s="33">
        <v>431.25539999999899</v>
      </c>
      <c r="AE114" s="33">
        <v>414.13983499999898</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3.0774135999999999E-5</v>
      </c>
      <c r="D117" s="33">
        <v>4.4446066999999998E-5</v>
      </c>
      <c r="E117" s="33">
        <v>4.3516380000000001E-5</v>
      </c>
      <c r="F117" s="33">
        <v>5.2101356999999998E-5</v>
      </c>
      <c r="G117" s="33">
        <v>7.6687144999999996E-5</v>
      </c>
      <c r="H117" s="33">
        <v>7.6953069999999998E-5</v>
      </c>
      <c r="I117" s="33">
        <v>9.5859184999999998E-5</v>
      </c>
      <c r="J117" s="33">
        <v>1.2912279999999999E-4</v>
      </c>
      <c r="K117" s="33">
        <v>1.4682302E-4</v>
      </c>
      <c r="L117" s="33">
        <v>1.5456707999999999E-4</v>
      </c>
      <c r="M117" s="33">
        <v>1.7339596999999999E-4</v>
      </c>
      <c r="N117" s="33">
        <v>2.0364018999999999E-4</v>
      </c>
      <c r="O117" s="33">
        <v>2.0457489999999999E-4</v>
      </c>
      <c r="P117" s="33">
        <v>2.0644681000000001E-4</v>
      </c>
      <c r="Q117" s="33">
        <v>2.2549148999999899E-4</v>
      </c>
      <c r="R117" s="33">
        <v>2.28741479999999E-4</v>
      </c>
      <c r="S117" s="33">
        <v>2.6220307000000002E-4</v>
      </c>
      <c r="T117" s="33">
        <v>2.7004413999999997E-4</v>
      </c>
      <c r="U117" s="33">
        <v>3.300167E-4</v>
      </c>
      <c r="V117" s="33">
        <v>3.3207997000000002E-4</v>
      </c>
      <c r="W117" s="33">
        <v>3.4538370000000002E-4</v>
      </c>
      <c r="X117" s="33">
        <v>3.4974277000000001E-4</v>
      </c>
      <c r="Y117" s="33">
        <v>3.7584087E-4</v>
      </c>
      <c r="Z117" s="33">
        <v>4.0449669999999998E-4</v>
      </c>
      <c r="AA117" s="33">
        <v>4.2226634000000002E-4</v>
      </c>
      <c r="AB117" s="33">
        <v>4.4600424000000002E-4</v>
      </c>
      <c r="AC117" s="33">
        <v>4.7051344999999998E-4</v>
      </c>
      <c r="AD117" s="33">
        <v>5.0940416999999995E-4</v>
      </c>
      <c r="AE117" s="33">
        <v>5.3252309999999995E-4</v>
      </c>
    </row>
    <row r="118" spans="1:31">
      <c r="A118" s="29" t="s">
        <v>134</v>
      </c>
      <c r="B118" s="29" t="s">
        <v>72</v>
      </c>
      <c r="C118" s="33">
        <v>0</v>
      </c>
      <c r="D118" s="33">
        <v>0</v>
      </c>
      <c r="E118" s="33">
        <v>1.29180274E-4</v>
      </c>
      <c r="F118" s="33">
        <v>1.325176549999999E-4</v>
      </c>
      <c r="G118" s="33">
        <v>1.57735289E-4</v>
      </c>
      <c r="H118" s="33">
        <v>1.64352425E-4</v>
      </c>
      <c r="I118" s="33">
        <v>1.8465095599999999E-4</v>
      </c>
      <c r="J118" s="33">
        <v>2.2096154399999998E-4</v>
      </c>
      <c r="K118" s="33">
        <v>2.3156922999999999E-4</v>
      </c>
      <c r="L118" s="33">
        <v>2.4331363E-4</v>
      </c>
      <c r="M118" s="33">
        <v>2.6007274E-4</v>
      </c>
      <c r="N118" s="33">
        <v>3.0573950999999999E-4</v>
      </c>
      <c r="O118" s="33">
        <v>3.07022549999999E-4</v>
      </c>
      <c r="P118" s="33">
        <v>3.1061905000000001E-4</v>
      </c>
      <c r="Q118" s="33">
        <v>3.2717763999999896E-4</v>
      </c>
      <c r="R118" s="33">
        <v>3.4428825999999901E-4</v>
      </c>
      <c r="S118" s="33">
        <v>3.7248092999999998E-4</v>
      </c>
      <c r="T118" s="33">
        <v>3.8145710000000001E-4</v>
      </c>
      <c r="U118" s="33">
        <v>4.4951717999999898E-4</v>
      </c>
      <c r="V118" s="33">
        <v>4.5254316999999902E-4</v>
      </c>
      <c r="W118" s="33">
        <v>4.7141125999999997E-4</v>
      </c>
      <c r="X118" s="33">
        <v>4.7368984999999998E-4</v>
      </c>
      <c r="Y118" s="33">
        <v>5.1003424000000005E-4</v>
      </c>
      <c r="Z118" s="33">
        <v>5.4588852E-4</v>
      </c>
      <c r="AA118" s="33">
        <v>5.5829990999999891E-4</v>
      </c>
      <c r="AB118" s="33">
        <v>5.7475993999999992E-4</v>
      </c>
      <c r="AC118" s="33">
        <v>6.0255151000000002E-4</v>
      </c>
      <c r="AD118" s="33">
        <v>6.6646407999999997E-4</v>
      </c>
      <c r="AE118" s="33">
        <v>6.7305655999999993E-4</v>
      </c>
    </row>
    <row r="119" spans="1:31">
      <c r="A119" s="29" t="s">
        <v>134</v>
      </c>
      <c r="B119" s="29" t="s">
        <v>76</v>
      </c>
      <c r="C119" s="33">
        <v>0.45752502</v>
      </c>
      <c r="D119" s="33">
        <v>2.3288166000000001</v>
      </c>
      <c r="E119" s="33">
        <v>3.9284227299999999</v>
      </c>
      <c r="F119" s="33">
        <v>5.3707663499999994</v>
      </c>
      <c r="G119" s="33">
        <v>8.6295367000000009</v>
      </c>
      <c r="H119" s="33">
        <v>11.9886213</v>
      </c>
      <c r="I119" s="33">
        <v>17.777292099999901</v>
      </c>
      <c r="J119" s="33">
        <v>24.922718</v>
      </c>
      <c r="K119" s="33">
        <v>32.379926699999999</v>
      </c>
      <c r="L119" s="33">
        <v>40.912210999999999</v>
      </c>
      <c r="M119" s="33">
        <v>51.690405999999989</v>
      </c>
      <c r="N119" s="33">
        <v>62.91631799999999</v>
      </c>
      <c r="O119" s="33">
        <v>74.003553999999994</v>
      </c>
      <c r="P119" s="33">
        <v>87.788026000000002</v>
      </c>
      <c r="Q119" s="33">
        <v>98.430107000000007</v>
      </c>
      <c r="R119" s="33">
        <v>110.3069569999999</v>
      </c>
      <c r="S119" s="33">
        <v>117.393587</v>
      </c>
      <c r="T119" s="33">
        <v>116.83340699999999</v>
      </c>
      <c r="U119" s="33">
        <v>123.42446199999999</v>
      </c>
      <c r="V119" s="33">
        <v>137.33557299999902</v>
      </c>
      <c r="W119" s="33">
        <v>139.07988099999901</v>
      </c>
      <c r="X119" s="33">
        <v>139.55527000000001</v>
      </c>
      <c r="Y119" s="33">
        <v>127.5523309999989</v>
      </c>
      <c r="Z119" s="33">
        <v>141.51524599999991</v>
      </c>
      <c r="AA119" s="33">
        <v>153.17441300000002</v>
      </c>
      <c r="AB119" s="33">
        <v>141.919049</v>
      </c>
      <c r="AC119" s="33">
        <v>140.91601</v>
      </c>
      <c r="AD119" s="33">
        <v>137.36713799999899</v>
      </c>
      <c r="AE119" s="33">
        <v>135.327764</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19609.820524798753</v>
      </c>
      <c r="D124" s="33">
        <v>22593.02581538949</v>
      </c>
      <c r="E124" s="33">
        <v>25795.440529221392</v>
      </c>
      <c r="F124" s="33">
        <v>28515.647989408993</v>
      </c>
      <c r="G124" s="33">
        <v>30896.268913726803</v>
      </c>
      <c r="H124" s="33">
        <v>36193.482707354939</v>
      </c>
      <c r="I124" s="33">
        <v>39710.144623191954</v>
      </c>
      <c r="J124" s="33">
        <v>38725.984701624904</v>
      </c>
      <c r="K124" s="33">
        <v>43631.990621909186</v>
      </c>
      <c r="L124" s="33">
        <v>48413.251200431951</v>
      </c>
      <c r="M124" s="33">
        <v>52307.938097032616</v>
      </c>
      <c r="N124" s="33">
        <v>56014.182328491297</v>
      </c>
      <c r="O124" s="33">
        <v>58003.92001024339</v>
      </c>
      <c r="P124" s="33">
        <v>58926.417366580266</v>
      </c>
      <c r="Q124" s="33">
        <v>65866.101334952735</v>
      </c>
      <c r="R124" s="33">
        <v>68092.082337759988</v>
      </c>
      <c r="S124" s="33">
        <v>63807.389096906387</v>
      </c>
      <c r="T124" s="33">
        <v>69181.156659901229</v>
      </c>
      <c r="U124" s="33">
        <v>74209.076598701708</v>
      </c>
      <c r="V124" s="33">
        <v>78074.278965345511</v>
      </c>
      <c r="W124" s="33">
        <v>80449.260138346421</v>
      </c>
      <c r="X124" s="33">
        <v>80681.864023744085</v>
      </c>
      <c r="Y124" s="33">
        <v>80496.349668902156</v>
      </c>
      <c r="Z124" s="33">
        <v>88733.667211950335</v>
      </c>
      <c r="AA124" s="33">
        <v>91059.096006789143</v>
      </c>
      <c r="AB124" s="33">
        <v>84167.160307204715</v>
      </c>
      <c r="AC124" s="33">
        <v>90920.65386458888</v>
      </c>
      <c r="AD124" s="33">
        <v>97349.545013143375</v>
      </c>
      <c r="AE124" s="33">
        <v>101355.04649412778</v>
      </c>
    </row>
    <row r="125" spans="1:31" collapsed="1">
      <c r="A125" s="29" t="s">
        <v>40</v>
      </c>
      <c r="B125" s="29" t="s">
        <v>77</v>
      </c>
      <c r="C125" s="33">
        <v>287.73691275426609</v>
      </c>
      <c r="D125" s="33">
        <v>515.40787073588285</v>
      </c>
      <c r="E125" s="33">
        <v>884.83406588973048</v>
      </c>
      <c r="F125" s="33">
        <v>1254.7849748144738</v>
      </c>
      <c r="G125" s="33">
        <v>1593.4650659952131</v>
      </c>
      <c r="H125" s="33">
        <v>1866.0164059986998</v>
      </c>
      <c r="I125" s="33">
        <v>2141.760206632694</v>
      </c>
      <c r="J125" s="33">
        <v>2361.8162965853339</v>
      </c>
      <c r="K125" s="33">
        <v>2552.4657322368294</v>
      </c>
      <c r="L125" s="33">
        <v>2810.5931129098599</v>
      </c>
      <c r="M125" s="33">
        <v>3083.7037668790745</v>
      </c>
      <c r="N125" s="33">
        <v>3382.269755081526</v>
      </c>
      <c r="O125" s="33">
        <v>3716.9767982453018</v>
      </c>
      <c r="P125" s="33">
        <v>3982.877085965144</v>
      </c>
      <c r="Q125" s="33">
        <v>4236.6884073985748</v>
      </c>
      <c r="R125" s="33">
        <v>4189.6005468433723</v>
      </c>
      <c r="S125" s="33">
        <v>4164.9550386451247</v>
      </c>
      <c r="T125" s="33">
        <v>4139.2710786534481</v>
      </c>
      <c r="U125" s="33">
        <v>4136.7706898771457</v>
      </c>
      <c r="V125" s="33">
        <v>4095.7536186569719</v>
      </c>
      <c r="W125" s="33">
        <v>4080.5611695041625</v>
      </c>
      <c r="X125" s="33">
        <v>4061.1181196429652</v>
      </c>
      <c r="Y125" s="33">
        <v>4052.4213580448532</v>
      </c>
      <c r="Z125" s="33">
        <v>4004.517632231526</v>
      </c>
      <c r="AA125" s="33">
        <v>3963.4951713576256</v>
      </c>
      <c r="AB125" s="33">
        <v>3836.8522372622392</v>
      </c>
      <c r="AC125" s="33">
        <v>3731.3040564041066</v>
      </c>
      <c r="AD125" s="33">
        <v>3603.5117044224648</v>
      </c>
      <c r="AE125" s="33">
        <v>3483.2237242953734</v>
      </c>
    </row>
    <row r="126" spans="1:31" collapsed="1">
      <c r="A126" s="29" t="s">
        <v>40</v>
      </c>
      <c r="B126" s="29" t="s">
        <v>78</v>
      </c>
      <c r="C126" s="33">
        <v>244.39855218300195</v>
      </c>
      <c r="D126" s="33">
        <v>437.83511100160956</v>
      </c>
      <c r="E126" s="33">
        <v>751.51685023187736</v>
      </c>
      <c r="F126" s="33">
        <v>1066.2117721221434</v>
      </c>
      <c r="G126" s="33">
        <v>1353.535995967894</v>
      </c>
      <c r="H126" s="33">
        <v>1585.0053865919087</v>
      </c>
      <c r="I126" s="33">
        <v>1820.0294973418661</v>
      </c>
      <c r="J126" s="33">
        <v>2006.0316135415947</v>
      </c>
      <c r="K126" s="33">
        <v>2167.827870375686</v>
      </c>
      <c r="L126" s="33">
        <v>2387.2175252604402</v>
      </c>
      <c r="M126" s="33">
        <v>2618.8192551523357</v>
      </c>
      <c r="N126" s="33">
        <v>2873.0492508742686</v>
      </c>
      <c r="O126" s="33">
        <v>3158.6308122963815</v>
      </c>
      <c r="P126" s="33">
        <v>3383.0910177141354</v>
      </c>
      <c r="Q126" s="33">
        <v>3598.8653545999446</v>
      </c>
      <c r="R126" s="33">
        <v>3557.9991105661338</v>
      </c>
      <c r="S126" s="33">
        <v>3537.7465030085968</v>
      </c>
      <c r="T126" s="33">
        <v>3515.3024822125371</v>
      </c>
      <c r="U126" s="33">
        <v>3513.3349930000199</v>
      </c>
      <c r="V126" s="33">
        <v>3480.064449957843</v>
      </c>
      <c r="W126" s="33">
        <v>3466.5362884251758</v>
      </c>
      <c r="X126" s="33">
        <v>3449.386447727883</v>
      </c>
      <c r="Y126" s="33">
        <v>3443.129058732085</v>
      </c>
      <c r="Z126" s="33">
        <v>3400.9046564581881</v>
      </c>
      <c r="AA126" s="33">
        <v>3367.1337146603978</v>
      </c>
      <c r="AB126" s="33">
        <v>3259.9543613195342</v>
      </c>
      <c r="AC126" s="33">
        <v>3169.3735571215093</v>
      </c>
      <c r="AD126" s="33">
        <v>3061.4142901630357</v>
      </c>
      <c r="AE126" s="33">
        <v>2957.9154762473622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5840.3921095261285</v>
      </c>
      <c r="D129" s="25">
        <v>6848.5857851676201</v>
      </c>
      <c r="E129" s="25">
        <v>7568.6907309200897</v>
      </c>
      <c r="F129" s="25">
        <v>8523.6303782349605</v>
      </c>
      <c r="G129" s="25">
        <v>9260.6378658641006</v>
      </c>
      <c r="H129" s="25">
        <v>11220.51553852562</v>
      </c>
      <c r="I129" s="25">
        <v>12200.04355338293</v>
      </c>
      <c r="J129" s="25">
        <v>11840.568266161839</v>
      </c>
      <c r="K129" s="25">
        <v>13148.031712476379</v>
      </c>
      <c r="L129" s="25">
        <v>14967.899162005449</v>
      </c>
      <c r="M129" s="25">
        <v>16704.443926411892</v>
      </c>
      <c r="N129" s="25">
        <v>17428.944707672737</v>
      </c>
      <c r="O129" s="25">
        <v>18411.568835787592</v>
      </c>
      <c r="P129" s="25">
        <v>18706.437080883661</v>
      </c>
      <c r="Q129" s="25">
        <v>21549.80948255958</v>
      </c>
      <c r="R129" s="25">
        <v>22022.328899635671</v>
      </c>
      <c r="S129" s="25">
        <v>20511.78968151053</v>
      </c>
      <c r="T129" s="25">
        <v>21846.137956977469</v>
      </c>
      <c r="U129" s="25">
        <v>23896.48756332359</v>
      </c>
      <c r="V129" s="25">
        <v>25827.632976557081</v>
      </c>
      <c r="W129" s="25">
        <v>25866.633962248161</v>
      </c>
      <c r="X129" s="25">
        <v>26322.658967029471</v>
      </c>
      <c r="Y129" s="25">
        <v>26189.115850600429</v>
      </c>
      <c r="Z129" s="25">
        <v>29655.965120395271</v>
      </c>
      <c r="AA129" s="25">
        <v>30038.817272152271</v>
      </c>
      <c r="AB129" s="25">
        <v>27505.50493109665</v>
      </c>
      <c r="AC129" s="25">
        <v>29065.966556606851</v>
      </c>
      <c r="AD129" s="25">
        <v>31621.801150546489</v>
      </c>
      <c r="AE129" s="25">
        <v>33685.242024408151</v>
      </c>
    </row>
    <row r="130" spans="1:31">
      <c r="A130" s="29" t="s">
        <v>130</v>
      </c>
      <c r="B130" s="29" t="s">
        <v>77</v>
      </c>
      <c r="C130" s="33">
        <v>100.58281710910751</v>
      </c>
      <c r="D130" s="33">
        <v>193.1589085588455</v>
      </c>
      <c r="E130" s="33">
        <v>291.10654456740201</v>
      </c>
      <c r="F130" s="33">
        <v>396.213918386459</v>
      </c>
      <c r="G130" s="33">
        <v>501.90241513395</v>
      </c>
      <c r="H130" s="33">
        <v>585.40249528884499</v>
      </c>
      <c r="I130" s="33">
        <v>672.77160983419003</v>
      </c>
      <c r="J130" s="33">
        <v>746.57528838014503</v>
      </c>
      <c r="K130" s="33">
        <v>809.24615791511496</v>
      </c>
      <c r="L130" s="33">
        <v>898.89602584434999</v>
      </c>
      <c r="M130" s="33">
        <v>990.65309636759503</v>
      </c>
      <c r="N130" s="33">
        <v>1097.5089204624849</v>
      </c>
      <c r="O130" s="33">
        <v>1203.957169733045</v>
      </c>
      <c r="P130" s="33">
        <v>1289.4710901718099</v>
      </c>
      <c r="Q130" s="33">
        <v>1377.5795031290049</v>
      </c>
      <c r="R130" s="33">
        <v>1364.1938231480101</v>
      </c>
      <c r="S130" s="33">
        <v>1359.3640117130249</v>
      </c>
      <c r="T130" s="33">
        <v>1353.4315302653301</v>
      </c>
      <c r="U130" s="33">
        <v>1358.2135330066651</v>
      </c>
      <c r="V130" s="33">
        <v>1347.5027647827701</v>
      </c>
      <c r="W130" s="33">
        <v>1347.997830696105</v>
      </c>
      <c r="X130" s="33">
        <v>1344.7628960542652</v>
      </c>
      <c r="Y130" s="33">
        <v>1341.927045290945</v>
      </c>
      <c r="Z130" s="33">
        <v>1330.3631493911698</v>
      </c>
      <c r="AA130" s="33">
        <v>1318.1665059661848</v>
      </c>
      <c r="AB130" s="33">
        <v>1275.3935429294099</v>
      </c>
      <c r="AC130" s="33">
        <v>1239.7391591472601</v>
      </c>
      <c r="AD130" s="33">
        <v>1196.3678171691849</v>
      </c>
      <c r="AE130" s="33">
        <v>1156.4911894207</v>
      </c>
    </row>
    <row r="131" spans="1:31">
      <c r="A131" s="29" t="s">
        <v>130</v>
      </c>
      <c r="B131" s="29" t="s">
        <v>78</v>
      </c>
      <c r="C131" s="33">
        <v>85.410216801166499</v>
      </c>
      <c r="D131" s="33">
        <v>164.06932347488402</v>
      </c>
      <c r="E131" s="33">
        <v>247.29409481191601</v>
      </c>
      <c r="F131" s="33">
        <v>336.77311413288101</v>
      </c>
      <c r="G131" s="33">
        <v>426.51979870605453</v>
      </c>
      <c r="H131" s="33">
        <v>497.18382034683196</v>
      </c>
      <c r="I131" s="33">
        <v>571.82752171897505</v>
      </c>
      <c r="J131" s="33">
        <v>634.16396278381001</v>
      </c>
      <c r="K131" s="33">
        <v>687.24308460616999</v>
      </c>
      <c r="L131" s="33">
        <v>763.51792943573003</v>
      </c>
      <c r="M131" s="33">
        <v>841.06944710540506</v>
      </c>
      <c r="N131" s="33">
        <v>932.08545687674996</v>
      </c>
      <c r="O131" s="33">
        <v>1022.915764251705</v>
      </c>
      <c r="P131" s="33">
        <v>1095.5481060790999</v>
      </c>
      <c r="Q131" s="33">
        <v>1169.7831059408149</v>
      </c>
      <c r="R131" s="33">
        <v>1158.630858617305</v>
      </c>
      <c r="S131" s="33">
        <v>1154.235188848495</v>
      </c>
      <c r="T131" s="33">
        <v>1150.0294416389449</v>
      </c>
      <c r="U131" s="33">
        <v>1153.2682791213949</v>
      </c>
      <c r="V131" s="33">
        <v>1144.4845349683751</v>
      </c>
      <c r="W131" s="33">
        <v>1145.2489641780851</v>
      </c>
      <c r="X131" s="33">
        <v>1142.9919884948699</v>
      </c>
      <c r="Y131" s="33">
        <v>1140.5826252040849</v>
      </c>
      <c r="Z131" s="33">
        <v>1129.407562284465</v>
      </c>
      <c r="AA131" s="33">
        <v>1119.82276217651</v>
      </c>
      <c r="AB131" s="33">
        <v>1083.9476464576701</v>
      </c>
      <c r="AC131" s="33">
        <v>1053.3342291679351</v>
      </c>
      <c r="AD131" s="33">
        <v>1016.48851031494</v>
      </c>
      <c r="AE131" s="33">
        <v>981.96600183104999</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5969.3902084891197</v>
      </c>
      <c r="D134" s="25">
        <v>6978.0983621853293</v>
      </c>
      <c r="E134" s="25">
        <v>7706.5945134791709</v>
      </c>
      <c r="F134" s="25">
        <v>8304.5519187279006</v>
      </c>
      <c r="G134" s="25">
        <v>9311.8179760340699</v>
      </c>
      <c r="H134" s="25">
        <v>10739.56155344832</v>
      </c>
      <c r="I134" s="25">
        <v>11742.373032706892</v>
      </c>
      <c r="J134" s="25">
        <v>10679.37559169023</v>
      </c>
      <c r="K134" s="25">
        <v>12453.050436443789</v>
      </c>
      <c r="L134" s="25">
        <v>13739.22051775133</v>
      </c>
      <c r="M134" s="25">
        <v>15349.065650939579</v>
      </c>
      <c r="N134" s="25">
        <v>16175.815343390799</v>
      </c>
      <c r="O134" s="25">
        <v>16542.175996491191</v>
      </c>
      <c r="P134" s="25">
        <v>17496.420165388201</v>
      </c>
      <c r="Q134" s="25">
        <v>19379.26663198007</v>
      </c>
      <c r="R134" s="25">
        <v>20059.13190183089</v>
      </c>
      <c r="S134" s="25">
        <v>17627.639741902891</v>
      </c>
      <c r="T134" s="25">
        <v>19804.64101872551</v>
      </c>
      <c r="U134" s="25">
        <v>21119.9602723875</v>
      </c>
      <c r="V134" s="25">
        <v>22953.599527396949</v>
      </c>
      <c r="W134" s="25">
        <v>23292.484485983703</v>
      </c>
      <c r="X134" s="25">
        <v>23042.700561143702</v>
      </c>
      <c r="Y134" s="25">
        <v>23920.27058115472</v>
      </c>
      <c r="Z134" s="25">
        <v>26062.117362780271</v>
      </c>
      <c r="AA134" s="25">
        <v>26829.54028746931</v>
      </c>
      <c r="AB134" s="25">
        <v>23237.570748645579</v>
      </c>
      <c r="AC134" s="25">
        <v>26038.77737440604</v>
      </c>
      <c r="AD134" s="25">
        <v>27730.282477203909</v>
      </c>
      <c r="AE134" s="25">
        <v>29886.573220772021</v>
      </c>
    </row>
    <row r="135" spans="1:31">
      <c r="A135" s="29" t="s">
        <v>131</v>
      </c>
      <c r="B135" s="29" t="s">
        <v>77</v>
      </c>
      <c r="C135" s="33">
        <v>56.242850093662497</v>
      </c>
      <c r="D135" s="33">
        <v>136.370387511432</v>
      </c>
      <c r="E135" s="33">
        <v>221.91403595638249</v>
      </c>
      <c r="F135" s="33">
        <v>314.59989267921446</v>
      </c>
      <c r="G135" s="33">
        <v>403.05946062421799</v>
      </c>
      <c r="H135" s="33">
        <v>466.63424376010846</v>
      </c>
      <c r="I135" s="33">
        <v>534.06534857475503</v>
      </c>
      <c r="J135" s="33">
        <v>596.54048186397495</v>
      </c>
      <c r="K135" s="33">
        <v>649.752934215545</v>
      </c>
      <c r="L135" s="33">
        <v>718.37751611900001</v>
      </c>
      <c r="M135" s="33">
        <v>792.88135350608502</v>
      </c>
      <c r="N135" s="33">
        <v>877.55771448755002</v>
      </c>
      <c r="O135" s="33">
        <v>964.18944078826496</v>
      </c>
      <c r="P135" s="33">
        <v>1032.56017232513</v>
      </c>
      <c r="Q135" s="33">
        <v>1100.2361424560499</v>
      </c>
      <c r="R135" s="33">
        <v>1082.6174977493249</v>
      </c>
      <c r="S135" s="33">
        <v>1073.4900666804299</v>
      </c>
      <c r="T135" s="33">
        <v>1066.27268629074</v>
      </c>
      <c r="U135" s="33">
        <v>1063.9109301872252</v>
      </c>
      <c r="V135" s="33">
        <v>1054.644392829895</v>
      </c>
      <c r="W135" s="33">
        <v>1049.15128923416</v>
      </c>
      <c r="X135" s="33">
        <v>1044.3507645454399</v>
      </c>
      <c r="Y135" s="33">
        <v>1042.7963181438399</v>
      </c>
      <c r="Z135" s="33">
        <v>1030.99485810852</v>
      </c>
      <c r="AA135" s="33">
        <v>1021.2672477951049</v>
      </c>
      <c r="AB135" s="33">
        <v>990.01691356277001</v>
      </c>
      <c r="AC135" s="33">
        <v>962.76025371551498</v>
      </c>
      <c r="AD135" s="33">
        <v>929.61482192993003</v>
      </c>
      <c r="AE135" s="33">
        <v>900.36011828708502</v>
      </c>
    </row>
    <row r="136" spans="1:31">
      <c r="A136" s="29" t="s">
        <v>131</v>
      </c>
      <c r="B136" s="29" t="s">
        <v>78</v>
      </c>
      <c r="C136" s="33">
        <v>47.793100020885454</v>
      </c>
      <c r="D136" s="33">
        <v>115.9103081727025</v>
      </c>
      <c r="E136" s="33">
        <v>188.42778067016599</v>
      </c>
      <c r="F136" s="33">
        <v>267.36707398605301</v>
      </c>
      <c r="G136" s="33">
        <v>342.24955185556399</v>
      </c>
      <c r="H136" s="33">
        <v>396.50315398406946</v>
      </c>
      <c r="I136" s="33">
        <v>453.77135266113254</v>
      </c>
      <c r="J136" s="33">
        <v>506.84904228210002</v>
      </c>
      <c r="K136" s="33">
        <v>552.08166618347002</v>
      </c>
      <c r="L136" s="33">
        <v>610.43663561391509</v>
      </c>
      <c r="M136" s="33">
        <v>673.19479323577502</v>
      </c>
      <c r="N136" s="33">
        <v>745.04495789146006</v>
      </c>
      <c r="O136" s="33">
        <v>819.44777878952004</v>
      </c>
      <c r="P136" s="33">
        <v>877.23907796668993</v>
      </c>
      <c r="Q136" s="33">
        <v>934.64072244262502</v>
      </c>
      <c r="R136" s="33">
        <v>919.12829329490501</v>
      </c>
      <c r="S136" s="33">
        <v>912.27970465850501</v>
      </c>
      <c r="T136" s="33">
        <v>905.30950876998509</v>
      </c>
      <c r="U136" s="33">
        <v>903.59331521605998</v>
      </c>
      <c r="V136" s="33">
        <v>896.41867400360002</v>
      </c>
      <c r="W136" s="33">
        <v>891.54806703186</v>
      </c>
      <c r="X136" s="33">
        <v>886.766575282095</v>
      </c>
      <c r="Y136" s="33">
        <v>886.34667524766508</v>
      </c>
      <c r="Z136" s="33">
        <v>875.64146440505499</v>
      </c>
      <c r="AA136" s="33">
        <v>867.73913314819004</v>
      </c>
      <c r="AB136" s="33">
        <v>841.45093851470506</v>
      </c>
      <c r="AC136" s="33">
        <v>817.57811919021503</v>
      </c>
      <c r="AD136" s="33">
        <v>790.029704185485</v>
      </c>
      <c r="AE136" s="33">
        <v>765.08198606109499</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4714.6600286831308</v>
      </c>
      <c r="D139" s="25">
        <v>5401.111898515127</v>
      </c>
      <c r="E139" s="25">
        <v>6729.5041696521403</v>
      </c>
      <c r="F139" s="25">
        <v>7622.35929129531</v>
      </c>
      <c r="G139" s="25">
        <v>8154.7270711943102</v>
      </c>
      <c r="H139" s="25">
        <v>9640.4108714234189</v>
      </c>
      <c r="I139" s="25">
        <v>10744.217408973491</v>
      </c>
      <c r="J139" s="25">
        <v>11140.377875394001</v>
      </c>
      <c r="K139" s="25">
        <v>12492.40512871707</v>
      </c>
      <c r="L139" s="25">
        <v>13821.87748025677</v>
      </c>
      <c r="M139" s="25">
        <v>14113.150520499141</v>
      </c>
      <c r="N139" s="25">
        <v>15787.111335841841</v>
      </c>
      <c r="O139" s="25">
        <v>16301.066191329861</v>
      </c>
      <c r="P139" s="25">
        <v>16086.168040095279</v>
      </c>
      <c r="Q139" s="25">
        <v>17792.752289108441</v>
      </c>
      <c r="R139" s="25">
        <v>18477.372846607381</v>
      </c>
      <c r="S139" s="25">
        <v>18243.154772918359</v>
      </c>
      <c r="T139" s="25">
        <v>19618.149999365342</v>
      </c>
      <c r="U139" s="25">
        <v>20981.14615760832</v>
      </c>
      <c r="V139" s="25">
        <v>20868.686725700791</v>
      </c>
      <c r="W139" s="25">
        <v>22468.509694389169</v>
      </c>
      <c r="X139" s="25">
        <v>22545.67317473275</v>
      </c>
      <c r="Y139" s="25">
        <v>21856.43981808185</v>
      </c>
      <c r="Z139" s="25">
        <v>23900.002845363957</v>
      </c>
      <c r="AA139" s="25">
        <v>24625.893553684262</v>
      </c>
      <c r="AB139" s="25">
        <v>24087.16738393471</v>
      </c>
      <c r="AC139" s="25">
        <v>25874.884569309961</v>
      </c>
      <c r="AD139" s="25">
        <v>27659.718210843759</v>
      </c>
      <c r="AE139" s="25">
        <v>27267.166559578342</v>
      </c>
    </row>
    <row r="140" spans="1:31">
      <c r="A140" s="29" t="s">
        <v>132</v>
      </c>
      <c r="B140" s="29" t="s">
        <v>77</v>
      </c>
      <c r="C140" s="33">
        <v>63.706353758334998</v>
      </c>
      <c r="D140" s="33">
        <v>83.535371884822496</v>
      </c>
      <c r="E140" s="33">
        <v>232.43778735446901</v>
      </c>
      <c r="F140" s="33">
        <v>366.05255883312202</v>
      </c>
      <c r="G140" s="33">
        <v>485.67293929624554</v>
      </c>
      <c r="H140" s="33">
        <v>593.18143881654498</v>
      </c>
      <c r="I140" s="33">
        <v>693.28820276737008</v>
      </c>
      <c r="J140" s="33">
        <v>758.04535062694504</v>
      </c>
      <c r="K140" s="33">
        <v>813.39779290139495</v>
      </c>
      <c r="L140" s="33">
        <v>889.13376986312505</v>
      </c>
      <c r="M140" s="33">
        <v>969.78893636083501</v>
      </c>
      <c r="N140" s="33">
        <v>1045.6273289865248</v>
      </c>
      <c r="O140" s="33">
        <v>1156.33551260948</v>
      </c>
      <c r="P140" s="33">
        <v>1246.666709692475</v>
      </c>
      <c r="Q140" s="33">
        <v>1327.5945813293449</v>
      </c>
      <c r="R140" s="33">
        <v>1319.532170989035</v>
      </c>
      <c r="S140" s="33">
        <v>1315.5875199217751</v>
      </c>
      <c r="T140" s="33">
        <v>1305.81984352779</v>
      </c>
      <c r="U140" s="33">
        <v>1303.9338912486999</v>
      </c>
      <c r="V140" s="33">
        <v>1288.8103582194999</v>
      </c>
      <c r="W140" s="33">
        <v>1281.5177757132051</v>
      </c>
      <c r="X140" s="33">
        <v>1274.04557287788</v>
      </c>
      <c r="Y140" s="33">
        <v>1271.634345086095</v>
      </c>
      <c r="Z140" s="33">
        <v>1255.112791618345</v>
      </c>
      <c r="AA140" s="33">
        <v>1242.4704397201501</v>
      </c>
      <c r="AB140" s="33">
        <v>1204.1400572166401</v>
      </c>
      <c r="AC140" s="33">
        <v>1172.092659379955</v>
      </c>
      <c r="AD140" s="33">
        <v>1134.3676618776301</v>
      </c>
      <c r="AE140" s="33">
        <v>1095.50092767143</v>
      </c>
    </row>
    <row r="141" spans="1:31">
      <c r="A141" s="29" t="s">
        <v>132</v>
      </c>
      <c r="B141" s="29" t="s">
        <v>78</v>
      </c>
      <c r="C141" s="33">
        <v>54.114773856163005</v>
      </c>
      <c r="D141" s="33">
        <v>70.931096943377995</v>
      </c>
      <c r="E141" s="33">
        <v>197.39531739783249</v>
      </c>
      <c r="F141" s="33">
        <v>310.970507808685</v>
      </c>
      <c r="G141" s="33">
        <v>412.38448505401601</v>
      </c>
      <c r="H141" s="33">
        <v>503.69507407379001</v>
      </c>
      <c r="I141" s="33">
        <v>589.17821201229003</v>
      </c>
      <c r="J141" s="33">
        <v>643.68784975862502</v>
      </c>
      <c r="K141" s="33">
        <v>690.57787186049995</v>
      </c>
      <c r="L141" s="33">
        <v>754.97223226737503</v>
      </c>
      <c r="M141" s="33">
        <v>823.87155947089002</v>
      </c>
      <c r="N141" s="33">
        <v>888.712026899335</v>
      </c>
      <c r="O141" s="33">
        <v>982.68795968627501</v>
      </c>
      <c r="P141" s="33">
        <v>1058.45718407249</v>
      </c>
      <c r="Q141" s="33">
        <v>1128.14845923805</v>
      </c>
      <c r="R141" s="33">
        <v>1120.552872969625</v>
      </c>
      <c r="S141" s="33">
        <v>1117.3367594003651</v>
      </c>
      <c r="T141" s="33">
        <v>1108.5959852523799</v>
      </c>
      <c r="U141" s="33">
        <v>1107.7797586278898</v>
      </c>
      <c r="V141" s="33">
        <v>1095.36265536165</v>
      </c>
      <c r="W141" s="33">
        <v>1088.313867519855</v>
      </c>
      <c r="X141" s="33">
        <v>1081.66408863163</v>
      </c>
      <c r="Y141" s="33">
        <v>1079.755548906325</v>
      </c>
      <c r="Z141" s="33">
        <v>1066.3239801836</v>
      </c>
      <c r="AA141" s="33">
        <v>1055.4156748886098</v>
      </c>
      <c r="AB141" s="33">
        <v>1022.5106196274751</v>
      </c>
      <c r="AC141" s="33">
        <v>995.36697982024998</v>
      </c>
      <c r="AD141" s="33">
        <v>963.56184230613496</v>
      </c>
      <c r="AE141" s="33">
        <v>930.01305094909503</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2818.5279799899808</v>
      </c>
      <c r="D144" s="25">
        <v>3066.2401536142593</v>
      </c>
      <c r="E144" s="25">
        <v>3432.4233504559288</v>
      </c>
      <c r="F144" s="25">
        <v>3643.8284178302579</v>
      </c>
      <c r="G144" s="25">
        <v>3713.135767305329</v>
      </c>
      <c r="H144" s="25">
        <v>4061.5736027173398</v>
      </c>
      <c r="I144" s="25">
        <v>4431.6913132446298</v>
      </c>
      <c r="J144" s="25">
        <v>4443.6233562296402</v>
      </c>
      <c r="K144" s="25">
        <v>4871.0817123822098</v>
      </c>
      <c r="L144" s="25">
        <v>5157.1547184982001</v>
      </c>
      <c r="M144" s="25">
        <v>5377.2638652783698</v>
      </c>
      <c r="N144" s="25">
        <v>5776.25359726431</v>
      </c>
      <c r="O144" s="25">
        <v>5841.5307030009299</v>
      </c>
      <c r="P144" s="25">
        <v>5728.6246211231191</v>
      </c>
      <c r="Q144" s="25">
        <v>6131.6550200377606</v>
      </c>
      <c r="R144" s="25">
        <v>6480.9676774729896</v>
      </c>
      <c r="S144" s="25">
        <v>6348.5891865822496</v>
      </c>
      <c r="T144" s="25">
        <v>6792.2711768255904</v>
      </c>
      <c r="U144" s="25">
        <v>7032.0583940591105</v>
      </c>
      <c r="V144" s="25">
        <v>7208.99990844289</v>
      </c>
      <c r="W144" s="25">
        <v>7534.4853990750498</v>
      </c>
      <c r="X144" s="25">
        <v>7444.1909712773895</v>
      </c>
      <c r="Y144" s="25">
        <v>7224.9321854178397</v>
      </c>
      <c r="Z144" s="25">
        <v>7683.4260370165402</v>
      </c>
      <c r="AA144" s="25">
        <v>8089.9369853931103</v>
      </c>
      <c r="AB144" s="25">
        <v>7867.0909950539008</v>
      </c>
      <c r="AC144" s="25">
        <v>8425.16739254614</v>
      </c>
      <c r="AD144" s="25">
        <v>8743.8600942044104</v>
      </c>
      <c r="AE144" s="25">
        <v>8910.1287648327489</v>
      </c>
    </row>
    <row r="145" spans="1:31">
      <c r="A145" s="29" t="s">
        <v>133</v>
      </c>
      <c r="B145" s="29" t="s">
        <v>77</v>
      </c>
      <c r="C145" s="33">
        <v>59.529391595005499</v>
      </c>
      <c r="D145" s="33">
        <v>88.261502460539006</v>
      </c>
      <c r="E145" s="33">
        <v>118.534748483866</v>
      </c>
      <c r="F145" s="33">
        <v>149.73100545787798</v>
      </c>
      <c r="G145" s="33">
        <v>168.26975243377652</v>
      </c>
      <c r="H145" s="33">
        <v>181.06107205522048</v>
      </c>
      <c r="I145" s="33">
        <v>196.5109359779355</v>
      </c>
      <c r="J145" s="33">
        <v>211.08447593450501</v>
      </c>
      <c r="K145" s="33">
        <v>226.64744787740699</v>
      </c>
      <c r="L145" s="33">
        <v>245.11380401849701</v>
      </c>
      <c r="M145" s="33">
        <v>265.36232198524453</v>
      </c>
      <c r="N145" s="33">
        <v>289.723926787972</v>
      </c>
      <c r="O145" s="33">
        <v>313.5421214821335</v>
      </c>
      <c r="P145" s="33">
        <v>329.08279489898655</v>
      </c>
      <c r="Q145" s="33">
        <v>340.61268729972801</v>
      </c>
      <c r="R145" s="33">
        <v>333.34467414474454</v>
      </c>
      <c r="S145" s="33">
        <v>326.73994593477249</v>
      </c>
      <c r="T145" s="33">
        <v>324.24931996345504</v>
      </c>
      <c r="U145" s="33">
        <v>321.21632088041298</v>
      </c>
      <c r="V145" s="33">
        <v>315.75615108013147</v>
      </c>
      <c r="W145" s="33">
        <v>313.12659377479548</v>
      </c>
      <c r="X145" s="33">
        <v>309.49973145079599</v>
      </c>
      <c r="Y145" s="33">
        <v>307.61201974868749</v>
      </c>
      <c r="Z145" s="33">
        <v>300.77841750159848</v>
      </c>
      <c r="AA145" s="33">
        <v>295.09784279632549</v>
      </c>
      <c r="AB145" s="33">
        <v>283.63229843997948</v>
      </c>
      <c r="AC145" s="33">
        <v>275.47447321987153</v>
      </c>
      <c r="AD145" s="33">
        <v>264.92532877349845</v>
      </c>
      <c r="AE145" s="33">
        <v>255.38041375923152</v>
      </c>
    </row>
    <row r="146" spans="1:31">
      <c r="A146" s="29" t="s">
        <v>133</v>
      </c>
      <c r="B146" s="29" t="s">
        <v>78</v>
      </c>
      <c r="C146" s="33">
        <v>50.563386334657501</v>
      </c>
      <c r="D146" s="33">
        <v>74.959682116508006</v>
      </c>
      <c r="E146" s="33">
        <v>100.69989770889251</v>
      </c>
      <c r="F146" s="33">
        <v>127.16072678375201</v>
      </c>
      <c r="G146" s="33">
        <v>143.01426170730551</v>
      </c>
      <c r="H146" s="33">
        <v>153.85291724204998</v>
      </c>
      <c r="I146" s="33">
        <v>166.90480653762799</v>
      </c>
      <c r="J146" s="33">
        <v>179.2175089025495</v>
      </c>
      <c r="K146" s="33">
        <v>192.55529832839952</v>
      </c>
      <c r="L146" s="33">
        <v>208.12152088928198</v>
      </c>
      <c r="M146" s="33">
        <v>225.49156676363901</v>
      </c>
      <c r="N146" s="33">
        <v>246.14312437629701</v>
      </c>
      <c r="O146" s="33">
        <v>266.50277579760552</v>
      </c>
      <c r="P146" s="33">
        <v>279.5571356940265</v>
      </c>
      <c r="Q146" s="33">
        <v>289.23264378356896</v>
      </c>
      <c r="R146" s="33">
        <v>283.33297904968248</v>
      </c>
      <c r="S146" s="33">
        <v>277.61854072046253</v>
      </c>
      <c r="T146" s="33">
        <v>275.35057792091351</v>
      </c>
      <c r="U146" s="33">
        <v>272.71678533172604</v>
      </c>
      <c r="V146" s="33">
        <v>268.13546012830699</v>
      </c>
      <c r="W146" s="33">
        <v>266.04070296573599</v>
      </c>
      <c r="X146" s="33">
        <v>262.84218137359602</v>
      </c>
      <c r="Y146" s="33">
        <v>261.31484926700551</v>
      </c>
      <c r="Z146" s="33">
        <v>255.43852565383901</v>
      </c>
      <c r="AA146" s="33">
        <v>250.6820330593585</v>
      </c>
      <c r="AB146" s="33">
        <v>240.95888690185501</v>
      </c>
      <c r="AC146" s="33">
        <v>234.11006912040699</v>
      </c>
      <c r="AD146" s="33">
        <v>224.89816706657402</v>
      </c>
      <c r="AE146" s="33">
        <v>216.76863758420902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266.85019811039433</v>
      </c>
      <c r="D149" s="25">
        <v>298.98961590715248</v>
      </c>
      <c r="E149" s="25">
        <v>358.22776471406394</v>
      </c>
      <c r="F149" s="25">
        <v>421.2779833205658</v>
      </c>
      <c r="G149" s="25">
        <v>455.95023332899768</v>
      </c>
      <c r="H149" s="25">
        <v>531.42114124023965</v>
      </c>
      <c r="I149" s="25">
        <v>591.81931488401199</v>
      </c>
      <c r="J149" s="25">
        <v>622.039612149194</v>
      </c>
      <c r="K149" s="25">
        <v>667.421631889737</v>
      </c>
      <c r="L149" s="25">
        <v>727.09932192020597</v>
      </c>
      <c r="M149" s="25">
        <v>764.01413390363598</v>
      </c>
      <c r="N149" s="25">
        <v>846.05734432161501</v>
      </c>
      <c r="O149" s="25">
        <v>907.578283633821</v>
      </c>
      <c r="P149" s="25">
        <v>908.76745909001397</v>
      </c>
      <c r="Q149" s="25">
        <v>1012.617911266881</v>
      </c>
      <c r="R149" s="25">
        <v>1052.2810122130679</v>
      </c>
      <c r="S149" s="25">
        <v>1076.2157139923559</v>
      </c>
      <c r="T149" s="25">
        <v>1119.956508007308</v>
      </c>
      <c r="U149" s="25">
        <v>1179.4242113231699</v>
      </c>
      <c r="V149" s="25">
        <v>1215.359827247803</v>
      </c>
      <c r="W149" s="25">
        <v>1287.146596650329</v>
      </c>
      <c r="X149" s="25">
        <v>1326.6403495607769</v>
      </c>
      <c r="Y149" s="25">
        <v>1305.5912336473079</v>
      </c>
      <c r="Z149" s="25">
        <v>1432.1558463942879</v>
      </c>
      <c r="AA149" s="25">
        <v>1474.9079080901911</v>
      </c>
      <c r="AB149" s="25">
        <v>1469.8262484738691</v>
      </c>
      <c r="AC149" s="25">
        <v>1515.8579717198859</v>
      </c>
      <c r="AD149" s="25">
        <v>1593.8830803448029</v>
      </c>
      <c r="AE149" s="25">
        <v>1605.9359245365258</v>
      </c>
    </row>
    <row r="150" spans="1:31">
      <c r="A150" s="29" t="s">
        <v>134</v>
      </c>
      <c r="B150" s="29" t="s">
        <v>77</v>
      </c>
      <c r="C150" s="33">
        <v>7.6755001981555999</v>
      </c>
      <c r="D150" s="33">
        <v>14.081700320243801</v>
      </c>
      <c r="E150" s="33">
        <v>20.840949527610999</v>
      </c>
      <c r="F150" s="33">
        <v>28.187599457800349</v>
      </c>
      <c r="G150" s="33">
        <v>34.560498507022849</v>
      </c>
      <c r="H150" s="33">
        <v>39.737156077980949</v>
      </c>
      <c r="I150" s="33">
        <v>45.124109478443849</v>
      </c>
      <c r="J150" s="33">
        <v>49.570699779763807</v>
      </c>
      <c r="K150" s="33">
        <v>53.421399327367503</v>
      </c>
      <c r="L150" s="33">
        <v>59.071997064887995</v>
      </c>
      <c r="M150" s="33">
        <v>65.018058659315003</v>
      </c>
      <c r="N150" s="33">
        <v>71.851864356994497</v>
      </c>
      <c r="O150" s="33">
        <v>78.95255363237851</v>
      </c>
      <c r="P150" s="33">
        <v>85.096318876742998</v>
      </c>
      <c r="Q150" s="33">
        <v>90.665493184447001</v>
      </c>
      <c r="R150" s="33">
        <v>89.912380812257496</v>
      </c>
      <c r="S150" s="33">
        <v>89.773494395121489</v>
      </c>
      <c r="T150" s="33">
        <v>89.497698606133</v>
      </c>
      <c r="U150" s="33">
        <v>89.496014554142505</v>
      </c>
      <c r="V150" s="33">
        <v>89.039951744675506</v>
      </c>
      <c r="W150" s="33">
        <v>88.767680085896998</v>
      </c>
      <c r="X150" s="33">
        <v>88.459154714584002</v>
      </c>
      <c r="Y150" s="33">
        <v>88.451629775285497</v>
      </c>
      <c r="Z150" s="33">
        <v>87.268415611892507</v>
      </c>
      <c r="AA150" s="33">
        <v>86.493135079860494</v>
      </c>
      <c r="AB150" s="33">
        <v>83.669425113439502</v>
      </c>
      <c r="AC150" s="33">
        <v>81.237510941504993</v>
      </c>
      <c r="AD150" s="33">
        <v>78.236074672222003</v>
      </c>
      <c r="AE150" s="33">
        <v>75.49107515692701</v>
      </c>
    </row>
    <row r="151" spans="1:31">
      <c r="A151" s="29" t="s">
        <v>134</v>
      </c>
      <c r="B151" s="29" t="s">
        <v>78</v>
      </c>
      <c r="C151" s="33">
        <v>6.5170751701295</v>
      </c>
      <c r="D151" s="33">
        <v>11.964700294137</v>
      </c>
      <c r="E151" s="33">
        <v>17.699759643070401</v>
      </c>
      <c r="F151" s="33">
        <v>23.940349410772303</v>
      </c>
      <c r="G151" s="33">
        <v>29.36789864495395</v>
      </c>
      <c r="H151" s="33">
        <v>33.770420945167501</v>
      </c>
      <c r="I151" s="33">
        <v>38.3476044118404</v>
      </c>
      <c r="J151" s="33">
        <v>42.113249814510304</v>
      </c>
      <c r="K151" s="33">
        <v>45.369949397146705</v>
      </c>
      <c r="L151" s="33">
        <v>50.169207054137999</v>
      </c>
      <c r="M151" s="33">
        <v>55.191888576626503</v>
      </c>
      <c r="N151" s="33">
        <v>61.063684830427</v>
      </c>
      <c r="O151" s="33">
        <v>67.07653377127599</v>
      </c>
      <c r="P151" s="33">
        <v>72.289513901829508</v>
      </c>
      <c r="Q151" s="33">
        <v>77.060423194885004</v>
      </c>
      <c r="R151" s="33">
        <v>76.3541066346165</v>
      </c>
      <c r="S151" s="33">
        <v>76.27630938076949</v>
      </c>
      <c r="T151" s="33">
        <v>76.016968630313499</v>
      </c>
      <c r="U151" s="33">
        <v>75.976854702949495</v>
      </c>
      <c r="V151" s="33">
        <v>75.663125495910492</v>
      </c>
      <c r="W151" s="33">
        <v>75.384686729639512</v>
      </c>
      <c r="X151" s="33">
        <v>75.121613945692502</v>
      </c>
      <c r="Y151" s="33">
        <v>75.129360107004501</v>
      </c>
      <c r="Z151" s="33">
        <v>74.093123931229002</v>
      </c>
      <c r="AA151" s="33">
        <v>73.474111387729494</v>
      </c>
      <c r="AB151" s="33">
        <v>71.086269817829006</v>
      </c>
      <c r="AC151" s="33">
        <v>68.984159822701997</v>
      </c>
      <c r="AD151" s="33">
        <v>66.436066289901504</v>
      </c>
      <c r="AE151" s="33">
        <v>64.085799821913</v>
      </c>
    </row>
  </sheetData>
  <sheetProtection algorithmName="SHA-512" hashValue="UHOCtcRCd6Wi21biv/6zVIjFNha1VXd9BdNAJ947ST5XIKDgB6xOMwplUXGViYH4/fBHoxIb6STIEJZgilP+Sg==" saltValue="pRAFUErNqkCYGuD/0c5Pxg=="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4">
    <tabColor rgb="FF188736"/>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1.5703125" style="13" bestFit="1" customWidth="1"/>
    <col min="34" max="16384" width="9.140625" style="13"/>
  </cols>
  <sheetData>
    <row r="1" spans="1:35" s="28" customFormat="1" ht="23.25" customHeight="1">
      <c r="A1" s="27" t="s">
        <v>139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c r="A2" s="28" t="s">
        <v>140</v>
      </c>
    </row>
    <row r="3" spans="1:35" s="28" customFormat="1"/>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5">
      <c r="A6" s="29" t="s">
        <v>40</v>
      </c>
      <c r="B6" s="29" t="s">
        <v>64</v>
      </c>
      <c r="C6" s="33">
        <v>18366</v>
      </c>
      <c r="D6" s="33">
        <v>17891</v>
      </c>
      <c r="E6" s="33">
        <v>16416</v>
      </c>
      <c r="F6" s="33">
        <v>11965.826329207681</v>
      </c>
      <c r="G6" s="33">
        <v>9873.1368849476166</v>
      </c>
      <c r="H6" s="33">
        <v>9655.4353662177782</v>
      </c>
      <c r="I6" s="33">
        <v>9564.6389801540299</v>
      </c>
      <c r="J6" s="33">
        <v>9564.638697994651</v>
      </c>
      <c r="K6" s="33">
        <v>8387.48899637873</v>
      </c>
      <c r="L6" s="33">
        <v>8387.488996403059</v>
      </c>
      <c r="M6" s="33">
        <v>8237.4457834984787</v>
      </c>
      <c r="N6" s="33">
        <v>6040.7669161696094</v>
      </c>
      <c r="O6" s="33">
        <v>5510.1760773656797</v>
      </c>
      <c r="P6" s="33">
        <v>5510.1760774528302</v>
      </c>
      <c r="Q6" s="33">
        <v>4885.5233911509804</v>
      </c>
      <c r="R6" s="33">
        <v>4519.6261051536494</v>
      </c>
      <c r="S6" s="33">
        <v>4498.4690711364801</v>
      </c>
      <c r="T6" s="33">
        <v>4498.4690711581898</v>
      </c>
      <c r="U6" s="33">
        <v>4498.4690711573203</v>
      </c>
      <c r="V6" s="33">
        <v>4438.0961411489398</v>
      </c>
      <c r="W6" s="33">
        <v>3432.1962271305997</v>
      </c>
      <c r="X6" s="33">
        <v>1998.1962271235602</v>
      </c>
      <c r="Y6" s="33">
        <v>1463.0084259999999</v>
      </c>
      <c r="Z6" s="33">
        <v>1285.727126</v>
      </c>
      <c r="AA6" s="33">
        <v>1285.727126</v>
      </c>
      <c r="AB6" s="33">
        <v>1285.727126</v>
      </c>
      <c r="AC6" s="33">
        <v>1265.9994799999999</v>
      </c>
      <c r="AD6" s="33">
        <v>1265.9994799999999</v>
      </c>
      <c r="AE6" s="33">
        <v>1265.9994799999999</v>
      </c>
    </row>
    <row r="7" spans="1:35">
      <c r="A7" s="29" t="s">
        <v>40</v>
      </c>
      <c r="B7" s="29" t="s">
        <v>71</v>
      </c>
      <c r="C7" s="33">
        <v>4790</v>
      </c>
      <c r="D7" s="33">
        <v>4790</v>
      </c>
      <c r="E7" s="33">
        <v>4790</v>
      </c>
      <c r="F7" s="33">
        <v>2196.1484100000002</v>
      </c>
      <c r="G7" s="33">
        <v>2108.0655500000003</v>
      </c>
      <c r="H7" s="33">
        <v>1748.2525500000002</v>
      </c>
      <c r="I7" s="33">
        <v>1.6090431599999999E-3</v>
      </c>
      <c r="J7" s="33">
        <v>1.0088525700000001E-3</v>
      </c>
      <c r="K7" s="33">
        <v>1.0086972999999999E-3</v>
      </c>
      <c r="L7" s="33">
        <v>1.0089369299999991E-3</v>
      </c>
      <c r="M7" s="33">
        <v>1.008844909999999E-3</v>
      </c>
      <c r="N7" s="33">
        <v>1.008891099999999E-3</v>
      </c>
      <c r="O7" s="33">
        <v>1.008944979999999E-3</v>
      </c>
      <c r="P7" s="33">
        <v>1.00890969E-3</v>
      </c>
      <c r="Q7" s="33">
        <v>1.008847139999999E-3</v>
      </c>
      <c r="R7" s="33">
        <v>8.3591172E-4</v>
      </c>
      <c r="S7" s="33">
        <v>5.6463219999999998E-4</v>
      </c>
      <c r="T7" s="33">
        <v>5.6465018999999998E-4</v>
      </c>
      <c r="U7" s="33">
        <v>5.6472979999999998E-4</v>
      </c>
      <c r="V7" s="33">
        <v>5.6469927E-4</v>
      </c>
      <c r="W7" s="33">
        <v>5.6467563999999999E-4</v>
      </c>
      <c r="X7" s="33">
        <v>5.6464081999999796E-4</v>
      </c>
      <c r="Y7" s="33">
        <v>5.6466019999999999E-4</v>
      </c>
      <c r="Z7" s="33">
        <v>5.6466888E-4</v>
      </c>
      <c r="AA7" s="33">
        <v>1.5420120000000001E-4</v>
      </c>
      <c r="AB7" s="33">
        <v>1.5405614E-4</v>
      </c>
      <c r="AC7" s="33">
        <v>0</v>
      </c>
      <c r="AD7" s="33">
        <v>0</v>
      </c>
      <c r="AE7" s="33">
        <v>0</v>
      </c>
    </row>
    <row r="8" spans="1:35">
      <c r="A8" s="29" t="s">
        <v>40</v>
      </c>
      <c r="B8" s="29" t="s">
        <v>20</v>
      </c>
      <c r="C8" s="33">
        <v>3054.8999938964839</v>
      </c>
      <c r="D8" s="33">
        <v>3054.8999938964839</v>
      </c>
      <c r="E8" s="33">
        <v>2874.8999938964839</v>
      </c>
      <c r="F8" s="33">
        <v>2874.8999938964839</v>
      </c>
      <c r="G8" s="33">
        <v>2874.8999938964839</v>
      </c>
      <c r="H8" s="33">
        <v>2874.8999938964839</v>
      </c>
      <c r="I8" s="33">
        <v>2874.8999938964839</v>
      </c>
      <c r="J8" s="33">
        <v>2874.8999938964839</v>
      </c>
      <c r="K8" s="33">
        <v>2874.8999938964839</v>
      </c>
      <c r="L8" s="33">
        <v>2874.8999938964839</v>
      </c>
      <c r="M8" s="33">
        <v>2874.8999938964839</v>
      </c>
      <c r="N8" s="33">
        <v>2874.8999938964839</v>
      </c>
      <c r="O8" s="33">
        <v>2874.8999938964839</v>
      </c>
      <c r="P8" s="33">
        <v>2874.8999938964839</v>
      </c>
      <c r="Q8" s="33">
        <v>2874.8999938964839</v>
      </c>
      <c r="R8" s="33">
        <v>2489.8999938964839</v>
      </c>
      <c r="S8" s="33">
        <v>1960.8999938964839</v>
      </c>
      <c r="T8" s="33">
        <v>1960.8999938964839</v>
      </c>
      <c r="U8" s="33">
        <v>1817.5</v>
      </c>
      <c r="V8" s="33">
        <v>1817.5</v>
      </c>
      <c r="W8" s="33">
        <v>1817.5</v>
      </c>
      <c r="X8" s="33">
        <v>1817.5</v>
      </c>
      <c r="Y8" s="33">
        <v>1377.5</v>
      </c>
      <c r="Z8" s="33">
        <v>1192.5</v>
      </c>
      <c r="AA8" s="33">
        <v>548</v>
      </c>
      <c r="AB8" s="33">
        <v>388</v>
      </c>
      <c r="AC8" s="33">
        <v>388</v>
      </c>
      <c r="AD8" s="33">
        <v>388</v>
      </c>
      <c r="AE8" s="33">
        <v>388</v>
      </c>
    </row>
    <row r="9" spans="1:35">
      <c r="A9" s="29" t="s">
        <v>40</v>
      </c>
      <c r="B9" s="29" t="s">
        <v>32</v>
      </c>
      <c r="C9" s="33">
        <v>1384</v>
      </c>
      <c r="D9" s="33">
        <v>1384</v>
      </c>
      <c r="E9" s="33">
        <v>1384</v>
      </c>
      <c r="F9" s="33">
        <v>1384</v>
      </c>
      <c r="G9" s="33">
        <v>1384</v>
      </c>
      <c r="H9" s="33">
        <v>1384</v>
      </c>
      <c r="I9" s="33">
        <v>1384</v>
      </c>
      <c r="J9" s="33">
        <v>1384</v>
      </c>
      <c r="K9" s="33">
        <v>1384</v>
      </c>
      <c r="L9" s="33">
        <v>1384</v>
      </c>
      <c r="M9" s="33">
        <v>1384</v>
      </c>
      <c r="N9" s="33">
        <v>1384</v>
      </c>
      <c r="O9" s="33">
        <v>1384</v>
      </c>
      <c r="P9" s="33">
        <v>1384</v>
      </c>
      <c r="Q9" s="33">
        <v>584</v>
      </c>
      <c r="R9" s="33">
        <v>584</v>
      </c>
      <c r="S9" s="33">
        <v>584</v>
      </c>
      <c r="T9" s="33">
        <v>584</v>
      </c>
      <c r="U9" s="33">
        <v>84</v>
      </c>
      <c r="V9" s="33">
        <v>84</v>
      </c>
      <c r="W9" s="33">
        <v>84</v>
      </c>
      <c r="X9" s="33">
        <v>84</v>
      </c>
      <c r="Y9" s="33">
        <v>84</v>
      </c>
      <c r="Z9" s="33">
        <v>84</v>
      </c>
      <c r="AA9" s="33">
        <v>84</v>
      </c>
      <c r="AB9" s="33">
        <v>0</v>
      </c>
      <c r="AC9" s="33">
        <v>0</v>
      </c>
      <c r="AD9" s="33">
        <v>0</v>
      </c>
      <c r="AE9" s="33">
        <v>0</v>
      </c>
    </row>
    <row r="10" spans="1:35">
      <c r="A10" s="29" t="s">
        <v>40</v>
      </c>
      <c r="B10" s="29" t="s">
        <v>66</v>
      </c>
      <c r="C10" s="33">
        <v>6863.139991760253</v>
      </c>
      <c r="D10" s="33">
        <v>6863.139991760253</v>
      </c>
      <c r="E10" s="33">
        <v>6863.139991760253</v>
      </c>
      <c r="F10" s="33">
        <v>6863.139991760253</v>
      </c>
      <c r="G10" s="33">
        <v>6863.139991760253</v>
      </c>
      <c r="H10" s="33">
        <v>6863.139991760253</v>
      </c>
      <c r="I10" s="33">
        <v>6863.139991760253</v>
      </c>
      <c r="J10" s="33">
        <v>6863.139991760253</v>
      </c>
      <c r="K10" s="33">
        <v>6863.139991760253</v>
      </c>
      <c r="L10" s="33">
        <v>6480.639991760253</v>
      </c>
      <c r="M10" s="33">
        <v>6480.639991760253</v>
      </c>
      <c r="N10" s="33">
        <v>6211.2999954223633</v>
      </c>
      <c r="O10" s="33">
        <v>5749.2999954223633</v>
      </c>
      <c r="P10" s="33">
        <v>5632.2999954223633</v>
      </c>
      <c r="Q10" s="33">
        <v>5548.4898632893828</v>
      </c>
      <c r="R10" s="33">
        <v>5548.4898633007788</v>
      </c>
      <c r="S10" s="33">
        <v>7328.5120154223623</v>
      </c>
      <c r="T10" s="33">
        <v>7328.5120154223623</v>
      </c>
      <c r="U10" s="33">
        <v>7812.7843154223619</v>
      </c>
      <c r="V10" s="33">
        <v>7692.7843154223619</v>
      </c>
      <c r="W10" s="33">
        <v>9078.5849754223618</v>
      </c>
      <c r="X10" s="33">
        <v>9229.1649754223617</v>
      </c>
      <c r="Y10" s="33">
        <v>10983.054405244713</v>
      </c>
      <c r="Z10" s="33">
        <v>11108.970355752423</v>
      </c>
      <c r="AA10" s="33">
        <v>11108.970355755462</v>
      </c>
      <c r="AB10" s="33">
        <v>13045.344055763822</v>
      </c>
      <c r="AC10" s="33">
        <v>12461.344055785592</v>
      </c>
      <c r="AD10" s="33">
        <v>12985.101455924954</v>
      </c>
      <c r="AE10" s="33">
        <v>13684.432949586144</v>
      </c>
    </row>
    <row r="11" spans="1:35">
      <c r="A11" s="29" t="s">
        <v>40</v>
      </c>
      <c r="B11" s="29" t="s">
        <v>65</v>
      </c>
      <c r="C11" s="33">
        <v>7365.2999954223633</v>
      </c>
      <c r="D11" s="33">
        <v>7365.2999954223633</v>
      </c>
      <c r="E11" s="33">
        <v>7365.2999954223633</v>
      </c>
      <c r="F11" s="33">
        <v>7365.2999954223633</v>
      </c>
      <c r="G11" s="33">
        <v>7365.2999954223633</v>
      </c>
      <c r="H11" s="33">
        <v>7365.2999954223633</v>
      </c>
      <c r="I11" s="33">
        <v>7365.2999954223633</v>
      </c>
      <c r="J11" s="33">
        <v>7365.2999954223633</v>
      </c>
      <c r="K11" s="33">
        <v>7365.2999954223633</v>
      </c>
      <c r="L11" s="33">
        <v>7365.2999954223633</v>
      </c>
      <c r="M11" s="33">
        <v>7365.2999954223633</v>
      </c>
      <c r="N11" s="33">
        <v>7365.2999954223633</v>
      </c>
      <c r="O11" s="33">
        <v>7365.2999954223633</v>
      </c>
      <c r="P11" s="33">
        <v>7365.2999954223633</v>
      </c>
      <c r="Q11" s="33">
        <v>7365.2999954223633</v>
      </c>
      <c r="R11" s="33">
        <v>7365.2999954223633</v>
      </c>
      <c r="S11" s="33">
        <v>7278.8999938964844</v>
      </c>
      <c r="T11" s="33">
        <v>7278.8999938964844</v>
      </c>
      <c r="U11" s="33">
        <v>7278.8999938964844</v>
      </c>
      <c r="V11" s="33">
        <v>7278.8999938964844</v>
      </c>
      <c r="W11" s="33">
        <v>7278.8999938964844</v>
      </c>
      <c r="X11" s="33">
        <v>7212.8999938964844</v>
      </c>
      <c r="Y11" s="33">
        <v>7212.8999938964844</v>
      </c>
      <c r="Z11" s="33">
        <v>7212.8999938964844</v>
      </c>
      <c r="AA11" s="33">
        <v>7212.8999938964844</v>
      </c>
      <c r="AB11" s="33">
        <v>7212.8999938964844</v>
      </c>
      <c r="AC11" s="33">
        <v>7212.8999938964844</v>
      </c>
      <c r="AD11" s="33">
        <v>7212.8999938964844</v>
      </c>
      <c r="AE11" s="33">
        <v>7212.8999938964844</v>
      </c>
    </row>
    <row r="12" spans="1:35">
      <c r="A12" s="29" t="s">
        <v>40</v>
      </c>
      <c r="B12" s="29" t="s">
        <v>69</v>
      </c>
      <c r="C12" s="33">
        <v>14690.714117251206</v>
      </c>
      <c r="D12" s="33">
        <v>16595.188153283918</v>
      </c>
      <c r="E12" s="33">
        <v>18535.941415009802</v>
      </c>
      <c r="F12" s="33">
        <v>23592.699561535206</v>
      </c>
      <c r="G12" s="33">
        <v>23663.329241539319</v>
      </c>
      <c r="H12" s="33">
        <v>24266.745471544229</v>
      </c>
      <c r="I12" s="33">
        <v>27687.243221548812</v>
      </c>
      <c r="J12" s="33">
        <v>29884.851025418531</v>
      </c>
      <c r="K12" s="33">
        <v>31653.824125430001</v>
      </c>
      <c r="L12" s="33">
        <v>31690.837639016463</v>
      </c>
      <c r="M12" s="33">
        <v>32860.865774341604</v>
      </c>
      <c r="N12" s="33">
        <v>36940.282023751737</v>
      </c>
      <c r="O12" s="33">
        <v>39025.59446986609</v>
      </c>
      <c r="P12" s="33">
        <v>39577.957249925632</v>
      </c>
      <c r="Q12" s="33">
        <v>39857.85317097402</v>
      </c>
      <c r="R12" s="33">
        <v>40474.54043789547</v>
      </c>
      <c r="S12" s="33">
        <v>43698.78649313825</v>
      </c>
      <c r="T12" s="33">
        <v>44360.036989977554</v>
      </c>
      <c r="U12" s="33">
        <v>44308.109257605065</v>
      </c>
      <c r="V12" s="33">
        <v>44395.680795960681</v>
      </c>
      <c r="W12" s="33">
        <v>46767.721639952717</v>
      </c>
      <c r="X12" s="33">
        <v>48687.183589077387</v>
      </c>
      <c r="Y12" s="33">
        <v>48452.97878355271</v>
      </c>
      <c r="Z12" s="33">
        <v>48054.364699550235</v>
      </c>
      <c r="AA12" s="33">
        <v>48665.312939565447</v>
      </c>
      <c r="AB12" s="33">
        <v>52644.473731429825</v>
      </c>
      <c r="AC12" s="33">
        <v>52898.106031627336</v>
      </c>
      <c r="AD12" s="33">
        <v>53649.280450266771</v>
      </c>
      <c r="AE12" s="33">
        <v>55142.740255557488</v>
      </c>
    </row>
    <row r="13" spans="1:35">
      <c r="A13" s="29" t="s">
        <v>40</v>
      </c>
      <c r="B13" s="29" t="s">
        <v>68</v>
      </c>
      <c r="C13" s="33">
        <v>5599.9709892272858</v>
      </c>
      <c r="D13" s="33">
        <v>6959.1559867858805</v>
      </c>
      <c r="E13" s="33">
        <v>6959.1559867858805</v>
      </c>
      <c r="F13" s="33">
        <v>6959.1559867858805</v>
      </c>
      <c r="G13" s="33">
        <v>7229.4377567858801</v>
      </c>
      <c r="H13" s="33">
        <v>7229.4377567858801</v>
      </c>
      <c r="I13" s="33">
        <v>7304.2727652528401</v>
      </c>
      <c r="J13" s="33">
        <v>7528.8338586643495</v>
      </c>
      <c r="K13" s="33">
        <v>10787.215307744009</v>
      </c>
      <c r="L13" s="33">
        <v>10984.27862446276</v>
      </c>
      <c r="M13" s="33">
        <v>11466.426649229679</v>
      </c>
      <c r="N13" s="33">
        <v>14367.164259982381</v>
      </c>
      <c r="O13" s="33">
        <v>15724.693279191943</v>
      </c>
      <c r="P13" s="33">
        <v>15813.893308934401</v>
      </c>
      <c r="Q13" s="33">
        <v>15854.974808960362</v>
      </c>
      <c r="R13" s="33">
        <v>15733.974809011992</v>
      </c>
      <c r="S13" s="33">
        <v>21016.89737618755</v>
      </c>
      <c r="T13" s="33">
        <v>21305.127673212406</v>
      </c>
      <c r="U13" s="33">
        <v>22375.884723537496</v>
      </c>
      <c r="V13" s="33">
        <v>25001.617660669253</v>
      </c>
      <c r="W13" s="33">
        <v>28759.094910341722</v>
      </c>
      <c r="X13" s="33">
        <v>34554.485480615513</v>
      </c>
      <c r="Y13" s="33">
        <v>36383.478586226716</v>
      </c>
      <c r="Z13" s="33">
        <v>35964.858591129458</v>
      </c>
      <c r="AA13" s="33">
        <v>36173.65889038051</v>
      </c>
      <c r="AB13" s="33">
        <v>41429.739811197913</v>
      </c>
      <c r="AC13" s="33">
        <v>41319.339810068785</v>
      </c>
      <c r="AD13" s="33">
        <v>40586.53980727966</v>
      </c>
      <c r="AE13" s="33">
        <v>39832.786969595109</v>
      </c>
      <c r="AF13" s="28"/>
      <c r="AG13" s="28"/>
      <c r="AH13" s="28"/>
      <c r="AI13" s="28"/>
    </row>
    <row r="14" spans="1:35">
      <c r="A14" s="29" t="s">
        <v>40</v>
      </c>
      <c r="B14" s="29" t="s">
        <v>36</v>
      </c>
      <c r="C14" s="33">
        <v>260.329999923706</v>
      </c>
      <c r="D14" s="33">
        <v>600.32999992370605</v>
      </c>
      <c r="E14" s="33">
        <v>600.32999992370605</v>
      </c>
      <c r="F14" s="33">
        <v>600.32999992370605</v>
      </c>
      <c r="G14" s="33">
        <v>600.32999992370605</v>
      </c>
      <c r="H14" s="33">
        <v>600.32999992370605</v>
      </c>
      <c r="I14" s="33">
        <v>600.32999992370605</v>
      </c>
      <c r="J14" s="33">
        <v>600.33025067072595</v>
      </c>
      <c r="K14" s="33">
        <v>600.33044750339604</v>
      </c>
      <c r="L14" s="33">
        <v>570.33054829072603</v>
      </c>
      <c r="M14" s="33">
        <v>570.33055472676597</v>
      </c>
      <c r="N14" s="33">
        <v>785.76691593424596</v>
      </c>
      <c r="O14" s="33">
        <v>1037.5037961013099</v>
      </c>
      <c r="P14" s="33">
        <v>1012.50379622424</v>
      </c>
      <c r="Q14" s="33">
        <v>1332.6254348930402</v>
      </c>
      <c r="R14" s="33">
        <v>1332.62543496075</v>
      </c>
      <c r="S14" s="33">
        <v>1892.9326468464799</v>
      </c>
      <c r="T14" s="33">
        <v>1892.932646946</v>
      </c>
      <c r="U14" s="33">
        <v>2378.2486346976298</v>
      </c>
      <c r="V14" s="33">
        <v>2358.2486347804997</v>
      </c>
      <c r="W14" s="33">
        <v>3155.2819073986998</v>
      </c>
      <c r="X14" s="33">
        <v>3279.1340031555001</v>
      </c>
      <c r="Y14" s="33">
        <v>3279.1340031749</v>
      </c>
      <c r="Z14" s="33">
        <v>4177.5638300000001</v>
      </c>
      <c r="AA14" s="33">
        <v>4177.5638099999996</v>
      </c>
      <c r="AB14" s="33">
        <v>5511.5848110567294</v>
      </c>
      <c r="AC14" s="33">
        <v>5511.5847364963938</v>
      </c>
      <c r="AD14" s="33">
        <v>6371.5261261822416</v>
      </c>
      <c r="AE14" s="33">
        <v>6578.4053706274535</v>
      </c>
      <c r="AF14" s="28"/>
      <c r="AG14" s="28"/>
      <c r="AH14" s="28"/>
      <c r="AI14" s="28"/>
    </row>
    <row r="15" spans="1:35">
      <c r="A15" s="29" t="s">
        <v>40</v>
      </c>
      <c r="B15" s="29" t="s">
        <v>73</v>
      </c>
      <c r="C15" s="33">
        <v>810</v>
      </c>
      <c r="D15" s="33">
        <v>810</v>
      </c>
      <c r="E15" s="33">
        <v>810</v>
      </c>
      <c r="F15" s="33">
        <v>810</v>
      </c>
      <c r="G15" s="33">
        <v>2850</v>
      </c>
      <c r="H15" s="33">
        <v>2850</v>
      </c>
      <c r="I15" s="33">
        <v>2850</v>
      </c>
      <c r="J15" s="33">
        <v>2850.0002543609098</v>
      </c>
      <c r="K15" s="33">
        <v>4850.0000799030458</v>
      </c>
      <c r="L15" s="33">
        <v>4850.0002064030195</v>
      </c>
      <c r="M15" s="33">
        <v>4850.0002240994099</v>
      </c>
      <c r="N15" s="33">
        <v>6544.5104206444894</v>
      </c>
      <c r="O15" s="33">
        <v>6816.9897006568399</v>
      </c>
      <c r="P15" s="33">
        <v>6816.9897006629899</v>
      </c>
      <c r="Q15" s="33">
        <v>7144.3804433238402</v>
      </c>
      <c r="R15" s="33">
        <v>7144.3804433532196</v>
      </c>
      <c r="S15" s="33">
        <v>7996.5560481071698</v>
      </c>
      <c r="T15" s="33">
        <v>7996.5560481252305</v>
      </c>
      <c r="U15" s="33">
        <v>7996.5561454127201</v>
      </c>
      <c r="V15" s="33">
        <v>7996.5561454404306</v>
      </c>
      <c r="W15" s="33">
        <v>9453.0120456295499</v>
      </c>
      <c r="X15" s="33">
        <v>10774.801045688921</v>
      </c>
      <c r="Y15" s="33">
        <v>10774.801045701519</v>
      </c>
      <c r="Z15" s="33">
        <v>10777.54168245246</v>
      </c>
      <c r="AA15" s="33">
        <v>10777.54168248279</v>
      </c>
      <c r="AB15" s="33">
        <v>10783.409582554499</v>
      </c>
      <c r="AC15" s="33">
        <v>10783.409582586521</v>
      </c>
      <c r="AD15" s="33">
        <v>10950.000382642951</v>
      </c>
      <c r="AE15" s="33">
        <v>10950.00038271528</v>
      </c>
      <c r="AF15" s="28"/>
      <c r="AG15" s="28"/>
      <c r="AH15" s="28"/>
      <c r="AI15" s="28"/>
    </row>
    <row r="16" spans="1:35">
      <c r="A16" s="29" t="s">
        <v>40</v>
      </c>
      <c r="B16" s="29" t="s">
        <v>56</v>
      </c>
      <c r="C16" s="33">
        <v>95.565001159906174</v>
      </c>
      <c r="D16" s="33">
        <v>222.30399817228289</v>
      </c>
      <c r="E16" s="33">
        <v>472.72400641441254</v>
      </c>
      <c r="F16" s="33">
        <v>827.38901638984419</v>
      </c>
      <c r="G16" s="33">
        <v>1275.4639947414385</v>
      </c>
      <c r="H16" s="33">
        <v>1796.002980709073</v>
      </c>
      <c r="I16" s="33">
        <v>2438.3960294723474</v>
      </c>
      <c r="J16" s="33">
        <v>3184.4369697570778</v>
      </c>
      <c r="K16" s="33">
        <v>4042.5660362243557</v>
      </c>
      <c r="L16" s="33">
        <v>4718.5470113754145</v>
      </c>
      <c r="M16" s="33">
        <v>5463.8920488357453</v>
      </c>
      <c r="N16" s="33">
        <v>6261.2278814315578</v>
      </c>
      <c r="O16" s="33">
        <v>7107.5971488952464</v>
      </c>
      <c r="P16" s="33">
        <v>7905.5148887634123</v>
      </c>
      <c r="Q16" s="33">
        <v>8730.1271591186469</v>
      </c>
      <c r="R16" s="33">
        <v>9162.6489810943513</v>
      </c>
      <c r="S16" s="33">
        <v>9618.3372249603162</v>
      </c>
      <c r="T16" s="33">
        <v>10079.154048919669</v>
      </c>
      <c r="U16" s="33">
        <v>10567.066068649285</v>
      </c>
      <c r="V16" s="33">
        <v>11065.494928359969</v>
      </c>
      <c r="W16" s="33">
        <v>11575.234004974354</v>
      </c>
      <c r="X16" s="33">
        <v>12098.768871307355</v>
      </c>
      <c r="Y16" s="33">
        <v>12640.389154434191</v>
      </c>
      <c r="Z16" s="33">
        <v>13204.069122314442</v>
      </c>
      <c r="AA16" s="33">
        <v>13783.858104705803</v>
      </c>
      <c r="AB16" s="33">
        <v>14380.364139556885</v>
      </c>
      <c r="AC16" s="33">
        <v>14988.57563400268</v>
      </c>
      <c r="AD16" s="33">
        <v>15603.09802246093</v>
      </c>
      <c r="AE16" s="33">
        <v>16225.747894287102</v>
      </c>
      <c r="AF16" s="28"/>
      <c r="AG16" s="28"/>
      <c r="AH16" s="28"/>
      <c r="AI16" s="28"/>
    </row>
    <row r="17" spans="1:35">
      <c r="A17" s="34" t="s">
        <v>138</v>
      </c>
      <c r="B17" s="34"/>
      <c r="C17" s="35">
        <v>62114.025087557595</v>
      </c>
      <c r="D17" s="35">
        <v>64902.684121148901</v>
      </c>
      <c r="E17" s="35">
        <v>65188.437382874785</v>
      </c>
      <c r="F17" s="35">
        <v>63201.170268607872</v>
      </c>
      <c r="G17" s="35">
        <v>61361.309414351919</v>
      </c>
      <c r="H17" s="35">
        <v>61387.211125626993</v>
      </c>
      <c r="I17" s="35">
        <v>63043.496557077946</v>
      </c>
      <c r="J17" s="35">
        <v>65465.664572009206</v>
      </c>
      <c r="K17" s="35">
        <v>69315.86941932913</v>
      </c>
      <c r="L17" s="35">
        <v>69167.446249898319</v>
      </c>
      <c r="M17" s="35">
        <v>70669.579196993771</v>
      </c>
      <c r="N17" s="35">
        <v>75183.714193536041</v>
      </c>
      <c r="O17" s="35">
        <v>77633.964820109904</v>
      </c>
      <c r="P17" s="35">
        <v>78158.527629963763</v>
      </c>
      <c r="Q17" s="35">
        <v>76971.042232540742</v>
      </c>
      <c r="R17" s="35">
        <v>76715.832040592461</v>
      </c>
      <c r="S17" s="35">
        <v>86366.465508309804</v>
      </c>
      <c r="T17" s="35">
        <v>87315.946302213677</v>
      </c>
      <c r="U17" s="35">
        <v>88175.647926348538</v>
      </c>
      <c r="V17" s="35">
        <v>90708.579471796984</v>
      </c>
      <c r="W17" s="35">
        <v>97217.998311419535</v>
      </c>
      <c r="X17" s="35">
        <v>103583.43083077614</v>
      </c>
      <c r="Y17" s="35">
        <v>105956.92075958083</v>
      </c>
      <c r="Z17" s="35">
        <v>104903.32133099748</v>
      </c>
      <c r="AA17" s="35">
        <v>105078.56945979911</v>
      </c>
      <c r="AB17" s="35">
        <v>116006.18487234419</v>
      </c>
      <c r="AC17" s="35">
        <v>115545.68937137819</v>
      </c>
      <c r="AD17" s="35">
        <v>116087.82118736787</v>
      </c>
      <c r="AE17" s="35">
        <v>117526.85964863522</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10240</v>
      </c>
      <c r="D20" s="33">
        <v>9765</v>
      </c>
      <c r="E20" s="33">
        <v>8290</v>
      </c>
      <c r="F20" s="33">
        <v>7374.2740617035997</v>
      </c>
      <c r="G20" s="33">
        <v>5281.5846174615108</v>
      </c>
      <c r="H20" s="33">
        <v>5281.5846174836397</v>
      </c>
      <c r="I20" s="33">
        <v>5281.5846178433503</v>
      </c>
      <c r="J20" s="33">
        <v>5281.5846179946502</v>
      </c>
      <c r="K20" s="33">
        <v>4321.3747663787299</v>
      </c>
      <c r="L20" s="33">
        <v>4321.3747664030598</v>
      </c>
      <c r="M20" s="33">
        <v>4171.3315534984795</v>
      </c>
      <c r="N20" s="33">
        <v>1974.65268616961</v>
      </c>
      <c r="O20" s="33">
        <v>1974.6526862619598</v>
      </c>
      <c r="P20" s="33">
        <v>1974.65268631662</v>
      </c>
      <c r="Q20" s="33">
        <v>1350</v>
      </c>
      <c r="R20" s="33">
        <v>1350</v>
      </c>
      <c r="S20" s="33">
        <v>1350</v>
      </c>
      <c r="T20" s="33">
        <v>1350</v>
      </c>
      <c r="U20" s="33">
        <v>1350</v>
      </c>
      <c r="V20" s="33">
        <v>1350</v>
      </c>
      <c r="W20" s="33">
        <v>690</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625</v>
      </c>
      <c r="D22" s="33">
        <v>625</v>
      </c>
      <c r="E22" s="33">
        <v>625</v>
      </c>
      <c r="F22" s="33">
        <v>625</v>
      </c>
      <c r="G22" s="33">
        <v>625</v>
      </c>
      <c r="H22" s="33">
        <v>625</v>
      </c>
      <c r="I22" s="33">
        <v>625</v>
      </c>
      <c r="J22" s="33">
        <v>625</v>
      </c>
      <c r="K22" s="33">
        <v>625</v>
      </c>
      <c r="L22" s="33">
        <v>625</v>
      </c>
      <c r="M22" s="33">
        <v>625</v>
      </c>
      <c r="N22" s="33">
        <v>625</v>
      </c>
      <c r="O22" s="33">
        <v>625</v>
      </c>
      <c r="P22" s="33">
        <v>625</v>
      </c>
      <c r="Q22" s="33">
        <v>625</v>
      </c>
      <c r="R22" s="33">
        <v>625</v>
      </c>
      <c r="S22" s="33">
        <v>625</v>
      </c>
      <c r="T22" s="33">
        <v>625</v>
      </c>
      <c r="U22" s="33">
        <v>625</v>
      </c>
      <c r="V22" s="33">
        <v>625</v>
      </c>
      <c r="W22" s="33">
        <v>625</v>
      </c>
      <c r="X22" s="33">
        <v>625</v>
      </c>
      <c r="Y22" s="33">
        <v>185</v>
      </c>
      <c r="Z22" s="33">
        <v>0</v>
      </c>
      <c r="AA22" s="33">
        <v>0</v>
      </c>
      <c r="AB22" s="33">
        <v>0</v>
      </c>
      <c r="AC22" s="33">
        <v>0</v>
      </c>
      <c r="AD22" s="33">
        <v>0</v>
      </c>
      <c r="AE22" s="33">
        <v>0</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1438</v>
      </c>
      <c r="D24" s="33">
        <v>1438</v>
      </c>
      <c r="E24" s="33">
        <v>1438</v>
      </c>
      <c r="F24" s="33">
        <v>1438</v>
      </c>
      <c r="G24" s="33">
        <v>1438</v>
      </c>
      <c r="H24" s="33">
        <v>1438</v>
      </c>
      <c r="I24" s="33">
        <v>1438</v>
      </c>
      <c r="J24" s="33">
        <v>1438</v>
      </c>
      <c r="K24" s="33">
        <v>1438</v>
      </c>
      <c r="L24" s="33">
        <v>1438</v>
      </c>
      <c r="M24" s="33">
        <v>1438</v>
      </c>
      <c r="N24" s="33">
        <v>1438</v>
      </c>
      <c r="O24" s="33">
        <v>1438</v>
      </c>
      <c r="P24" s="33">
        <v>1438</v>
      </c>
      <c r="Q24" s="33">
        <v>1388.00011227952</v>
      </c>
      <c r="R24" s="33">
        <v>1388.000112285416</v>
      </c>
      <c r="S24" s="33">
        <v>2446.8062</v>
      </c>
      <c r="T24" s="33">
        <v>2446.8062</v>
      </c>
      <c r="U24" s="33">
        <v>2446.8062</v>
      </c>
      <c r="V24" s="33">
        <v>2446.8062</v>
      </c>
      <c r="W24" s="33">
        <v>2446.8062</v>
      </c>
      <c r="X24" s="33">
        <v>2446.8062</v>
      </c>
      <c r="Y24" s="33">
        <v>3189.7799</v>
      </c>
      <c r="Z24" s="33">
        <v>3103.4775</v>
      </c>
      <c r="AA24" s="33">
        <v>3103.4775</v>
      </c>
      <c r="AB24" s="33">
        <v>3103.4775</v>
      </c>
      <c r="AC24" s="33">
        <v>3103.4775</v>
      </c>
      <c r="AD24" s="33">
        <v>3103.4775</v>
      </c>
      <c r="AE24" s="33">
        <v>3103.4776041637801</v>
      </c>
    </row>
    <row r="25" spans="1:35" s="28" customFormat="1">
      <c r="A25" s="29" t="s">
        <v>130</v>
      </c>
      <c r="B25" s="29" t="s">
        <v>65</v>
      </c>
      <c r="C25" s="33">
        <v>2585</v>
      </c>
      <c r="D25" s="33">
        <v>2585</v>
      </c>
      <c r="E25" s="33">
        <v>2585</v>
      </c>
      <c r="F25" s="33">
        <v>2585</v>
      </c>
      <c r="G25" s="33">
        <v>2585</v>
      </c>
      <c r="H25" s="33">
        <v>2585</v>
      </c>
      <c r="I25" s="33">
        <v>2585</v>
      </c>
      <c r="J25" s="33">
        <v>2585</v>
      </c>
      <c r="K25" s="33">
        <v>2585</v>
      </c>
      <c r="L25" s="33">
        <v>2585</v>
      </c>
      <c r="M25" s="33">
        <v>2585</v>
      </c>
      <c r="N25" s="33">
        <v>2585</v>
      </c>
      <c r="O25" s="33">
        <v>2585</v>
      </c>
      <c r="P25" s="33">
        <v>2585</v>
      </c>
      <c r="Q25" s="33">
        <v>2585</v>
      </c>
      <c r="R25" s="33">
        <v>2585</v>
      </c>
      <c r="S25" s="33">
        <v>2585</v>
      </c>
      <c r="T25" s="33">
        <v>2585</v>
      </c>
      <c r="U25" s="33">
        <v>2585</v>
      </c>
      <c r="V25" s="33">
        <v>2585</v>
      </c>
      <c r="W25" s="33">
        <v>2585</v>
      </c>
      <c r="X25" s="33">
        <v>2585</v>
      </c>
      <c r="Y25" s="33">
        <v>2585</v>
      </c>
      <c r="Z25" s="33">
        <v>2585</v>
      </c>
      <c r="AA25" s="33">
        <v>2585</v>
      </c>
      <c r="AB25" s="33">
        <v>2585</v>
      </c>
      <c r="AC25" s="33">
        <v>2585</v>
      </c>
      <c r="AD25" s="33">
        <v>2585</v>
      </c>
      <c r="AE25" s="33">
        <v>2585</v>
      </c>
    </row>
    <row r="26" spans="1:35" s="28" customFormat="1">
      <c r="A26" s="29" t="s">
        <v>130</v>
      </c>
      <c r="B26" s="29" t="s">
        <v>69</v>
      </c>
      <c r="C26" s="33">
        <v>3520.7298995422325</v>
      </c>
      <c r="D26" s="33">
        <v>3741.0439395422313</v>
      </c>
      <c r="E26" s="33">
        <v>5452.4256995422329</v>
      </c>
      <c r="F26" s="33">
        <v>7209.572479542232</v>
      </c>
      <c r="G26" s="33">
        <v>7209.572479542232</v>
      </c>
      <c r="H26" s="33">
        <v>7584.4562295422329</v>
      </c>
      <c r="I26" s="33">
        <v>8660.2069995422335</v>
      </c>
      <c r="J26" s="33">
        <v>8760.2069995422335</v>
      </c>
      <c r="K26" s="33">
        <v>10482.774699542233</v>
      </c>
      <c r="L26" s="33">
        <v>10482.774699542233</v>
      </c>
      <c r="M26" s="33">
        <v>10482.774699542233</v>
      </c>
      <c r="N26" s="33">
        <v>13096.673718453036</v>
      </c>
      <c r="O26" s="33">
        <v>13096.673718519904</v>
      </c>
      <c r="P26" s="33">
        <v>13096.6737185331</v>
      </c>
      <c r="Q26" s="33">
        <v>13096.673897037779</v>
      </c>
      <c r="R26" s="33">
        <v>13355.653301802773</v>
      </c>
      <c r="S26" s="33">
        <v>13085.653301925404</v>
      </c>
      <c r="T26" s="33">
        <v>13983.173612721253</v>
      </c>
      <c r="U26" s="33">
        <v>13983.173612758223</v>
      </c>
      <c r="V26" s="33">
        <v>13622.673612814424</v>
      </c>
      <c r="W26" s="33">
        <v>14392.955906505933</v>
      </c>
      <c r="X26" s="33">
        <v>14892.950256968579</v>
      </c>
      <c r="Y26" s="33">
        <v>14597.970253635838</v>
      </c>
      <c r="Z26" s="33">
        <v>14597.970253868622</v>
      </c>
      <c r="AA26" s="33">
        <v>16225.996578759346</v>
      </c>
      <c r="AB26" s="33">
        <v>17820.322551662157</v>
      </c>
      <c r="AC26" s="33">
        <v>18313.954851671384</v>
      </c>
      <c r="AD26" s="33">
        <v>18471.16995172538</v>
      </c>
      <c r="AE26" s="33">
        <v>18357.980076305688</v>
      </c>
    </row>
    <row r="27" spans="1:35" s="28" customFormat="1">
      <c r="A27" s="29" t="s">
        <v>130</v>
      </c>
      <c r="B27" s="29" t="s">
        <v>68</v>
      </c>
      <c r="C27" s="33">
        <v>2130.362995147701</v>
      </c>
      <c r="D27" s="33">
        <v>2600.362995147701</v>
      </c>
      <c r="E27" s="33">
        <v>2600.362995147701</v>
      </c>
      <c r="F27" s="33">
        <v>2600.362995147701</v>
      </c>
      <c r="G27" s="33">
        <v>2870.644765147701</v>
      </c>
      <c r="H27" s="33">
        <v>2870.644765147701</v>
      </c>
      <c r="I27" s="33">
        <v>2870.644765147701</v>
      </c>
      <c r="J27" s="33">
        <v>3095.205858513551</v>
      </c>
      <c r="K27" s="33">
        <v>6353.5873075814316</v>
      </c>
      <c r="L27" s="33">
        <v>6353.5873075863119</v>
      </c>
      <c r="M27" s="33">
        <v>6353.5873075915015</v>
      </c>
      <c r="N27" s="33">
        <v>7030.7170078712015</v>
      </c>
      <c r="O27" s="33">
        <v>7945.6269078785017</v>
      </c>
      <c r="P27" s="33">
        <v>7945.6269078865216</v>
      </c>
      <c r="Q27" s="33">
        <v>7986.7084078926318</v>
      </c>
      <c r="R27" s="33">
        <v>7986.7084079035822</v>
      </c>
      <c r="S27" s="33">
        <v>10648.436717953222</v>
      </c>
      <c r="T27" s="33">
        <v>10936.667014909515</v>
      </c>
      <c r="U27" s="33">
        <v>11627.668514922025</v>
      </c>
      <c r="V27" s="33">
        <v>13324.786524937184</v>
      </c>
      <c r="W27" s="33">
        <v>14714.407914960913</v>
      </c>
      <c r="X27" s="33">
        <v>17561.650013462964</v>
      </c>
      <c r="Y27" s="33">
        <v>18384.712013514196</v>
      </c>
      <c r="Z27" s="33">
        <v>18384.712013516597</v>
      </c>
      <c r="AA27" s="33">
        <v>18384.712013539669</v>
      </c>
      <c r="AB27" s="33">
        <v>19990.880618306146</v>
      </c>
      <c r="AC27" s="33">
        <v>19990.880618679108</v>
      </c>
      <c r="AD27" s="33">
        <v>19940.880618845375</v>
      </c>
      <c r="AE27" s="33">
        <v>19319.320676866089</v>
      </c>
    </row>
    <row r="28" spans="1:35" s="28" customFormat="1">
      <c r="A28" s="29" t="s">
        <v>130</v>
      </c>
      <c r="B28" s="29" t="s">
        <v>36</v>
      </c>
      <c r="C28" s="33">
        <v>0</v>
      </c>
      <c r="D28" s="33">
        <v>0</v>
      </c>
      <c r="E28" s="33">
        <v>0</v>
      </c>
      <c r="F28" s="33">
        <v>0</v>
      </c>
      <c r="G28" s="33">
        <v>0</v>
      </c>
      <c r="H28" s="33">
        <v>0</v>
      </c>
      <c r="I28" s="33">
        <v>0</v>
      </c>
      <c r="J28" s="33">
        <v>0</v>
      </c>
      <c r="K28" s="33">
        <v>1.9677055999999999E-4</v>
      </c>
      <c r="L28" s="33">
        <v>1.9678324999999999E-4</v>
      </c>
      <c r="M28" s="33">
        <v>1.9679178000000001E-4</v>
      </c>
      <c r="N28" s="33">
        <v>5.3859853999999995E-4</v>
      </c>
      <c r="O28" s="33">
        <v>5.3865230999999999E-4</v>
      </c>
      <c r="P28" s="33">
        <v>5.3866483999999903E-4</v>
      </c>
      <c r="Q28" s="33">
        <v>8.5903853999999991E-4</v>
      </c>
      <c r="R28" s="33">
        <v>8.590653499999999E-4</v>
      </c>
      <c r="S28" s="33">
        <v>8.8071137999999995E-4</v>
      </c>
      <c r="T28" s="33">
        <v>8.8076389999999999E-4</v>
      </c>
      <c r="U28" s="33">
        <v>485.31686842542996</v>
      </c>
      <c r="V28" s="33">
        <v>485.31686845569999</v>
      </c>
      <c r="W28" s="33">
        <v>1055.82575</v>
      </c>
      <c r="X28" s="33">
        <v>1055.82575</v>
      </c>
      <c r="Y28" s="33">
        <v>1055.82575</v>
      </c>
      <c r="Z28" s="33">
        <v>1774.1845000000001</v>
      </c>
      <c r="AA28" s="33">
        <v>1774.1845000000001</v>
      </c>
      <c r="AB28" s="33">
        <v>1774.1845000000001</v>
      </c>
      <c r="AC28" s="33">
        <v>1774.1844300000002</v>
      </c>
      <c r="AD28" s="33">
        <v>1774.1844300000002</v>
      </c>
      <c r="AE28" s="33">
        <v>1774.1841300000001</v>
      </c>
    </row>
    <row r="29" spans="1:35" s="28" customFormat="1">
      <c r="A29" s="29" t="s">
        <v>130</v>
      </c>
      <c r="B29" s="29" t="s">
        <v>73</v>
      </c>
      <c r="C29" s="33">
        <v>240</v>
      </c>
      <c r="D29" s="33">
        <v>240</v>
      </c>
      <c r="E29" s="33">
        <v>240</v>
      </c>
      <c r="F29" s="33">
        <v>240</v>
      </c>
      <c r="G29" s="33">
        <v>2280</v>
      </c>
      <c r="H29" s="33">
        <v>2280</v>
      </c>
      <c r="I29" s="33">
        <v>2280</v>
      </c>
      <c r="J29" s="33">
        <v>2280</v>
      </c>
      <c r="K29" s="33">
        <v>4279.9997999999996</v>
      </c>
      <c r="L29" s="33">
        <v>4279.9997999999996</v>
      </c>
      <c r="M29" s="33">
        <v>4279.9997999999996</v>
      </c>
      <c r="N29" s="33">
        <v>4279.9999006444896</v>
      </c>
      <c r="O29" s="33">
        <v>4279.9999006568396</v>
      </c>
      <c r="P29" s="33">
        <v>4279.9999006629896</v>
      </c>
      <c r="Q29" s="33">
        <v>4279.9999433238399</v>
      </c>
      <c r="R29" s="33">
        <v>4279.9999433532194</v>
      </c>
      <c r="S29" s="33">
        <v>4279.99994810717</v>
      </c>
      <c r="T29" s="33">
        <v>4279.9999481252298</v>
      </c>
      <c r="U29" s="33">
        <v>4280.0000454127194</v>
      </c>
      <c r="V29" s="33">
        <v>4280.0000454404299</v>
      </c>
      <c r="W29" s="33">
        <v>4880.0002456295497</v>
      </c>
      <c r="X29" s="33">
        <v>4880.0002456889197</v>
      </c>
      <c r="Y29" s="33">
        <v>4880.0002457015198</v>
      </c>
      <c r="Z29" s="33">
        <v>4880.0002458051003</v>
      </c>
      <c r="AA29" s="33">
        <v>4880.0002458282397</v>
      </c>
      <c r="AB29" s="33">
        <v>4880.0002458877298</v>
      </c>
      <c r="AC29" s="33">
        <v>4880.0002459069401</v>
      </c>
      <c r="AD29" s="33">
        <v>4880.0002459527204</v>
      </c>
      <c r="AE29" s="33">
        <v>4880.0002459918996</v>
      </c>
    </row>
    <row r="30" spans="1:35" s="28" customFormat="1">
      <c r="A30" s="29" t="s">
        <v>130</v>
      </c>
      <c r="B30" s="29" t="s">
        <v>56</v>
      </c>
      <c r="C30" s="33">
        <v>33.809000492095876</v>
      </c>
      <c r="D30" s="33">
        <v>82.708997726440401</v>
      </c>
      <c r="E30" s="33">
        <v>156.7610015869133</v>
      </c>
      <c r="F30" s="33">
        <v>263.89000701904251</v>
      </c>
      <c r="G30" s="33">
        <v>405.04799652099609</v>
      </c>
      <c r="H30" s="33">
        <v>567.05899810790902</v>
      </c>
      <c r="I30" s="33">
        <v>769.63403320312409</v>
      </c>
      <c r="J30" s="33">
        <v>1010.102981567382</v>
      </c>
      <c r="K30" s="33">
        <v>1287.846038818356</v>
      </c>
      <c r="L30" s="33">
        <v>1513.001998901364</v>
      </c>
      <c r="M30" s="33">
        <v>1757.9950256347629</v>
      </c>
      <c r="N30" s="33">
        <v>2022.752929687492</v>
      </c>
      <c r="O30" s="33">
        <v>2303.8510437011641</v>
      </c>
      <c r="P30" s="33">
        <v>2570.3709106445258</v>
      </c>
      <c r="Q30" s="33">
        <v>2845.8051147460928</v>
      </c>
      <c r="R30" s="33">
        <v>2993.400024414062</v>
      </c>
      <c r="S30" s="33">
        <v>3149.60205078125</v>
      </c>
      <c r="T30" s="33">
        <v>3306.082000732416</v>
      </c>
      <c r="U30" s="33">
        <v>3472.6760864257813</v>
      </c>
      <c r="V30" s="33">
        <v>3642.4990844726508</v>
      </c>
      <c r="W30" s="33">
        <v>3815.6539916992128</v>
      </c>
      <c r="X30" s="33">
        <v>3993.2119750976508</v>
      </c>
      <c r="Y30" s="33">
        <v>4175.7440795898383</v>
      </c>
      <c r="Z30" s="33">
        <v>4364.7819213867133</v>
      </c>
      <c r="AA30" s="33">
        <v>4557.4061279296875</v>
      </c>
      <c r="AB30" s="33">
        <v>4750.507080078125</v>
      </c>
      <c r="AC30" s="33">
        <v>4944.2018432617178</v>
      </c>
      <c r="AD30" s="33">
        <v>5141.238037109375</v>
      </c>
      <c r="AE30" s="33">
        <v>5338.71484375</v>
      </c>
    </row>
    <row r="31" spans="1:35" s="28" customFormat="1">
      <c r="A31" s="34" t="s">
        <v>138</v>
      </c>
      <c r="B31" s="34"/>
      <c r="C31" s="35">
        <v>20539.092894689933</v>
      </c>
      <c r="D31" s="35">
        <v>20754.406934689934</v>
      </c>
      <c r="E31" s="35">
        <v>20990.788694689934</v>
      </c>
      <c r="F31" s="35">
        <v>21832.209536393533</v>
      </c>
      <c r="G31" s="35">
        <v>20009.801862151442</v>
      </c>
      <c r="H31" s="35">
        <v>20384.685612173576</v>
      </c>
      <c r="I31" s="35">
        <v>21460.436382533284</v>
      </c>
      <c r="J31" s="35">
        <v>21784.997476050434</v>
      </c>
      <c r="K31" s="35">
        <v>25805.736773502394</v>
      </c>
      <c r="L31" s="35">
        <v>25805.736773531607</v>
      </c>
      <c r="M31" s="35">
        <v>25655.693560632215</v>
      </c>
      <c r="N31" s="35">
        <v>26750.043412493847</v>
      </c>
      <c r="O31" s="35">
        <v>27664.953312660364</v>
      </c>
      <c r="P31" s="35">
        <v>27664.953312736245</v>
      </c>
      <c r="Q31" s="35">
        <v>27031.38241720993</v>
      </c>
      <c r="R31" s="35">
        <v>27290.36182199177</v>
      </c>
      <c r="S31" s="35">
        <v>30740.896219878625</v>
      </c>
      <c r="T31" s="35">
        <v>31926.646827630768</v>
      </c>
      <c r="U31" s="35">
        <v>32617.648327680246</v>
      </c>
      <c r="V31" s="35">
        <v>33954.266337751607</v>
      </c>
      <c r="W31" s="35">
        <v>35454.170021466845</v>
      </c>
      <c r="X31" s="35">
        <v>38111.406470431539</v>
      </c>
      <c r="Y31" s="35">
        <v>38942.462167150035</v>
      </c>
      <c r="Z31" s="35">
        <v>38671.159767385223</v>
      </c>
      <c r="AA31" s="35">
        <v>40299.186092299016</v>
      </c>
      <c r="AB31" s="35">
        <v>43499.680669968307</v>
      </c>
      <c r="AC31" s="35">
        <v>43993.312970350496</v>
      </c>
      <c r="AD31" s="35">
        <v>44100.528070570756</v>
      </c>
      <c r="AE31" s="35">
        <v>43365.778357335555</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8126</v>
      </c>
      <c r="D34" s="33">
        <v>8126</v>
      </c>
      <c r="E34" s="33">
        <v>8126</v>
      </c>
      <c r="F34" s="33">
        <v>4591.5522675040802</v>
      </c>
      <c r="G34" s="33">
        <v>4591.5522674861049</v>
      </c>
      <c r="H34" s="33">
        <v>4373.8507487341394</v>
      </c>
      <c r="I34" s="33">
        <v>4283.0543623106796</v>
      </c>
      <c r="J34" s="33">
        <v>4283.0540799999999</v>
      </c>
      <c r="K34" s="33">
        <v>4066.1142299999997</v>
      </c>
      <c r="L34" s="33">
        <v>4066.1142299999997</v>
      </c>
      <c r="M34" s="33">
        <v>4066.1142299999997</v>
      </c>
      <c r="N34" s="33">
        <v>4066.1142299999997</v>
      </c>
      <c r="O34" s="33">
        <v>3535.5233911037199</v>
      </c>
      <c r="P34" s="33">
        <v>3535.5233911362097</v>
      </c>
      <c r="Q34" s="33">
        <v>3535.5233911509799</v>
      </c>
      <c r="R34" s="33">
        <v>3169.6261051536494</v>
      </c>
      <c r="S34" s="33">
        <v>3148.4690711364797</v>
      </c>
      <c r="T34" s="33">
        <v>3148.4690711581898</v>
      </c>
      <c r="U34" s="33">
        <v>3148.4690711573198</v>
      </c>
      <c r="V34" s="33">
        <v>3088.0961411489398</v>
      </c>
      <c r="W34" s="33">
        <v>2742.1962271305997</v>
      </c>
      <c r="X34" s="33">
        <v>1998.1962271235602</v>
      </c>
      <c r="Y34" s="33">
        <v>1463.0084259999999</v>
      </c>
      <c r="Z34" s="33">
        <v>1285.727126</v>
      </c>
      <c r="AA34" s="33">
        <v>1285.727126</v>
      </c>
      <c r="AB34" s="33">
        <v>1285.727126</v>
      </c>
      <c r="AC34" s="33">
        <v>1265.9994799999999</v>
      </c>
      <c r="AD34" s="33">
        <v>1265.9994799999999</v>
      </c>
      <c r="AE34" s="33">
        <v>1265.9994799999999</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1512.8999938964839</v>
      </c>
      <c r="D36" s="33">
        <v>1512.8999938964839</v>
      </c>
      <c r="E36" s="33">
        <v>1512.8999938964839</v>
      </c>
      <c r="F36" s="33">
        <v>1512.8999938964839</v>
      </c>
      <c r="G36" s="33">
        <v>1512.8999938964839</v>
      </c>
      <c r="H36" s="33">
        <v>1512.8999938964839</v>
      </c>
      <c r="I36" s="33">
        <v>1512.8999938964839</v>
      </c>
      <c r="J36" s="33">
        <v>1512.8999938964839</v>
      </c>
      <c r="K36" s="33">
        <v>1512.8999938964839</v>
      </c>
      <c r="L36" s="33">
        <v>1512.8999938964839</v>
      </c>
      <c r="M36" s="33">
        <v>1512.8999938964839</v>
      </c>
      <c r="N36" s="33">
        <v>1512.8999938964839</v>
      </c>
      <c r="O36" s="33">
        <v>1512.8999938964839</v>
      </c>
      <c r="P36" s="33">
        <v>1512.8999938964839</v>
      </c>
      <c r="Q36" s="33">
        <v>1512.8999938964839</v>
      </c>
      <c r="R36" s="33">
        <v>1127.8999938964839</v>
      </c>
      <c r="S36" s="33">
        <v>1127.8999938964839</v>
      </c>
      <c r="T36" s="33">
        <v>1127.8999938964839</v>
      </c>
      <c r="U36" s="33">
        <v>984.5</v>
      </c>
      <c r="V36" s="33">
        <v>984.5</v>
      </c>
      <c r="W36" s="33">
        <v>984.5</v>
      </c>
      <c r="X36" s="33">
        <v>984.5</v>
      </c>
      <c r="Y36" s="33">
        <v>984.5</v>
      </c>
      <c r="Z36" s="33">
        <v>984.5</v>
      </c>
      <c r="AA36" s="33">
        <v>340</v>
      </c>
      <c r="AB36" s="33">
        <v>180</v>
      </c>
      <c r="AC36" s="33">
        <v>180</v>
      </c>
      <c r="AD36" s="33">
        <v>180</v>
      </c>
      <c r="AE36" s="33">
        <v>180</v>
      </c>
    </row>
    <row r="37" spans="1:31" s="28" customFormat="1">
      <c r="A37" s="29" t="s">
        <v>131</v>
      </c>
      <c r="B37" s="29" t="s">
        <v>32</v>
      </c>
      <c r="C37" s="33">
        <v>84</v>
      </c>
      <c r="D37" s="33">
        <v>84</v>
      </c>
      <c r="E37" s="33">
        <v>84</v>
      </c>
      <c r="F37" s="33">
        <v>84</v>
      </c>
      <c r="G37" s="33">
        <v>84</v>
      </c>
      <c r="H37" s="33">
        <v>84</v>
      </c>
      <c r="I37" s="33">
        <v>84</v>
      </c>
      <c r="J37" s="33">
        <v>84</v>
      </c>
      <c r="K37" s="33">
        <v>84</v>
      </c>
      <c r="L37" s="33">
        <v>84</v>
      </c>
      <c r="M37" s="33">
        <v>84</v>
      </c>
      <c r="N37" s="33">
        <v>84</v>
      </c>
      <c r="O37" s="33">
        <v>84</v>
      </c>
      <c r="P37" s="33">
        <v>84</v>
      </c>
      <c r="Q37" s="33">
        <v>84</v>
      </c>
      <c r="R37" s="33">
        <v>84</v>
      </c>
      <c r="S37" s="33">
        <v>84</v>
      </c>
      <c r="T37" s="33">
        <v>84</v>
      </c>
      <c r="U37" s="33">
        <v>84</v>
      </c>
      <c r="V37" s="33">
        <v>84</v>
      </c>
      <c r="W37" s="33">
        <v>84</v>
      </c>
      <c r="X37" s="33">
        <v>84</v>
      </c>
      <c r="Y37" s="33">
        <v>84</v>
      </c>
      <c r="Z37" s="33">
        <v>84</v>
      </c>
      <c r="AA37" s="33">
        <v>84</v>
      </c>
      <c r="AB37" s="33">
        <v>0</v>
      </c>
      <c r="AC37" s="33">
        <v>0</v>
      </c>
      <c r="AD37" s="33">
        <v>0</v>
      </c>
      <c r="AE37" s="33">
        <v>0</v>
      </c>
    </row>
    <row r="38" spans="1:31" s="28" customFormat="1">
      <c r="A38" s="29" t="s">
        <v>131</v>
      </c>
      <c r="B38" s="29" t="s">
        <v>66</v>
      </c>
      <c r="C38" s="33">
        <v>1910</v>
      </c>
      <c r="D38" s="33">
        <v>1910</v>
      </c>
      <c r="E38" s="33">
        <v>1910</v>
      </c>
      <c r="F38" s="33">
        <v>1910</v>
      </c>
      <c r="G38" s="33">
        <v>1910</v>
      </c>
      <c r="H38" s="33">
        <v>1910</v>
      </c>
      <c r="I38" s="33">
        <v>1910</v>
      </c>
      <c r="J38" s="33">
        <v>1910</v>
      </c>
      <c r="K38" s="33">
        <v>1910</v>
      </c>
      <c r="L38" s="33">
        <v>1910</v>
      </c>
      <c r="M38" s="33">
        <v>1910</v>
      </c>
      <c r="N38" s="33">
        <v>1910</v>
      </c>
      <c r="O38" s="33">
        <v>1618</v>
      </c>
      <c r="P38" s="33">
        <v>1501</v>
      </c>
      <c r="Q38" s="33">
        <v>1501</v>
      </c>
      <c r="R38" s="33">
        <v>1501</v>
      </c>
      <c r="S38" s="33">
        <v>1501</v>
      </c>
      <c r="T38" s="33">
        <v>1501</v>
      </c>
      <c r="U38" s="33">
        <v>2425.2723000000001</v>
      </c>
      <c r="V38" s="33">
        <v>2425.2723000000001</v>
      </c>
      <c r="W38" s="33">
        <v>2425.2723000000001</v>
      </c>
      <c r="X38" s="33">
        <v>2669.8523</v>
      </c>
      <c r="Y38" s="33">
        <v>2669.8523</v>
      </c>
      <c r="Z38" s="33">
        <v>2537.8523</v>
      </c>
      <c r="AA38" s="33">
        <v>2537.8523</v>
      </c>
      <c r="AB38" s="33">
        <v>4474.2259999999897</v>
      </c>
      <c r="AC38" s="33">
        <v>4474.2259999999897</v>
      </c>
      <c r="AD38" s="33">
        <v>4997.9834000000001</v>
      </c>
      <c r="AE38" s="33">
        <v>4478.9834000000001</v>
      </c>
    </row>
    <row r="39" spans="1:31" s="28" customFormat="1">
      <c r="A39" s="29" t="s">
        <v>131</v>
      </c>
      <c r="B39" s="29" t="s">
        <v>65</v>
      </c>
      <c r="C39" s="33">
        <v>152.40000152587891</v>
      </c>
      <c r="D39" s="33">
        <v>152.40000152587891</v>
      </c>
      <c r="E39" s="33">
        <v>152.40000152587891</v>
      </c>
      <c r="F39" s="33">
        <v>152.40000152587891</v>
      </c>
      <c r="G39" s="33">
        <v>152.40000152587891</v>
      </c>
      <c r="H39" s="33">
        <v>152.40000152587891</v>
      </c>
      <c r="I39" s="33">
        <v>152.40000152587891</v>
      </c>
      <c r="J39" s="33">
        <v>152.40000152587891</v>
      </c>
      <c r="K39" s="33">
        <v>152.40000152587891</v>
      </c>
      <c r="L39" s="33">
        <v>152.40000152587891</v>
      </c>
      <c r="M39" s="33">
        <v>152.40000152587891</v>
      </c>
      <c r="N39" s="33">
        <v>152.40000152587891</v>
      </c>
      <c r="O39" s="33">
        <v>152.40000152587891</v>
      </c>
      <c r="P39" s="33">
        <v>152.40000152587891</v>
      </c>
      <c r="Q39" s="33">
        <v>152.40000152587891</v>
      </c>
      <c r="R39" s="33">
        <v>152.40000152587891</v>
      </c>
      <c r="S39" s="33">
        <v>66</v>
      </c>
      <c r="T39" s="33">
        <v>66</v>
      </c>
      <c r="U39" s="33">
        <v>66</v>
      </c>
      <c r="V39" s="33">
        <v>66</v>
      </c>
      <c r="W39" s="33">
        <v>66</v>
      </c>
      <c r="X39" s="33">
        <v>0</v>
      </c>
      <c r="Y39" s="33">
        <v>0</v>
      </c>
      <c r="Z39" s="33">
        <v>0</v>
      </c>
      <c r="AA39" s="33">
        <v>0</v>
      </c>
      <c r="AB39" s="33">
        <v>0</v>
      </c>
      <c r="AC39" s="33">
        <v>0</v>
      </c>
      <c r="AD39" s="33">
        <v>0</v>
      </c>
      <c r="AE39" s="33">
        <v>0</v>
      </c>
    </row>
    <row r="40" spans="1:31" s="28" customFormat="1">
      <c r="A40" s="29" t="s">
        <v>131</v>
      </c>
      <c r="B40" s="29" t="s">
        <v>69</v>
      </c>
      <c r="C40" s="33">
        <v>4413.5580807824699</v>
      </c>
      <c r="D40" s="33">
        <v>4913.5580807824699</v>
      </c>
      <c r="E40" s="33">
        <v>4913.5580807824699</v>
      </c>
      <c r="F40" s="33">
        <v>6276.6077707824697</v>
      </c>
      <c r="G40" s="33">
        <v>6347.2374507824698</v>
      </c>
      <c r="H40" s="33">
        <v>6347.2374507824698</v>
      </c>
      <c r="I40" s="33">
        <v>6387.8728407824692</v>
      </c>
      <c r="J40" s="33">
        <v>7176.6082846482695</v>
      </c>
      <c r="K40" s="33">
        <v>7176.6082846534691</v>
      </c>
      <c r="L40" s="33">
        <v>7176.6082846566687</v>
      </c>
      <c r="M40" s="33">
        <v>7476.6083446593284</v>
      </c>
      <c r="N40" s="33">
        <v>8040.4100446620687</v>
      </c>
      <c r="O40" s="33">
        <v>9296.59070832611</v>
      </c>
      <c r="P40" s="33">
        <v>9296.5907083410275</v>
      </c>
      <c r="Q40" s="33">
        <v>9554.1020483569009</v>
      </c>
      <c r="R40" s="33">
        <v>9760.5510484642891</v>
      </c>
      <c r="S40" s="33">
        <v>10594.230548718948</v>
      </c>
      <c r="T40" s="33">
        <v>10594.23054873766</v>
      </c>
      <c r="U40" s="33">
        <v>10594.230548743499</v>
      </c>
      <c r="V40" s="33">
        <v>10594.230548751028</v>
      </c>
      <c r="W40" s="33">
        <v>11548.900448764709</v>
      </c>
      <c r="X40" s="33">
        <v>12944.781362588128</v>
      </c>
      <c r="Y40" s="33">
        <v>12764.263357234197</v>
      </c>
      <c r="Z40" s="33">
        <v>12826.04874260092</v>
      </c>
      <c r="AA40" s="33">
        <v>13217.417742669641</v>
      </c>
      <c r="AB40" s="33">
        <v>14229.978069718039</v>
      </c>
      <c r="AC40" s="33">
        <v>14229.978069764378</v>
      </c>
      <c r="AD40" s="33">
        <v>14852.637388919969</v>
      </c>
      <c r="AE40" s="33">
        <v>17029.977888925339</v>
      </c>
    </row>
    <row r="41" spans="1:31" s="28" customFormat="1">
      <c r="A41" s="29" t="s">
        <v>131</v>
      </c>
      <c r="B41" s="29" t="s">
        <v>68</v>
      </c>
      <c r="C41" s="33">
        <v>2017.6349983215291</v>
      </c>
      <c r="D41" s="33">
        <v>2827.6199989318811</v>
      </c>
      <c r="E41" s="33">
        <v>2827.6199989318811</v>
      </c>
      <c r="F41" s="33">
        <v>2827.6199989318811</v>
      </c>
      <c r="G41" s="33">
        <v>2827.6199989318811</v>
      </c>
      <c r="H41" s="33">
        <v>2827.6199989318811</v>
      </c>
      <c r="I41" s="33">
        <v>2827.6199989318811</v>
      </c>
      <c r="J41" s="33">
        <v>2827.6199989318811</v>
      </c>
      <c r="K41" s="33">
        <v>2827.6199989318811</v>
      </c>
      <c r="L41" s="33">
        <v>2827.6199989318811</v>
      </c>
      <c r="M41" s="33">
        <v>2958.6054989318809</v>
      </c>
      <c r="N41" s="33">
        <v>3327.6198800443808</v>
      </c>
      <c r="O41" s="33">
        <v>3770.2388989318811</v>
      </c>
      <c r="P41" s="33">
        <v>3770.2388989318811</v>
      </c>
      <c r="Q41" s="33">
        <v>3770.2388989318811</v>
      </c>
      <c r="R41" s="33">
        <v>3649.2388989318806</v>
      </c>
      <c r="S41" s="33">
        <v>5320.5596989318801</v>
      </c>
      <c r="T41" s="33">
        <v>5320.5596989318801</v>
      </c>
      <c r="U41" s="33">
        <v>5665.2722989318809</v>
      </c>
      <c r="V41" s="33">
        <v>6593.8869777924101</v>
      </c>
      <c r="W41" s="33">
        <v>7753.4322589928806</v>
      </c>
      <c r="X41" s="33">
        <v>10701.580730762935</v>
      </c>
      <c r="Y41" s="33">
        <v>10534.580730762935</v>
      </c>
      <c r="Z41" s="33">
        <v>10333.480732288814</v>
      </c>
      <c r="AA41" s="33">
        <v>10269.272732105708</v>
      </c>
      <c r="AB41" s="33">
        <v>11822.045248167829</v>
      </c>
      <c r="AC41" s="33">
        <v>11711.645246651711</v>
      </c>
      <c r="AD41" s="33">
        <v>11180.745245147142</v>
      </c>
      <c r="AE41" s="33">
        <v>11263.266243980879</v>
      </c>
    </row>
    <row r="42" spans="1:31" s="28" customFormat="1">
      <c r="A42" s="29" t="s">
        <v>131</v>
      </c>
      <c r="B42" s="29" t="s">
        <v>36</v>
      </c>
      <c r="C42" s="33">
        <v>0</v>
      </c>
      <c r="D42" s="33">
        <v>20</v>
      </c>
      <c r="E42" s="33">
        <v>20</v>
      </c>
      <c r="F42" s="33">
        <v>20</v>
      </c>
      <c r="G42" s="33">
        <v>20</v>
      </c>
      <c r="H42" s="33">
        <v>20</v>
      </c>
      <c r="I42" s="33">
        <v>20</v>
      </c>
      <c r="J42" s="33">
        <v>20.000250747020001</v>
      </c>
      <c r="K42" s="33">
        <v>20.000250809130002</v>
      </c>
      <c r="L42" s="33">
        <v>20.0002508699</v>
      </c>
      <c r="M42" s="33">
        <v>20.000250916100001</v>
      </c>
      <c r="N42" s="33">
        <v>234.21046000000001</v>
      </c>
      <c r="O42" s="33">
        <v>541.27733999999998</v>
      </c>
      <c r="P42" s="33">
        <v>541.27733999999998</v>
      </c>
      <c r="Q42" s="33">
        <v>541.27733999999998</v>
      </c>
      <c r="R42" s="33">
        <v>541.27733999999998</v>
      </c>
      <c r="S42" s="33">
        <v>940.13679999999999</v>
      </c>
      <c r="T42" s="33">
        <v>940.13679999999999</v>
      </c>
      <c r="U42" s="33">
        <v>940.13679999999999</v>
      </c>
      <c r="V42" s="33">
        <v>920.13679999999999</v>
      </c>
      <c r="W42" s="33">
        <v>920.13679999999999</v>
      </c>
      <c r="X42" s="33">
        <v>1343.9889000000001</v>
      </c>
      <c r="Y42" s="33">
        <v>1343.9889000000001</v>
      </c>
      <c r="Z42" s="33">
        <v>1343.9889000000001</v>
      </c>
      <c r="AA42" s="33">
        <v>1343.9889000000001</v>
      </c>
      <c r="AB42" s="33">
        <v>2678.0097999999998</v>
      </c>
      <c r="AC42" s="33">
        <v>2678.0097999999998</v>
      </c>
      <c r="AD42" s="33">
        <v>3537.9512</v>
      </c>
      <c r="AE42" s="33">
        <v>3537.9512</v>
      </c>
    </row>
    <row r="43" spans="1:31" s="28" customFormat="1">
      <c r="A43" s="29" t="s">
        <v>131</v>
      </c>
      <c r="B43" s="29" t="s">
        <v>73</v>
      </c>
      <c r="C43" s="33">
        <v>570</v>
      </c>
      <c r="D43" s="33">
        <v>570</v>
      </c>
      <c r="E43" s="33">
        <v>570</v>
      </c>
      <c r="F43" s="33">
        <v>570</v>
      </c>
      <c r="G43" s="33">
        <v>570</v>
      </c>
      <c r="H43" s="33">
        <v>570</v>
      </c>
      <c r="I43" s="33">
        <v>570</v>
      </c>
      <c r="J43" s="33">
        <v>570.00011195334002</v>
      </c>
      <c r="K43" s="33">
        <v>570.00011196534604</v>
      </c>
      <c r="L43" s="33">
        <v>570.00011199518997</v>
      </c>
      <c r="M43" s="33">
        <v>570.00011200966003</v>
      </c>
      <c r="N43" s="33">
        <v>944.80322000000001</v>
      </c>
      <c r="O43" s="33">
        <v>1217.2825</v>
      </c>
      <c r="P43" s="33">
        <v>1217.2825</v>
      </c>
      <c r="Q43" s="33">
        <v>1217.2825</v>
      </c>
      <c r="R43" s="33">
        <v>1217.2825</v>
      </c>
      <c r="S43" s="33">
        <v>2023.0505000000001</v>
      </c>
      <c r="T43" s="33">
        <v>2023.0505000000001</v>
      </c>
      <c r="U43" s="33">
        <v>2023.0505000000001</v>
      </c>
      <c r="V43" s="33">
        <v>2023.0505000000001</v>
      </c>
      <c r="W43" s="33">
        <v>2175.7523000000001</v>
      </c>
      <c r="X43" s="33">
        <v>3497.5412999999999</v>
      </c>
      <c r="Y43" s="33">
        <v>3497.5412999999999</v>
      </c>
      <c r="Z43" s="33">
        <v>3497.5412999999999</v>
      </c>
      <c r="AA43" s="33">
        <v>3497.5412999999999</v>
      </c>
      <c r="AB43" s="33">
        <v>3503.4092000000001</v>
      </c>
      <c r="AC43" s="33">
        <v>3503.4092000000001</v>
      </c>
      <c r="AD43" s="33">
        <v>3670</v>
      </c>
      <c r="AE43" s="33">
        <v>3670</v>
      </c>
    </row>
    <row r="44" spans="1:31" s="28" customFormat="1">
      <c r="A44" s="29" t="s">
        <v>131</v>
      </c>
      <c r="B44" s="29" t="s">
        <v>56</v>
      </c>
      <c r="C44" s="33">
        <v>18.792000293731611</v>
      </c>
      <c r="D44" s="33">
        <v>56.930000305175746</v>
      </c>
      <c r="E44" s="33">
        <v>116.31200408935541</v>
      </c>
      <c r="F44" s="33">
        <v>203.74100685119538</v>
      </c>
      <c r="G44" s="33">
        <v>316.67499160766528</v>
      </c>
      <c r="H44" s="33">
        <v>441.51198577880842</v>
      </c>
      <c r="I44" s="33">
        <v>598.09701538085881</v>
      </c>
      <c r="J44" s="33">
        <v>788.33800506591706</v>
      </c>
      <c r="K44" s="33">
        <v>1007.1959838867181</v>
      </c>
      <c r="L44" s="33">
        <v>1181.6699371337841</v>
      </c>
      <c r="M44" s="33">
        <v>1375.488037109372</v>
      </c>
      <c r="N44" s="33">
        <v>1581.046997070305</v>
      </c>
      <c r="O44" s="33">
        <v>1799.5640411376919</v>
      </c>
      <c r="P44" s="33">
        <v>2003.201034545895</v>
      </c>
      <c r="Q44" s="33">
        <v>2215.9790039062468</v>
      </c>
      <c r="R44" s="33">
        <v>2320.6339721679628</v>
      </c>
      <c r="S44" s="33">
        <v>2431.5501098632758</v>
      </c>
      <c r="T44" s="33">
        <v>2543.8589782714839</v>
      </c>
      <c r="U44" s="33">
        <v>2662.8169250488231</v>
      </c>
      <c r="V44" s="33">
        <v>2785.4378967285102</v>
      </c>
      <c r="W44" s="33">
        <v>2910.140014648432</v>
      </c>
      <c r="X44" s="33">
        <v>3039.4479064941352</v>
      </c>
      <c r="Y44" s="33">
        <v>3174.2980346679628</v>
      </c>
      <c r="Z44" s="33">
        <v>3316.8311157226563</v>
      </c>
      <c r="AA44" s="33">
        <v>3463.237915039057</v>
      </c>
      <c r="AB44" s="33">
        <v>3617.5489807128902</v>
      </c>
      <c r="AC44" s="33">
        <v>3775.544921874995</v>
      </c>
      <c r="AD44" s="33">
        <v>3934.3799438476508</v>
      </c>
      <c r="AE44" s="33">
        <v>4096.4850463867178</v>
      </c>
    </row>
    <row r="45" spans="1:31" s="28" customFormat="1">
      <c r="A45" s="34" t="s">
        <v>138</v>
      </c>
      <c r="B45" s="34"/>
      <c r="C45" s="35">
        <v>18216.493074526363</v>
      </c>
      <c r="D45" s="35">
        <v>19526.478075136714</v>
      </c>
      <c r="E45" s="35">
        <v>19526.478075136714</v>
      </c>
      <c r="F45" s="35">
        <v>17355.080032640792</v>
      </c>
      <c r="G45" s="35">
        <v>17425.709712622818</v>
      </c>
      <c r="H45" s="35">
        <v>17208.008193870854</v>
      </c>
      <c r="I45" s="35">
        <v>17157.847197447394</v>
      </c>
      <c r="J45" s="35">
        <v>17946.582359002514</v>
      </c>
      <c r="K45" s="35">
        <v>17729.642509007714</v>
      </c>
      <c r="L45" s="35">
        <v>17729.642509010911</v>
      </c>
      <c r="M45" s="35">
        <v>18160.628069013572</v>
      </c>
      <c r="N45" s="35">
        <v>19093.444150128813</v>
      </c>
      <c r="O45" s="35">
        <v>19969.652993784075</v>
      </c>
      <c r="P45" s="35">
        <v>19852.652993831482</v>
      </c>
      <c r="Q45" s="35">
        <v>20110.164333862125</v>
      </c>
      <c r="R45" s="35">
        <v>19444.716047972182</v>
      </c>
      <c r="S45" s="35">
        <v>21842.159312683791</v>
      </c>
      <c r="T45" s="35">
        <v>21842.159312724216</v>
      </c>
      <c r="U45" s="35">
        <v>22967.744218832697</v>
      </c>
      <c r="V45" s="35">
        <v>23835.985967692381</v>
      </c>
      <c r="W45" s="35">
        <v>25604.301234888189</v>
      </c>
      <c r="X45" s="35">
        <v>29382.91062047462</v>
      </c>
      <c r="Y45" s="35">
        <v>28500.20481399713</v>
      </c>
      <c r="Z45" s="35">
        <v>28051.608900889732</v>
      </c>
      <c r="AA45" s="35">
        <v>27734.269900775347</v>
      </c>
      <c r="AB45" s="35">
        <v>31991.976443885858</v>
      </c>
      <c r="AC45" s="35">
        <v>31861.848796416078</v>
      </c>
      <c r="AD45" s="35">
        <v>32477.365514067111</v>
      </c>
      <c r="AE45" s="35">
        <v>34218.227012906216</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4790</v>
      </c>
      <c r="D49" s="33">
        <v>4790</v>
      </c>
      <c r="E49" s="33">
        <v>4790</v>
      </c>
      <c r="F49" s="33">
        <v>2196.1484100000002</v>
      </c>
      <c r="G49" s="33">
        <v>2108.0655500000003</v>
      </c>
      <c r="H49" s="33">
        <v>1748.2525500000002</v>
      </c>
      <c r="I49" s="33">
        <v>1.6090431599999999E-3</v>
      </c>
      <c r="J49" s="33">
        <v>1.0088525700000001E-3</v>
      </c>
      <c r="K49" s="33">
        <v>1.0086972999999999E-3</v>
      </c>
      <c r="L49" s="33">
        <v>1.0089369299999991E-3</v>
      </c>
      <c r="M49" s="33">
        <v>1.008844909999999E-3</v>
      </c>
      <c r="N49" s="33">
        <v>1.008891099999999E-3</v>
      </c>
      <c r="O49" s="33">
        <v>1.008944979999999E-3</v>
      </c>
      <c r="P49" s="33">
        <v>1.00890969E-3</v>
      </c>
      <c r="Q49" s="33">
        <v>1.008847139999999E-3</v>
      </c>
      <c r="R49" s="33">
        <v>8.3591172E-4</v>
      </c>
      <c r="S49" s="33">
        <v>5.6463219999999998E-4</v>
      </c>
      <c r="T49" s="33">
        <v>5.6465018999999998E-4</v>
      </c>
      <c r="U49" s="33">
        <v>5.6472979999999998E-4</v>
      </c>
      <c r="V49" s="33">
        <v>5.6469927E-4</v>
      </c>
      <c r="W49" s="33">
        <v>5.6467563999999999E-4</v>
      </c>
      <c r="X49" s="33">
        <v>5.6464081999999796E-4</v>
      </c>
      <c r="Y49" s="33">
        <v>5.6466019999999999E-4</v>
      </c>
      <c r="Z49" s="33">
        <v>5.6466888E-4</v>
      </c>
      <c r="AA49" s="33">
        <v>1.5420120000000001E-4</v>
      </c>
      <c r="AB49" s="33">
        <v>1.5405614E-4</v>
      </c>
      <c r="AC49" s="33">
        <v>0</v>
      </c>
      <c r="AD49" s="33">
        <v>0</v>
      </c>
      <c r="AE49" s="33">
        <v>0</v>
      </c>
    </row>
    <row r="50" spans="1:31" s="28" customFormat="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s="28" customFormat="1">
      <c r="A51" s="29" t="s">
        <v>132</v>
      </c>
      <c r="B51" s="29" t="s">
        <v>32</v>
      </c>
      <c r="C51" s="33">
        <v>500</v>
      </c>
      <c r="D51" s="33">
        <v>500</v>
      </c>
      <c r="E51" s="33">
        <v>500</v>
      </c>
      <c r="F51" s="33">
        <v>500</v>
      </c>
      <c r="G51" s="33">
        <v>500</v>
      </c>
      <c r="H51" s="33">
        <v>500</v>
      </c>
      <c r="I51" s="33">
        <v>500</v>
      </c>
      <c r="J51" s="33">
        <v>500</v>
      </c>
      <c r="K51" s="33">
        <v>500</v>
      </c>
      <c r="L51" s="33">
        <v>500</v>
      </c>
      <c r="M51" s="33">
        <v>500</v>
      </c>
      <c r="N51" s="33">
        <v>500</v>
      </c>
      <c r="O51" s="33">
        <v>500</v>
      </c>
      <c r="P51" s="33">
        <v>500</v>
      </c>
      <c r="Q51" s="33">
        <v>500</v>
      </c>
      <c r="R51" s="33">
        <v>500</v>
      </c>
      <c r="S51" s="33">
        <v>500</v>
      </c>
      <c r="T51" s="33">
        <v>500</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1900</v>
      </c>
      <c r="D52" s="33">
        <v>1900</v>
      </c>
      <c r="E52" s="33">
        <v>1900</v>
      </c>
      <c r="F52" s="33">
        <v>1900</v>
      </c>
      <c r="G52" s="33">
        <v>1900</v>
      </c>
      <c r="H52" s="33">
        <v>1900</v>
      </c>
      <c r="I52" s="33">
        <v>1900</v>
      </c>
      <c r="J52" s="33">
        <v>1900</v>
      </c>
      <c r="K52" s="33">
        <v>1900</v>
      </c>
      <c r="L52" s="33">
        <v>1900</v>
      </c>
      <c r="M52" s="33">
        <v>1900</v>
      </c>
      <c r="N52" s="33">
        <v>1900</v>
      </c>
      <c r="O52" s="33">
        <v>1730</v>
      </c>
      <c r="P52" s="33">
        <v>1730</v>
      </c>
      <c r="Q52" s="33">
        <v>1730.0024575875</v>
      </c>
      <c r="R52" s="33">
        <v>1730.0024575929999</v>
      </c>
      <c r="S52" s="33">
        <v>2122.8963600000002</v>
      </c>
      <c r="T52" s="33">
        <v>2122.8963600000002</v>
      </c>
      <c r="U52" s="33">
        <v>1682.89636</v>
      </c>
      <c r="V52" s="33">
        <v>1682.89636</v>
      </c>
      <c r="W52" s="33">
        <v>3033.5331999999999</v>
      </c>
      <c r="X52" s="33">
        <v>2939.5331999999999</v>
      </c>
      <c r="Y52" s="33">
        <v>3731.8282098223503</v>
      </c>
      <c r="Z52" s="33">
        <v>4414.0465603300599</v>
      </c>
      <c r="AA52" s="33">
        <v>4414.0465603331004</v>
      </c>
      <c r="AB52" s="33">
        <v>4414.0465603414705</v>
      </c>
      <c r="AC52" s="33">
        <v>3830.0465603632401</v>
      </c>
      <c r="AD52" s="33">
        <v>3830.0465605025902</v>
      </c>
      <c r="AE52" s="33">
        <v>5048.3779500000001</v>
      </c>
    </row>
    <row r="53" spans="1:31" s="28" customFormat="1">
      <c r="A53" s="29" t="s">
        <v>132</v>
      </c>
      <c r="B53" s="29" t="s">
        <v>65</v>
      </c>
      <c r="C53" s="33">
        <v>2219</v>
      </c>
      <c r="D53" s="33">
        <v>2219</v>
      </c>
      <c r="E53" s="33">
        <v>2219</v>
      </c>
      <c r="F53" s="33">
        <v>2219</v>
      </c>
      <c r="G53" s="33">
        <v>2219</v>
      </c>
      <c r="H53" s="33">
        <v>2219</v>
      </c>
      <c r="I53" s="33">
        <v>2219</v>
      </c>
      <c r="J53" s="33">
        <v>2219</v>
      </c>
      <c r="K53" s="33">
        <v>2219</v>
      </c>
      <c r="L53" s="33">
        <v>2219</v>
      </c>
      <c r="M53" s="33">
        <v>2219</v>
      </c>
      <c r="N53" s="33">
        <v>2219</v>
      </c>
      <c r="O53" s="33">
        <v>2219</v>
      </c>
      <c r="P53" s="33">
        <v>2219</v>
      </c>
      <c r="Q53" s="33">
        <v>2219</v>
      </c>
      <c r="R53" s="33">
        <v>2219</v>
      </c>
      <c r="S53" s="33">
        <v>2219</v>
      </c>
      <c r="T53" s="33">
        <v>2219</v>
      </c>
      <c r="U53" s="33">
        <v>2219</v>
      </c>
      <c r="V53" s="33">
        <v>2219</v>
      </c>
      <c r="W53" s="33">
        <v>2219</v>
      </c>
      <c r="X53" s="33">
        <v>2219</v>
      </c>
      <c r="Y53" s="33">
        <v>2219</v>
      </c>
      <c r="Z53" s="33">
        <v>2219</v>
      </c>
      <c r="AA53" s="33">
        <v>2219</v>
      </c>
      <c r="AB53" s="33">
        <v>2219</v>
      </c>
      <c r="AC53" s="33">
        <v>2219</v>
      </c>
      <c r="AD53" s="33">
        <v>2219</v>
      </c>
      <c r="AE53" s="33">
        <v>2219</v>
      </c>
    </row>
    <row r="54" spans="1:31" s="28" customFormat="1">
      <c r="A54" s="29" t="s">
        <v>132</v>
      </c>
      <c r="B54" s="29" t="s">
        <v>69</v>
      </c>
      <c r="C54" s="33">
        <v>3434.4399795532199</v>
      </c>
      <c r="D54" s="33">
        <v>4322.199974060055</v>
      </c>
      <c r="E54" s="33">
        <v>4322.199974060055</v>
      </c>
      <c r="F54" s="33">
        <v>5572.2000990667411</v>
      </c>
      <c r="G54" s="33">
        <v>5572.2000990688512</v>
      </c>
      <c r="H54" s="33">
        <v>5800.7325790709647</v>
      </c>
      <c r="I54" s="33">
        <v>7845.951579073545</v>
      </c>
      <c r="J54" s="33">
        <v>8395.9515190759648</v>
      </c>
      <c r="K54" s="33">
        <v>8395.9515190803359</v>
      </c>
      <c r="L54" s="33">
        <v>8395.9515191016453</v>
      </c>
      <c r="M54" s="33">
        <v>9124.1758586659253</v>
      </c>
      <c r="N54" s="33">
        <v>9124.1758597816552</v>
      </c>
      <c r="O54" s="33">
        <v>9909.4395990600551</v>
      </c>
      <c r="P54" s="33">
        <v>10319.234639060054</v>
      </c>
      <c r="Q54" s="33">
        <v>10319.234639060054</v>
      </c>
      <c r="R54" s="33">
        <v>10512.725544060055</v>
      </c>
      <c r="S54" s="33">
        <v>13030.724277111813</v>
      </c>
      <c r="T54" s="33">
        <v>12610.724277111813</v>
      </c>
      <c r="U54" s="33">
        <v>12418.724277111813</v>
      </c>
      <c r="V54" s="33">
        <v>12758.060381689449</v>
      </c>
      <c r="W54" s="33">
        <v>13028.063481689449</v>
      </c>
      <c r="X54" s="33">
        <v>13051.649982452389</v>
      </c>
      <c r="Y54" s="33">
        <v>12727.849979400631</v>
      </c>
      <c r="Z54" s="33">
        <v>12415.849979400631</v>
      </c>
      <c r="AA54" s="33">
        <v>11220.489978790281</v>
      </c>
      <c r="AB54" s="33">
        <v>11220.489978790281</v>
      </c>
      <c r="AC54" s="33">
        <v>10980.489978790281</v>
      </c>
      <c r="AD54" s="33">
        <v>10951.789978027342</v>
      </c>
      <c r="AE54" s="33">
        <v>10224.099998474121</v>
      </c>
    </row>
    <row r="55" spans="1:31" s="28" customFormat="1">
      <c r="A55" s="29" t="s">
        <v>132</v>
      </c>
      <c r="B55" s="29" t="s">
        <v>68</v>
      </c>
      <c r="C55" s="33">
        <v>1098.972995758056</v>
      </c>
      <c r="D55" s="33">
        <v>1098.972995758056</v>
      </c>
      <c r="E55" s="33">
        <v>1098.972995758056</v>
      </c>
      <c r="F55" s="33">
        <v>1098.972995758056</v>
      </c>
      <c r="G55" s="33">
        <v>1098.972995758056</v>
      </c>
      <c r="H55" s="33">
        <v>1098.972995758056</v>
      </c>
      <c r="I55" s="33">
        <v>1173.8077857580561</v>
      </c>
      <c r="J55" s="33">
        <v>1173.8077857580561</v>
      </c>
      <c r="K55" s="33">
        <v>1173.8077857580561</v>
      </c>
      <c r="L55" s="33">
        <v>1370.870995758055</v>
      </c>
      <c r="M55" s="33">
        <v>1624.3797957580559</v>
      </c>
      <c r="N55" s="33">
        <v>3478.9733251185562</v>
      </c>
      <c r="O55" s="33">
        <v>3478.9733251421158</v>
      </c>
      <c r="P55" s="33">
        <v>3478.9733251677562</v>
      </c>
      <c r="Q55" s="33">
        <v>3478.973325187606</v>
      </c>
      <c r="R55" s="33">
        <v>3478.9733252282858</v>
      </c>
      <c r="S55" s="33">
        <v>3550.7487923542058</v>
      </c>
      <c r="T55" s="33">
        <v>3550.7487924227698</v>
      </c>
      <c r="U55" s="33">
        <v>3550.7487927353459</v>
      </c>
      <c r="V55" s="33">
        <v>3550.7489173100357</v>
      </c>
      <c r="W55" s="33">
        <v>4759.0594957580561</v>
      </c>
      <c r="X55" s="33">
        <v>4759.0594957580561</v>
      </c>
      <c r="Y55" s="33">
        <v>5497.7218957580562</v>
      </c>
      <c r="Z55" s="33">
        <v>5390.2018991149907</v>
      </c>
      <c r="AA55" s="33">
        <v>5663.2101984741212</v>
      </c>
      <c r="AB55" s="33">
        <v>7760.3499984741211</v>
      </c>
      <c r="AC55" s="33">
        <v>7760.3499984741211</v>
      </c>
      <c r="AD55" s="33">
        <v>7608.4499969482422</v>
      </c>
      <c r="AE55" s="33">
        <v>7211</v>
      </c>
    </row>
    <row r="56" spans="1:31" s="28" customFormat="1">
      <c r="A56" s="29" t="s">
        <v>132</v>
      </c>
      <c r="B56" s="29" t="s">
        <v>36</v>
      </c>
      <c r="C56" s="33">
        <v>55.329999923705998</v>
      </c>
      <c r="D56" s="33">
        <v>375.329999923706</v>
      </c>
      <c r="E56" s="33">
        <v>375.329999923706</v>
      </c>
      <c r="F56" s="33">
        <v>375.329999923706</v>
      </c>
      <c r="G56" s="33">
        <v>375.329999923706</v>
      </c>
      <c r="H56" s="33">
        <v>375.329999923706</v>
      </c>
      <c r="I56" s="33">
        <v>375.329999923706</v>
      </c>
      <c r="J56" s="33">
        <v>375.329999923706</v>
      </c>
      <c r="K56" s="33">
        <v>375.329999923706</v>
      </c>
      <c r="L56" s="33">
        <v>375.33010063757598</v>
      </c>
      <c r="M56" s="33">
        <v>375.330107018886</v>
      </c>
      <c r="N56" s="33">
        <v>375.33116563570599</v>
      </c>
      <c r="O56" s="33">
        <v>320.00116574899999</v>
      </c>
      <c r="P56" s="33">
        <v>320.00116575940001</v>
      </c>
      <c r="Q56" s="33">
        <v>320.00116585450002</v>
      </c>
      <c r="R56" s="33">
        <v>320.00116589539999</v>
      </c>
      <c r="S56" s="33">
        <v>320.00116613509999</v>
      </c>
      <c r="T56" s="33">
        <v>320.00116618210001</v>
      </c>
      <c r="U56" s="33">
        <v>320.00116627220001</v>
      </c>
      <c r="V56" s="33">
        <v>320.00116632480001</v>
      </c>
      <c r="W56" s="33">
        <v>300.00125739869998</v>
      </c>
      <c r="X56" s="33">
        <v>1.2531555000000001E-3</v>
      </c>
      <c r="Y56" s="33">
        <v>1.2531749E-3</v>
      </c>
      <c r="Z56" s="33">
        <v>180.07232999999999</v>
      </c>
      <c r="AA56" s="33">
        <v>180.07230999999999</v>
      </c>
      <c r="AB56" s="33">
        <v>180.07230999999999</v>
      </c>
      <c r="AC56" s="33">
        <v>180.07230000000001</v>
      </c>
      <c r="AD56" s="33">
        <v>180.07228000000001</v>
      </c>
      <c r="AE56" s="33">
        <v>386.95186999999999</v>
      </c>
    </row>
    <row r="57" spans="1:31" s="28" customFormat="1">
      <c r="A57" s="29" t="s">
        <v>132</v>
      </c>
      <c r="B57" s="29" t="s">
        <v>73</v>
      </c>
      <c r="C57" s="33">
        <v>0</v>
      </c>
      <c r="D57" s="33">
        <v>0</v>
      </c>
      <c r="E57" s="33">
        <v>0</v>
      </c>
      <c r="F57" s="33">
        <v>0</v>
      </c>
      <c r="G57" s="33">
        <v>0</v>
      </c>
      <c r="H57" s="33">
        <v>0</v>
      </c>
      <c r="I57" s="33">
        <v>0</v>
      </c>
      <c r="J57" s="33">
        <v>1.4240756999999999E-4</v>
      </c>
      <c r="K57" s="33">
        <v>1.679377E-4</v>
      </c>
      <c r="L57" s="33">
        <v>2.9440782999999999E-4</v>
      </c>
      <c r="M57" s="33">
        <v>3.12089749999999E-4</v>
      </c>
      <c r="N57" s="33">
        <v>1319.7073</v>
      </c>
      <c r="O57" s="33">
        <v>1319.7073</v>
      </c>
      <c r="P57" s="33">
        <v>1319.7073</v>
      </c>
      <c r="Q57" s="33">
        <v>1647.098</v>
      </c>
      <c r="R57" s="33">
        <v>1647.098</v>
      </c>
      <c r="S57" s="33">
        <v>1693.5056</v>
      </c>
      <c r="T57" s="33">
        <v>1693.5056</v>
      </c>
      <c r="U57" s="33">
        <v>1693.5056</v>
      </c>
      <c r="V57" s="33">
        <v>1693.5056</v>
      </c>
      <c r="W57" s="33">
        <v>2397.2595000000001</v>
      </c>
      <c r="X57" s="33">
        <v>2397.2595000000001</v>
      </c>
      <c r="Y57" s="33">
        <v>2397.2595000000001</v>
      </c>
      <c r="Z57" s="33">
        <v>2400</v>
      </c>
      <c r="AA57" s="33">
        <v>2400</v>
      </c>
      <c r="AB57" s="33">
        <v>2400</v>
      </c>
      <c r="AC57" s="33">
        <v>2400</v>
      </c>
      <c r="AD57" s="33">
        <v>2400</v>
      </c>
      <c r="AE57" s="33">
        <v>2400</v>
      </c>
    </row>
    <row r="58" spans="1:31" s="28" customFormat="1">
      <c r="A58" s="29" t="s">
        <v>132</v>
      </c>
      <c r="B58" s="29" t="s">
        <v>56</v>
      </c>
      <c r="C58" s="33">
        <v>21.324999809265112</v>
      </c>
      <c r="D58" s="33">
        <v>39.332999229431003</v>
      </c>
      <c r="E58" s="33">
        <v>124.65300178527829</v>
      </c>
      <c r="F58" s="33">
        <v>240.5120048522939</v>
      </c>
      <c r="G58" s="33">
        <v>387.46300506591774</v>
      </c>
      <c r="H58" s="33">
        <v>568.47399139404206</v>
      </c>
      <c r="I58" s="33">
        <v>786.96098327636605</v>
      </c>
      <c r="J58" s="33">
        <v>1024.835983276367</v>
      </c>
      <c r="K58" s="33">
        <v>1297.2010192871039</v>
      </c>
      <c r="L58" s="33">
        <v>1508.376068115231</v>
      </c>
      <c r="M58" s="33">
        <v>1741.757995605466</v>
      </c>
      <c r="N58" s="33">
        <v>1990.8499450683539</v>
      </c>
      <c r="O58" s="33">
        <v>2255.0250549316352</v>
      </c>
      <c r="P58" s="33">
        <v>2511.4719543456981</v>
      </c>
      <c r="Q58" s="33">
        <v>2773.6560668945313</v>
      </c>
      <c r="R58" s="33">
        <v>2913.0490112304678</v>
      </c>
      <c r="S58" s="33">
        <v>3058.5720520019481</v>
      </c>
      <c r="T58" s="33">
        <v>3207.325073242187</v>
      </c>
      <c r="U58" s="33">
        <v>3364.1940307617178</v>
      </c>
      <c r="V58" s="33">
        <v>3523.5459594726508</v>
      </c>
      <c r="W58" s="33">
        <v>3687.8629760742178</v>
      </c>
      <c r="X58" s="33">
        <v>3855.463012695307</v>
      </c>
      <c r="Y58" s="33">
        <v>4029.3500366210928</v>
      </c>
      <c r="Z58" s="33">
        <v>4209.115112304682</v>
      </c>
      <c r="AA58" s="33">
        <v>4396.3960571289063</v>
      </c>
      <c r="AB58" s="33">
        <v>4589.93505859375</v>
      </c>
      <c r="AC58" s="33">
        <v>4789.6218872070313</v>
      </c>
      <c r="AD58" s="33">
        <v>4990.3800048828125</v>
      </c>
      <c r="AE58" s="33">
        <v>5195.4019775390625</v>
      </c>
    </row>
    <row r="59" spans="1:31" s="28" customFormat="1">
      <c r="A59" s="34" t="s">
        <v>138</v>
      </c>
      <c r="B59" s="34"/>
      <c r="C59" s="35">
        <v>13942.412975311276</v>
      </c>
      <c r="D59" s="35">
        <v>14830.172969818112</v>
      </c>
      <c r="E59" s="35">
        <v>14830.172969818112</v>
      </c>
      <c r="F59" s="35">
        <v>13486.321504824798</v>
      </c>
      <c r="G59" s="35">
        <v>13398.238644826908</v>
      </c>
      <c r="H59" s="35">
        <v>13266.958124829021</v>
      </c>
      <c r="I59" s="35">
        <v>13638.760973874761</v>
      </c>
      <c r="J59" s="35">
        <v>14188.760313686591</v>
      </c>
      <c r="K59" s="35">
        <v>14188.760313535691</v>
      </c>
      <c r="L59" s="35">
        <v>14385.823523796629</v>
      </c>
      <c r="M59" s="35">
        <v>15367.556663268891</v>
      </c>
      <c r="N59" s="35">
        <v>17222.150193791313</v>
      </c>
      <c r="O59" s="35">
        <v>17837.413933147152</v>
      </c>
      <c r="P59" s="35">
        <v>18247.208973137502</v>
      </c>
      <c r="Q59" s="35">
        <v>18247.211430682299</v>
      </c>
      <c r="R59" s="35">
        <v>18440.702162793059</v>
      </c>
      <c r="S59" s="35">
        <v>21423.369994098219</v>
      </c>
      <c r="T59" s="35">
        <v>21003.369994184774</v>
      </c>
      <c r="U59" s="35">
        <v>19871.369994576959</v>
      </c>
      <c r="V59" s="35">
        <v>20210.706223698755</v>
      </c>
      <c r="W59" s="35">
        <v>23039.656742123145</v>
      </c>
      <c r="X59" s="35">
        <v>22969.243242851262</v>
      </c>
      <c r="Y59" s="35">
        <v>24176.400649641237</v>
      </c>
      <c r="Z59" s="35">
        <v>24439.099003514559</v>
      </c>
      <c r="AA59" s="35">
        <v>23516.746891798703</v>
      </c>
      <c r="AB59" s="35">
        <v>25613.886691662014</v>
      </c>
      <c r="AC59" s="35">
        <v>24789.886537627644</v>
      </c>
      <c r="AD59" s="35">
        <v>24609.286535478175</v>
      </c>
      <c r="AE59" s="35">
        <v>24702.477948474123</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709</v>
      </c>
      <c r="D64" s="33">
        <v>709</v>
      </c>
      <c r="E64" s="33">
        <v>529</v>
      </c>
      <c r="F64" s="33">
        <v>529</v>
      </c>
      <c r="G64" s="33">
        <v>529</v>
      </c>
      <c r="H64" s="33">
        <v>529</v>
      </c>
      <c r="I64" s="33">
        <v>529</v>
      </c>
      <c r="J64" s="33">
        <v>529</v>
      </c>
      <c r="K64" s="33">
        <v>529</v>
      </c>
      <c r="L64" s="33">
        <v>529</v>
      </c>
      <c r="M64" s="33">
        <v>529</v>
      </c>
      <c r="N64" s="33">
        <v>529</v>
      </c>
      <c r="O64" s="33">
        <v>529</v>
      </c>
      <c r="P64" s="33">
        <v>529</v>
      </c>
      <c r="Q64" s="33">
        <v>529</v>
      </c>
      <c r="R64" s="33">
        <v>529</v>
      </c>
      <c r="S64" s="33">
        <v>0</v>
      </c>
      <c r="T64" s="33">
        <v>0</v>
      </c>
      <c r="U64" s="33">
        <v>0</v>
      </c>
      <c r="V64" s="33">
        <v>0</v>
      </c>
      <c r="W64" s="33">
        <v>0</v>
      </c>
      <c r="X64" s="33">
        <v>0</v>
      </c>
      <c r="Y64" s="33">
        <v>0</v>
      </c>
      <c r="Z64" s="33">
        <v>0</v>
      </c>
      <c r="AA64" s="33">
        <v>0</v>
      </c>
      <c r="AB64" s="33">
        <v>0</v>
      </c>
      <c r="AC64" s="33">
        <v>0</v>
      </c>
      <c r="AD64" s="33">
        <v>0</v>
      </c>
      <c r="AE64" s="33">
        <v>0</v>
      </c>
    </row>
    <row r="65" spans="1:31" s="28" customFormat="1">
      <c r="A65" s="29" t="s">
        <v>133</v>
      </c>
      <c r="B65" s="29" t="s">
        <v>32</v>
      </c>
      <c r="C65" s="33">
        <v>800</v>
      </c>
      <c r="D65" s="33">
        <v>800</v>
      </c>
      <c r="E65" s="33">
        <v>800</v>
      </c>
      <c r="F65" s="33">
        <v>800</v>
      </c>
      <c r="G65" s="33">
        <v>800</v>
      </c>
      <c r="H65" s="33">
        <v>800</v>
      </c>
      <c r="I65" s="33">
        <v>800</v>
      </c>
      <c r="J65" s="33">
        <v>800</v>
      </c>
      <c r="K65" s="33">
        <v>800</v>
      </c>
      <c r="L65" s="33">
        <v>800</v>
      </c>
      <c r="M65" s="33">
        <v>800</v>
      </c>
      <c r="N65" s="33">
        <v>800</v>
      </c>
      <c r="O65" s="33">
        <v>800</v>
      </c>
      <c r="P65" s="33">
        <v>800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1437.1399917602528</v>
      </c>
      <c r="D66" s="33">
        <v>1437.1399917602528</v>
      </c>
      <c r="E66" s="33">
        <v>1437.1399917602528</v>
      </c>
      <c r="F66" s="33">
        <v>1437.1399917602528</v>
      </c>
      <c r="G66" s="33">
        <v>1437.1399917602528</v>
      </c>
      <c r="H66" s="33">
        <v>1437.1399917602528</v>
      </c>
      <c r="I66" s="33">
        <v>1437.1399917602528</v>
      </c>
      <c r="J66" s="33">
        <v>1437.1399917602528</v>
      </c>
      <c r="K66" s="33">
        <v>1437.1399917602528</v>
      </c>
      <c r="L66" s="33">
        <v>1054.639991760253</v>
      </c>
      <c r="M66" s="33">
        <v>1054.639991760253</v>
      </c>
      <c r="N66" s="33">
        <v>785.29999542236283</v>
      </c>
      <c r="O66" s="33">
        <v>785.29999542236283</v>
      </c>
      <c r="P66" s="33">
        <v>785.29999542236283</v>
      </c>
      <c r="Q66" s="33">
        <v>751.48729342236288</v>
      </c>
      <c r="R66" s="33">
        <v>751.48729342236288</v>
      </c>
      <c r="S66" s="33">
        <v>1079.8094554223628</v>
      </c>
      <c r="T66" s="33">
        <v>1079.8094554223628</v>
      </c>
      <c r="U66" s="33">
        <v>1079.8094554223628</v>
      </c>
      <c r="V66" s="33">
        <v>1079.8094554223628</v>
      </c>
      <c r="W66" s="33">
        <v>1114.9732754223628</v>
      </c>
      <c r="X66" s="33">
        <v>1114.9732754223628</v>
      </c>
      <c r="Y66" s="33">
        <v>1333.5939954223627</v>
      </c>
      <c r="Z66" s="33">
        <v>995.59399542236292</v>
      </c>
      <c r="AA66" s="33">
        <v>995.59399542236292</v>
      </c>
      <c r="AB66" s="33">
        <v>995.59399542236292</v>
      </c>
      <c r="AC66" s="33">
        <v>995.59399542236292</v>
      </c>
      <c r="AD66" s="33">
        <v>995.59399542236292</v>
      </c>
      <c r="AE66" s="33">
        <v>995.59399542236292</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2325.4911450026812</v>
      </c>
      <c r="D68" s="33">
        <v>2621.8911465285601</v>
      </c>
      <c r="E68" s="33">
        <v>2718.1484282544402</v>
      </c>
      <c r="F68" s="33">
        <v>3404.7099797731603</v>
      </c>
      <c r="G68" s="33">
        <v>3404.7099797751603</v>
      </c>
      <c r="H68" s="33">
        <v>3404.7099797779601</v>
      </c>
      <c r="I68" s="33">
        <v>3526.4469197799604</v>
      </c>
      <c r="J68" s="33">
        <v>4148.1639397814606</v>
      </c>
      <c r="K68" s="33">
        <v>4057.4139397833601</v>
      </c>
      <c r="L68" s="33">
        <v>3953.0996920761099</v>
      </c>
      <c r="M68" s="33">
        <v>3953.0996921035098</v>
      </c>
      <c r="N68" s="33">
        <v>4712.2475384843701</v>
      </c>
      <c r="O68" s="33">
        <v>4613.5475415894171</v>
      </c>
      <c r="P68" s="33">
        <v>4613.5475416208483</v>
      </c>
      <c r="Q68" s="33">
        <v>4493.3642541486797</v>
      </c>
      <c r="R68" s="33">
        <v>4308.564251197743</v>
      </c>
      <c r="S68" s="33">
        <v>4308.5643730114825</v>
      </c>
      <c r="T68" s="33">
        <v>4349.5660942362229</v>
      </c>
      <c r="U68" s="33">
        <v>4341.902782620924</v>
      </c>
      <c r="V68" s="33">
        <v>4302.9027827608634</v>
      </c>
      <c r="W68" s="33">
        <v>4679.9883330417224</v>
      </c>
      <c r="X68" s="33">
        <v>4679.9885171104024</v>
      </c>
      <c r="Y68" s="33">
        <v>5245.0817233205216</v>
      </c>
      <c r="Z68" s="33">
        <v>5245.0822476116218</v>
      </c>
      <c r="AA68" s="33">
        <v>5031.9951632722159</v>
      </c>
      <c r="AB68" s="33">
        <v>6404.2696551781801</v>
      </c>
      <c r="AC68" s="33">
        <v>6404.2696553128962</v>
      </c>
      <c r="AD68" s="33">
        <v>6404.2696554964423</v>
      </c>
      <c r="AE68" s="33">
        <v>6561.2688157469311</v>
      </c>
    </row>
    <row r="69" spans="1:31" s="28" customFormat="1">
      <c r="A69" s="29" t="s">
        <v>133</v>
      </c>
      <c r="B69" s="29" t="s">
        <v>68</v>
      </c>
      <c r="C69" s="33">
        <v>353</v>
      </c>
      <c r="D69" s="33">
        <v>432.19999694824207</v>
      </c>
      <c r="E69" s="33">
        <v>432.19999694824207</v>
      </c>
      <c r="F69" s="33">
        <v>432.19999694824207</v>
      </c>
      <c r="G69" s="33">
        <v>432.19999694824207</v>
      </c>
      <c r="H69" s="33">
        <v>432.19999694824207</v>
      </c>
      <c r="I69" s="33">
        <v>432.20021541520208</v>
      </c>
      <c r="J69" s="33">
        <v>432.20021546086207</v>
      </c>
      <c r="K69" s="33">
        <v>432.20021547264207</v>
      </c>
      <c r="L69" s="33">
        <v>432.2003221865121</v>
      </c>
      <c r="M69" s="33">
        <v>529.85404694824206</v>
      </c>
      <c r="N69" s="33">
        <v>529.85404694824206</v>
      </c>
      <c r="O69" s="33">
        <v>529.85414723944211</v>
      </c>
      <c r="P69" s="33">
        <v>619.05417694824189</v>
      </c>
      <c r="Q69" s="33">
        <v>619.05417694824189</v>
      </c>
      <c r="R69" s="33">
        <v>619.05417694824189</v>
      </c>
      <c r="S69" s="33">
        <v>1497.1521669482422</v>
      </c>
      <c r="T69" s="33">
        <v>1497.1521669482422</v>
      </c>
      <c r="U69" s="33">
        <v>1532.1951169482422</v>
      </c>
      <c r="V69" s="33">
        <v>1532.1951169482422</v>
      </c>
      <c r="W69" s="33">
        <v>1532.1951169482422</v>
      </c>
      <c r="X69" s="33">
        <v>1532.1951169482422</v>
      </c>
      <c r="Y69" s="33">
        <v>1966.4638225085523</v>
      </c>
      <c r="Z69" s="33">
        <v>1856.463822526252</v>
      </c>
      <c r="AA69" s="33">
        <v>1856.4638225370422</v>
      </c>
      <c r="AB69" s="33">
        <v>1856.4638225658623</v>
      </c>
      <c r="AC69" s="33">
        <v>1856.4638225789422</v>
      </c>
      <c r="AD69" s="33">
        <v>1856.4638226518723</v>
      </c>
      <c r="AE69" s="33">
        <v>2039.1999250585022</v>
      </c>
    </row>
    <row r="70" spans="1:31" s="28" customFormat="1">
      <c r="A70" s="29" t="s">
        <v>133</v>
      </c>
      <c r="B70" s="29" t="s">
        <v>36</v>
      </c>
      <c r="C70" s="33">
        <v>205</v>
      </c>
      <c r="D70" s="33">
        <v>205</v>
      </c>
      <c r="E70" s="33">
        <v>205</v>
      </c>
      <c r="F70" s="33">
        <v>205</v>
      </c>
      <c r="G70" s="33">
        <v>205</v>
      </c>
      <c r="H70" s="33">
        <v>205</v>
      </c>
      <c r="I70" s="33">
        <v>205</v>
      </c>
      <c r="J70" s="33">
        <v>205</v>
      </c>
      <c r="K70" s="33">
        <v>205</v>
      </c>
      <c r="L70" s="33">
        <v>175</v>
      </c>
      <c r="M70" s="33">
        <v>175</v>
      </c>
      <c r="N70" s="33">
        <v>176.22475169999998</v>
      </c>
      <c r="O70" s="33">
        <v>176.22475169999998</v>
      </c>
      <c r="P70" s="33">
        <v>151.22475180000001</v>
      </c>
      <c r="Q70" s="33">
        <v>471.34607</v>
      </c>
      <c r="R70" s="33">
        <v>471.34607</v>
      </c>
      <c r="S70" s="33">
        <v>632.79379999999992</v>
      </c>
      <c r="T70" s="33">
        <v>632.79379999999992</v>
      </c>
      <c r="U70" s="33">
        <v>632.79379999999992</v>
      </c>
      <c r="V70" s="33">
        <v>632.79379999999992</v>
      </c>
      <c r="W70" s="33">
        <v>879.31809999999996</v>
      </c>
      <c r="X70" s="33">
        <v>879.31809999999996</v>
      </c>
      <c r="Y70" s="33">
        <v>879.31809999999996</v>
      </c>
      <c r="Z70" s="33">
        <v>879.31809999999996</v>
      </c>
      <c r="AA70" s="33">
        <v>879.31809999999996</v>
      </c>
      <c r="AB70" s="33">
        <v>879.31809999999996</v>
      </c>
      <c r="AC70" s="33">
        <v>879.31809999999996</v>
      </c>
      <c r="AD70" s="33">
        <v>879.31809999999996</v>
      </c>
      <c r="AE70" s="33">
        <v>879.31804999999997</v>
      </c>
    </row>
    <row r="71" spans="1:31" s="28" customFormat="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1.3664735999999999E-4</v>
      </c>
      <c r="AA71" s="33">
        <v>1.3665454999999999E-4</v>
      </c>
      <c r="AB71" s="33">
        <v>1.3666677000000001E-4</v>
      </c>
      <c r="AC71" s="33">
        <v>1.3667958E-4</v>
      </c>
      <c r="AD71" s="33">
        <v>1.3669023E-4</v>
      </c>
      <c r="AE71" s="33">
        <v>1.3672338E-4</v>
      </c>
    </row>
    <row r="72" spans="1:31" s="28" customFormat="1">
      <c r="A72" s="29" t="s">
        <v>133</v>
      </c>
      <c r="B72" s="29" t="s">
        <v>56</v>
      </c>
      <c r="C72" s="33">
        <v>19.108000516891451</v>
      </c>
      <c r="D72" s="33">
        <v>37.433001041412268</v>
      </c>
      <c r="E72" s="33">
        <v>64.041998863220101</v>
      </c>
      <c r="F72" s="33">
        <v>100.9389972686767</v>
      </c>
      <c r="G72" s="33">
        <v>139.00600242614701</v>
      </c>
      <c r="H72" s="33">
        <v>181.2900047302239</v>
      </c>
      <c r="I72" s="33">
        <v>233.20699691772381</v>
      </c>
      <c r="J72" s="33">
        <v>295.74800109863247</v>
      </c>
      <c r="K72" s="33">
        <v>367.72499084472639</v>
      </c>
      <c r="L72" s="33">
        <v>418.77000427246037</v>
      </c>
      <c r="M72" s="33">
        <v>476.5399932861323</v>
      </c>
      <c r="N72" s="33">
        <v>537.83000946044876</v>
      </c>
      <c r="O72" s="33">
        <v>602.48300170898392</v>
      </c>
      <c r="P72" s="33">
        <v>656.358985900878</v>
      </c>
      <c r="Q72" s="33">
        <v>712.61397552490098</v>
      </c>
      <c r="R72" s="33">
        <v>743.76597595214798</v>
      </c>
      <c r="S72" s="33">
        <v>776.57901000976506</v>
      </c>
      <c r="T72" s="33">
        <v>809.53199768066293</v>
      </c>
      <c r="U72" s="33">
        <v>844.20101928710903</v>
      </c>
      <c r="V72" s="33">
        <v>879.81898498535099</v>
      </c>
      <c r="W72" s="33">
        <v>916.08302307128906</v>
      </c>
      <c r="X72" s="33">
        <v>953.68797302246003</v>
      </c>
      <c r="Y72" s="33">
        <v>992.26100158691304</v>
      </c>
      <c r="Z72" s="33">
        <v>1032.718978881835</v>
      </c>
      <c r="AA72" s="33">
        <v>1074.201995849608</v>
      </c>
      <c r="AB72" s="33">
        <v>1117.7970275878902</v>
      </c>
      <c r="AC72" s="33">
        <v>1162.580978393554</v>
      </c>
      <c r="AD72" s="33">
        <v>1208.344024658202</v>
      </c>
      <c r="AE72" s="33">
        <v>1254.282028198234</v>
      </c>
    </row>
    <row r="73" spans="1:31" s="28" customFormat="1">
      <c r="A73" s="34" t="s">
        <v>138</v>
      </c>
      <c r="B73" s="34"/>
      <c r="C73" s="35">
        <v>5624.6311367629341</v>
      </c>
      <c r="D73" s="35">
        <v>6000.2311352370552</v>
      </c>
      <c r="E73" s="35">
        <v>5916.4884169629349</v>
      </c>
      <c r="F73" s="35">
        <v>6603.049968481655</v>
      </c>
      <c r="G73" s="35">
        <v>6603.0499684836559</v>
      </c>
      <c r="H73" s="35">
        <v>6603.0499684864553</v>
      </c>
      <c r="I73" s="35">
        <v>6724.7871269554153</v>
      </c>
      <c r="J73" s="35">
        <v>7346.5041470025753</v>
      </c>
      <c r="K73" s="35">
        <v>7255.754147016255</v>
      </c>
      <c r="L73" s="35">
        <v>6768.9400060228754</v>
      </c>
      <c r="M73" s="35">
        <v>6866.5937308120056</v>
      </c>
      <c r="N73" s="35">
        <v>7356.4015808549748</v>
      </c>
      <c r="O73" s="35">
        <v>7257.7016842512212</v>
      </c>
      <c r="P73" s="35">
        <v>7346.9017139914531</v>
      </c>
      <c r="Q73" s="35">
        <v>6392.9057245192844</v>
      </c>
      <c r="R73" s="35">
        <v>6208.1057215683477</v>
      </c>
      <c r="S73" s="35">
        <v>6885.5259953820878</v>
      </c>
      <c r="T73" s="35">
        <v>6926.5277166068281</v>
      </c>
      <c r="U73" s="35">
        <v>6953.9073549915283</v>
      </c>
      <c r="V73" s="35">
        <v>6914.9073551314686</v>
      </c>
      <c r="W73" s="35">
        <v>7327.1567254123274</v>
      </c>
      <c r="X73" s="35">
        <v>7327.1569094810075</v>
      </c>
      <c r="Y73" s="35">
        <v>8545.1395412514375</v>
      </c>
      <c r="Z73" s="35">
        <v>8097.1400655602374</v>
      </c>
      <c r="AA73" s="35">
        <v>7884.0529812316217</v>
      </c>
      <c r="AB73" s="35">
        <v>9256.327473166406</v>
      </c>
      <c r="AC73" s="35">
        <v>9256.3274733142025</v>
      </c>
      <c r="AD73" s="35">
        <v>9256.3274735706782</v>
      </c>
      <c r="AE73" s="35">
        <v>9596.0627362277955</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208</v>
      </c>
      <c r="D78" s="33">
        <v>208</v>
      </c>
      <c r="E78" s="33">
        <v>208</v>
      </c>
      <c r="F78" s="33">
        <v>208</v>
      </c>
      <c r="G78" s="33">
        <v>208</v>
      </c>
      <c r="H78" s="33">
        <v>208</v>
      </c>
      <c r="I78" s="33">
        <v>208</v>
      </c>
      <c r="J78" s="33">
        <v>208</v>
      </c>
      <c r="K78" s="33">
        <v>208</v>
      </c>
      <c r="L78" s="33">
        <v>208</v>
      </c>
      <c r="M78" s="33">
        <v>208</v>
      </c>
      <c r="N78" s="33">
        <v>208</v>
      </c>
      <c r="O78" s="33">
        <v>208</v>
      </c>
      <c r="P78" s="33">
        <v>208</v>
      </c>
      <c r="Q78" s="33">
        <v>208</v>
      </c>
      <c r="R78" s="33">
        <v>208</v>
      </c>
      <c r="S78" s="33">
        <v>208</v>
      </c>
      <c r="T78" s="33">
        <v>208</v>
      </c>
      <c r="U78" s="33">
        <v>208</v>
      </c>
      <c r="V78" s="33">
        <v>208</v>
      </c>
      <c r="W78" s="33">
        <v>208</v>
      </c>
      <c r="X78" s="33">
        <v>208</v>
      </c>
      <c r="Y78" s="33">
        <v>208</v>
      </c>
      <c r="Z78" s="33">
        <v>208</v>
      </c>
      <c r="AA78" s="33">
        <v>208</v>
      </c>
      <c r="AB78" s="33">
        <v>208</v>
      </c>
      <c r="AC78" s="33">
        <v>208</v>
      </c>
      <c r="AD78" s="33">
        <v>208</v>
      </c>
      <c r="AE78" s="33">
        <v>208</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178</v>
      </c>
      <c r="D80" s="33">
        <v>178</v>
      </c>
      <c r="E80" s="33">
        <v>178</v>
      </c>
      <c r="F80" s="33">
        <v>178</v>
      </c>
      <c r="G80" s="33">
        <v>178</v>
      </c>
      <c r="H80" s="33">
        <v>178</v>
      </c>
      <c r="I80" s="33">
        <v>178</v>
      </c>
      <c r="J80" s="33">
        <v>178</v>
      </c>
      <c r="K80" s="33">
        <v>178</v>
      </c>
      <c r="L80" s="33">
        <v>178</v>
      </c>
      <c r="M80" s="33">
        <v>178</v>
      </c>
      <c r="N80" s="33">
        <v>178</v>
      </c>
      <c r="O80" s="33">
        <v>178</v>
      </c>
      <c r="P80" s="33">
        <v>178</v>
      </c>
      <c r="Q80" s="33">
        <v>178</v>
      </c>
      <c r="R80" s="33">
        <v>178</v>
      </c>
      <c r="S80" s="33">
        <v>178</v>
      </c>
      <c r="T80" s="33">
        <v>178</v>
      </c>
      <c r="U80" s="33">
        <v>178</v>
      </c>
      <c r="V80" s="33">
        <v>58</v>
      </c>
      <c r="W80" s="33">
        <v>58</v>
      </c>
      <c r="X80" s="33">
        <v>58</v>
      </c>
      <c r="Y80" s="33">
        <v>58</v>
      </c>
      <c r="Z80" s="33">
        <v>58</v>
      </c>
      <c r="AA80" s="33">
        <v>58</v>
      </c>
      <c r="AB80" s="33">
        <v>58</v>
      </c>
      <c r="AC80" s="33">
        <v>58</v>
      </c>
      <c r="AD80" s="33">
        <v>58</v>
      </c>
      <c r="AE80" s="33">
        <v>58</v>
      </c>
    </row>
    <row r="81" spans="1:35" s="28" customFormat="1">
      <c r="A81" s="29" t="s">
        <v>134</v>
      </c>
      <c r="B81" s="29" t="s">
        <v>65</v>
      </c>
      <c r="C81" s="33">
        <v>2408.8999938964839</v>
      </c>
      <c r="D81" s="33">
        <v>2408.8999938964839</v>
      </c>
      <c r="E81" s="33">
        <v>2408.8999938964839</v>
      </c>
      <c r="F81" s="33">
        <v>2408.8999938964839</v>
      </c>
      <c r="G81" s="33">
        <v>2408.8999938964839</v>
      </c>
      <c r="H81" s="33">
        <v>2408.8999938964839</v>
      </c>
      <c r="I81" s="33">
        <v>2408.8999938964839</v>
      </c>
      <c r="J81" s="33">
        <v>2408.8999938964839</v>
      </c>
      <c r="K81" s="33">
        <v>2408.8999938964839</v>
      </c>
      <c r="L81" s="33">
        <v>2408.8999938964839</v>
      </c>
      <c r="M81" s="33">
        <v>2408.8999938964839</v>
      </c>
      <c r="N81" s="33">
        <v>2408.8999938964839</v>
      </c>
      <c r="O81" s="33">
        <v>2408.8999938964839</v>
      </c>
      <c r="P81" s="33">
        <v>2408.8999938964839</v>
      </c>
      <c r="Q81" s="33">
        <v>2408.8999938964839</v>
      </c>
      <c r="R81" s="33">
        <v>2408.8999938964839</v>
      </c>
      <c r="S81" s="33">
        <v>2408.8999938964839</v>
      </c>
      <c r="T81" s="33">
        <v>2408.8999938964839</v>
      </c>
      <c r="U81" s="33">
        <v>2408.8999938964839</v>
      </c>
      <c r="V81" s="33">
        <v>2408.8999938964839</v>
      </c>
      <c r="W81" s="33">
        <v>2408.8999938964839</v>
      </c>
      <c r="X81" s="33">
        <v>2408.8999938964839</v>
      </c>
      <c r="Y81" s="33">
        <v>2408.8999938964839</v>
      </c>
      <c r="Z81" s="33">
        <v>2408.8999938964839</v>
      </c>
      <c r="AA81" s="33">
        <v>2408.8999938964839</v>
      </c>
      <c r="AB81" s="33">
        <v>2408.8999938964839</v>
      </c>
      <c r="AC81" s="33">
        <v>2408.8999938964839</v>
      </c>
      <c r="AD81" s="33">
        <v>2408.8999938964839</v>
      </c>
      <c r="AE81" s="33">
        <v>2408.8999938964839</v>
      </c>
    </row>
    <row r="82" spans="1:35" s="28" customFormat="1">
      <c r="A82" s="29" t="s">
        <v>134</v>
      </c>
      <c r="B82" s="29" t="s">
        <v>69</v>
      </c>
      <c r="C82" s="33">
        <v>996.49501237060292</v>
      </c>
      <c r="D82" s="33">
        <v>996.49501237060292</v>
      </c>
      <c r="E82" s="33">
        <v>1129.609232370603</v>
      </c>
      <c r="F82" s="33">
        <v>1129.609232370603</v>
      </c>
      <c r="G82" s="33">
        <v>1129.609232370603</v>
      </c>
      <c r="H82" s="33">
        <v>1129.609232370603</v>
      </c>
      <c r="I82" s="33">
        <v>1266.764882370604</v>
      </c>
      <c r="J82" s="33">
        <v>1403.9202823706039</v>
      </c>
      <c r="K82" s="33">
        <v>1541.0756823706042</v>
      </c>
      <c r="L82" s="33">
        <v>1682.4034436398051</v>
      </c>
      <c r="M82" s="33">
        <v>1824.207179370605</v>
      </c>
      <c r="N82" s="33">
        <v>1966.774862370605</v>
      </c>
      <c r="O82" s="33">
        <v>2109.3429023706049</v>
      </c>
      <c r="P82" s="33">
        <v>2251.9106423706053</v>
      </c>
      <c r="Q82" s="33">
        <v>2394.4783323706042</v>
      </c>
      <c r="R82" s="33">
        <v>2537.0462923706054</v>
      </c>
      <c r="S82" s="33">
        <v>2679.613992370605</v>
      </c>
      <c r="T82" s="33">
        <v>2822.342457170605</v>
      </c>
      <c r="U82" s="33">
        <v>2970.0780363706053</v>
      </c>
      <c r="V82" s="33">
        <v>3117.8134699449115</v>
      </c>
      <c r="W82" s="33">
        <v>3117.8134699509055</v>
      </c>
      <c r="X82" s="33">
        <v>3117.8134699578854</v>
      </c>
      <c r="Y82" s="33">
        <v>3117.8134699615252</v>
      </c>
      <c r="Z82" s="33">
        <v>2969.413476068436</v>
      </c>
      <c r="AA82" s="33">
        <v>2969.4134760739607</v>
      </c>
      <c r="AB82" s="33">
        <v>2969.4134760811708</v>
      </c>
      <c r="AC82" s="33">
        <v>2969.4134760883908</v>
      </c>
      <c r="AD82" s="33">
        <v>2969.4134760976408</v>
      </c>
      <c r="AE82" s="33">
        <v>2969.4134761054052</v>
      </c>
    </row>
    <row r="83" spans="1:35" s="28" customFormat="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1.2368138E-4</v>
      </c>
      <c r="W83" s="33">
        <v>1.2368163E-4</v>
      </c>
      <c r="X83" s="33">
        <v>1.2368332E-4</v>
      </c>
      <c r="Y83" s="33">
        <v>1.2368298E-4</v>
      </c>
      <c r="Z83" s="33">
        <v>1.2368279999999999E-4</v>
      </c>
      <c r="AA83" s="33">
        <v>1.2372395999999999E-4</v>
      </c>
      <c r="AB83" s="33">
        <v>1.2368395E-4</v>
      </c>
      <c r="AC83" s="33">
        <v>1.236849E-4</v>
      </c>
      <c r="AD83" s="33">
        <v>1.2368703E-4</v>
      </c>
      <c r="AE83" s="33">
        <v>1.2368964000000001E-4</v>
      </c>
    </row>
    <row r="84" spans="1:35" s="28" customFormat="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1.0105673E-4</v>
      </c>
      <c r="AC84" s="33">
        <v>1.06496394E-4</v>
      </c>
      <c r="AD84" s="33">
        <v>1.1618223999999899E-4</v>
      </c>
      <c r="AE84" s="33">
        <v>1.20627454E-4</v>
      </c>
    </row>
    <row r="85" spans="1:35" s="28" customFormat="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c r="AF85" s="13"/>
      <c r="AG85" s="13"/>
      <c r="AH85" s="13"/>
      <c r="AI85" s="13"/>
    </row>
    <row r="86" spans="1:35" s="28" customFormat="1">
      <c r="A86" s="29" t="s">
        <v>134</v>
      </c>
      <c r="B86" s="29" t="s">
        <v>56</v>
      </c>
      <c r="C86" s="33">
        <v>2.531000047922126</v>
      </c>
      <c r="D86" s="33">
        <v>5.8989998698234514</v>
      </c>
      <c r="E86" s="33">
        <v>10.95600008964537</v>
      </c>
      <c r="F86" s="33">
        <v>18.307000398635768</v>
      </c>
      <c r="G86" s="33">
        <v>27.271999120712248</v>
      </c>
      <c r="H86" s="33">
        <v>37.668000698089529</v>
      </c>
      <c r="I86" s="33">
        <v>50.497000694274853</v>
      </c>
      <c r="J86" s="33">
        <v>65.411998748779297</v>
      </c>
      <c r="K86" s="33">
        <v>82.598003387451101</v>
      </c>
      <c r="L86" s="33">
        <v>96.729002952575598</v>
      </c>
      <c r="M86" s="33">
        <v>112.11099720001209</v>
      </c>
      <c r="N86" s="33">
        <v>128.7480001449583</v>
      </c>
      <c r="O86" s="33">
        <v>146.674007415771</v>
      </c>
      <c r="P86" s="33">
        <v>164.1120033264157</v>
      </c>
      <c r="Q86" s="33">
        <v>182.07299804687452</v>
      </c>
      <c r="R86" s="33">
        <v>191.79999732971089</v>
      </c>
      <c r="S86" s="33">
        <v>202.03400230407689</v>
      </c>
      <c r="T86" s="33">
        <v>212.35599899291938</v>
      </c>
      <c r="U86" s="33">
        <v>223.17800712585358</v>
      </c>
      <c r="V86" s="33">
        <v>234.19300270080521</v>
      </c>
      <c r="W86" s="33">
        <v>245.49399948120112</v>
      </c>
      <c r="X86" s="33">
        <v>256.95800399780211</v>
      </c>
      <c r="Y86" s="33">
        <v>268.73600196838322</v>
      </c>
      <c r="Z86" s="33">
        <v>280.62199401855423</v>
      </c>
      <c r="AA86" s="33">
        <v>292.61600875854447</v>
      </c>
      <c r="AB86" s="33">
        <v>304.57599258422778</v>
      </c>
      <c r="AC86" s="33">
        <v>316.62600326538069</v>
      </c>
      <c r="AD86" s="33">
        <v>328.75601196289063</v>
      </c>
      <c r="AE86" s="33">
        <v>340.86399841308514</v>
      </c>
      <c r="AF86" s="13"/>
      <c r="AG86" s="13"/>
      <c r="AH86" s="13"/>
      <c r="AI86" s="13"/>
    </row>
    <row r="87" spans="1:35" s="28" customFormat="1">
      <c r="A87" s="34" t="s">
        <v>138</v>
      </c>
      <c r="B87" s="34"/>
      <c r="C87" s="35">
        <v>3791.395006267087</v>
      </c>
      <c r="D87" s="35">
        <v>3791.395006267087</v>
      </c>
      <c r="E87" s="35">
        <v>3924.5092262670869</v>
      </c>
      <c r="F87" s="35">
        <v>3924.5092262670869</v>
      </c>
      <c r="G87" s="35">
        <v>3924.5092262670869</v>
      </c>
      <c r="H87" s="35">
        <v>3924.5092262670869</v>
      </c>
      <c r="I87" s="35">
        <v>4061.6648762670879</v>
      </c>
      <c r="J87" s="35">
        <v>4198.820276267088</v>
      </c>
      <c r="K87" s="35">
        <v>4335.9756762670877</v>
      </c>
      <c r="L87" s="35">
        <v>4477.3034375362895</v>
      </c>
      <c r="M87" s="35">
        <v>4619.1071732670889</v>
      </c>
      <c r="N87" s="35">
        <v>4761.6748562670891</v>
      </c>
      <c r="O87" s="35">
        <v>4904.2428962670892</v>
      </c>
      <c r="P87" s="35">
        <v>5046.8106362670896</v>
      </c>
      <c r="Q87" s="35">
        <v>5189.3783262670877</v>
      </c>
      <c r="R87" s="35">
        <v>5331.9462862670898</v>
      </c>
      <c r="S87" s="35">
        <v>5474.5139862670894</v>
      </c>
      <c r="T87" s="35">
        <v>5617.242451067089</v>
      </c>
      <c r="U87" s="35">
        <v>5764.9780302670897</v>
      </c>
      <c r="V87" s="35">
        <v>5792.713587522775</v>
      </c>
      <c r="W87" s="35">
        <v>5792.7135875290187</v>
      </c>
      <c r="X87" s="35">
        <v>5792.7135875376898</v>
      </c>
      <c r="Y87" s="35">
        <v>5792.7135875409895</v>
      </c>
      <c r="Z87" s="35">
        <v>5644.3135936477202</v>
      </c>
      <c r="AA87" s="35">
        <v>5644.3135936944045</v>
      </c>
      <c r="AB87" s="35">
        <v>5644.3135936616045</v>
      </c>
      <c r="AC87" s="35">
        <v>5644.3135936697745</v>
      </c>
      <c r="AD87" s="35">
        <v>5644.313593681155</v>
      </c>
      <c r="AE87" s="35">
        <v>5644.3135936915287</v>
      </c>
      <c r="AF87" s="13"/>
      <c r="AG87" s="13"/>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260.329999923706</v>
      </c>
      <c r="D92" s="33">
        <v>600.32999992370605</v>
      </c>
      <c r="E92" s="33">
        <v>600.32999992370605</v>
      </c>
      <c r="F92" s="33">
        <v>600.32999992370605</v>
      </c>
      <c r="G92" s="33">
        <v>600.32999992370605</v>
      </c>
      <c r="H92" s="33">
        <v>600.32999992370605</v>
      </c>
      <c r="I92" s="33">
        <v>600.32999992370605</v>
      </c>
      <c r="J92" s="33">
        <v>600.33025067072595</v>
      </c>
      <c r="K92" s="33">
        <v>600.33044750339604</v>
      </c>
      <c r="L92" s="33">
        <v>570.33054829072603</v>
      </c>
      <c r="M92" s="33">
        <v>570.33055472676597</v>
      </c>
      <c r="N92" s="33">
        <v>785.76691593424596</v>
      </c>
      <c r="O92" s="33">
        <v>1037.5037961013099</v>
      </c>
      <c r="P92" s="33">
        <v>1012.50379622424</v>
      </c>
      <c r="Q92" s="33">
        <v>1332.6254348930402</v>
      </c>
      <c r="R92" s="33">
        <v>1332.62543496075</v>
      </c>
      <c r="S92" s="33">
        <v>1892.9326468464799</v>
      </c>
      <c r="T92" s="33">
        <v>1892.932646946</v>
      </c>
      <c r="U92" s="33">
        <v>2378.2486346976298</v>
      </c>
      <c r="V92" s="33">
        <v>2358.2486347804997</v>
      </c>
      <c r="W92" s="33">
        <v>3155.2819073986998</v>
      </c>
      <c r="X92" s="33">
        <v>3279.1340031555001</v>
      </c>
      <c r="Y92" s="33">
        <v>3279.1340031749</v>
      </c>
      <c r="Z92" s="33">
        <v>4177.5638300000001</v>
      </c>
      <c r="AA92" s="33">
        <v>4177.5638099999996</v>
      </c>
      <c r="AB92" s="33">
        <v>5511.5848110567294</v>
      </c>
      <c r="AC92" s="33">
        <v>5511.5847364963938</v>
      </c>
      <c r="AD92" s="33">
        <v>6371.5261261822416</v>
      </c>
      <c r="AE92" s="33">
        <v>6578.4053706274535</v>
      </c>
      <c r="AF92" s="13"/>
      <c r="AG92" s="13"/>
      <c r="AH92" s="13"/>
      <c r="AI92" s="13"/>
    </row>
    <row r="93" spans="1:35" collapsed="1">
      <c r="A93" s="29" t="s">
        <v>40</v>
      </c>
      <c r="B93" s="29" t="s">
        <v>72</v>
      </c>
      <c r="C93" s="33">
        <v>1330</v>
      </c>
      <c r="D93" s="33">
        <v>1330</v>
      </c>
      <c r="E93" s="33">
        <v>1330</v>
      </c>
      <c r="F93" s="33">
        <v>1330</v>
      </c>
      <c r="G93" s="33">
        <v>3370</v>
      </c>
      <c r="H93" s="33">
        <v>3370</v>
      </c>
      <c r="I93" s="33">
        <v>3370</v>
      </c>
      <c r="J93" s="33">
        <v>3370.0002543609098</v>
      </c>
      <c r="K93" s="33">
        <v>5370.0000799030458</v>
      </c>
      <c r="L93" s="33">
        <v>5370.0002064030195</v>
      </c>
      <c r="M93" s="33">
        <v>5370.0002240994099</v>
      </c>
      <c r="N93" s="33">
        <v>7064.5104206444903</v>
      </c>
      <c r="O93" s="33">
        <v>7336.9897006568399</v>
      </c>
      <c r="P93" s="33">
        <v>7336.9897006629899</v>
      </c>
      <c r="Q93" s="33">
        <v>7664.3804433238402</v>
      </c>
      <c r="R93" s="33">
        <v>7664.3804433532205</v>
      </c>
      <c r="S93" s="33">
        <v>8516.5560481071698</v>
      </c>
      <c r="T93" s="33">
        <v>8516.5560481252305</v>
      </c>
      <c r="U93" s="33">
        <v>8516.5561454127201</v>
      </c>
      <c r="V93" s="33">
        <v>8516.5561454404306</v>
      </c>
      <c r="W93" s="33">
        <v>9973.0120456295499</v>
      </c>
      <c r="X93" s="33">
        <v>11294.801045688921</v>
      </c>
      <c r="Y93" s="33">
        <v>11294.801045701519</v>
      </c>
      <c r="Z93" s="33">
        <v>11297.54168245246</v>
      </c>
      <c r="AA93" s="33">
        <v>11297.54168248279</v>
      </c>
      <c r="AB93" s="33">
        <v>11303.409582554499</v>
      </c>
      <c r="AC93" s="33">
        <v>11303.409582586521</v>
      </c>
      <c r="AD93" s="33">
        <v>11470.000382642951</v>
      </c>
      <c r="AE93" s="33">
        <v>11470.00038271528</v>
      </c>
    </row>
    <row r="94" spans="1:35">
      <c r="A94" s="29" t="s">
        <v>40</v>
      </c>
      <c r="B94" s="29" t="s">
        <v>76</v>
      </c>
      <c r="C94" s="33">
        <v>95.565001159906174</v>
      </c>
      <c r="D94" s="33">
        <v>222.30399817228289</v>
      </c>
      <c r="E94" s="33">
        <v>472.72400641441254</v>
      </c>
      <c r="F94" s="33">
        <v>827.38901638984419</v>
      </c>
      <c r="G94" s="33">
        <v>1275.4639947414385</v>
      </c>
      <c r="H94" s="33">
        <v>1796.002980709073</v>
      </c>
      <c r="I94" s="33">
        <v>2438.3960294723474</v>
      </c>
      <c r="J94" s="33">
        <v>3184.4369697570778</v>
      </c>
      <c r="K94" s="33">
        <v>4042.5660362243557</v>
      </c>
      <c r="L94" s="33">
        <v>4718.5470113754145</v>
      </c>
      <c r="M94" s="33">
        <v>5463.8920488357453</v>
      </c>
      <c r="N94" s="33">
        <v>6261.2278814315578</v>
      </c>
      <c r="O94" s="33">
        <v>7107.5971488952464</v>
      </c>
      <c r="P94" s="33">
        <v>7905.5148887634123</v>
      </c>
      <c r="Q94" s="33">
        <v>8730.1271591186469</v>
      </c>
      <c r="R94" s="33">
        <v>9162.6489810943513</v>
      </c>
      <c r="S94" s="33">
        <v>9618.3372249603162</v>
      </c>
      <c r="T94" s="33">
        <v>10079.154048919669</v>
      </c>
      <c r="U94" s="33">
        <v>10567.066068649285</v>
      </c>
      <c r="V94" s="33">
        <v>11065.494928359969</v>
      </c>
      <c r="W94" s="33">
        <v>11575.234004974354</v>
      </c>
      <c r="X94" s="33">
        <v>12098.768871307355</v>
      </c>
      <c r="Y94" s="33">
        <v>12640.389154434191</v>
      </c>
      <c r="Z94" s="33">
        <v>13204.069122314442</v>
      </c>
      <c r="AA94" s="33">
        <v>13783.858104705803</v>
      </c>
      <c r="AB94" s="33">
        <v>14380.364139556885</v>
      </c>
      <c r="AC94" s="33">
        <v>14988.57563400268</v>
      </c>
      <c r="AD94" s="33">
        <v>15603.09802246093</v>
      </c>
      <c r="AE94" s="33">
        <v>16225.747894287102</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1.9677055999999999E-4</v>
      </c>
      <c r="L97" s="33">
        <v>1.9678324999999999E-4</v>
      </c>
      <c r="M97" s="33">
        <v>1.9679178000000001E-4</v>
      </c>
      <c r="N97" s="33">
        <v>5.3859853999999995E-4</v>
      </c>
      <c r="O97" s="33">
        <v>5.3865230999999999E-4</v>
      </c>
      <c r="P97" s="33">
        <v>5.3866483999999903E-4</v>
      </c>
      <c r="Q97" s="33">
        <v>8.5903853999999991E-4</v>
      </c>
      <c r="R97" s="33">
        <v>8.590653499999999E-4</v>
      </c>
      <c r="S97" s="33">
        <v>8.8071137999999995E-4</v>
      </c>
      <c r="T97" s="33">
        <v>8.8076389999999999E-4</v>
      </c>
      <c r="U97" s="33">
        <v>485.31686842542996</v>
      </c>
      <c r="V97" s="33">
        <v>485.31686845569999</v>
      </c>
      <c r="W97" s="33">
        <v>1055.82575</v>
      </c>
      <c r="X97" s="33">
        <v>1055.82575</v>
      </c>
      <c r="Y97" s="33">
        <v>1055.82575</v>
      </c>
      <c r="Z97" s="33">
        <v>1774.1845000000001</v>
      </c>
      <c r="AA97" s="33">
        <v>1774.1845000000001</v>
      </c>
      <c r="AB97" s="33">
        <v>1774.1845000000001</v>
      </c>
      <c r="AC97" s="33">
        <v>1774.1844300000002</v>
      </c>
      <c r="AD97" s="33">
        <v>1774.1844300000002</v>
      </c>
      <c r="AE97" s="33">
        <v>1774.1841300000001</v>
      </c>
    </row>
    <row r="98" spans="1:31">
      <c r="A98" s="29" t="s">
        <v>130</v>
      </c>
      <c r="B98" s="29" t="s">
        <v>72</v>
      </c>
      <c r="C98" s="33">
        <v>840</v>
      </c>
      <c r="D98" s="33">
        <v>840</v>
      </c>
      <c r="E98" s="33">
        <v>840</v>
      </c>
      <c r="F98" s="33">
        <v>840</v>
      </c>
      <c r="G98" s="33">
        <v>2880</v>
      </c>
      <c r="H98" s="33">
        <v>2880</v>
      </c>
      <c r="I98" s="33">
        <v>2880</v>
      </c>
      <c r="J98" s="33">
        <v>2880</v>
      </c>
      <c r="K98" s="33">
        <v>4879.9997999999996</v>
      </c>
      <c r="L98" s="33">
        <v>4879.9997999999996</v>
      </c>
      <c r="M98" s="33">
        <v>4879.9997999999996</v>
      </c>
      <c r="N98" s="33">
        <v>4879.9999006444905</v>
      </c>
      <c r="O98" s="33">
        <v>4879.9999006568396</v>
      </c>
      <c r="P98" s="33">
        <v>4879.9999006629896</v>
      </c>
      <c r="Q98" s="33">
        <v>4879.9999433238399</v>
      </c>
      <c r="R98" s="33">
        <v>4879.9999433532203</v>
      </c>
      <c r="S98" s="33">
        <v>4879.99994810717</v>
      </c>
      <c r="T98" s="33">
        <v>4879.9999481252298</v>
      </c>
      <c r="U98" s="33">
        <v>4880.0000454127203</v>
      </c>
      <c r="V98" s="33">
        <v>4880.0000454404299</v>
      </c>
      <c r="W98" s="33">
        <v>5480.0002456295497</v>
      </c>
      <c r="X98" s="33">
        <v>5480.0002456889197</v>
      </c>
      <c r="Y98" s="33">
        <v>5480.0002457015198</v>
      </c>
      <c r="Z98" s="33">
        <v>5480.0002458051003</v>
      </c>
      <c r="AA98" s="33">
        <v>5480.0002458282397</v>
      </c>
      <c r="AB98" s="33">
        <v>5480.0002458877298</v>
      </c>
      <c r="AC98" s="33">
        <v>5480.0002459069401</v>
      </c>
      <c r="AD98" s="33">
        <v>5480.0002459527204</v>
      </c>
      <c r="AE98" s="33">
        <v>5480.0002459918996</v>
      </c>
    </row>
    <row r="99" spans="1:31">
      <c r="A99" s="29" t="s">
        <v>130</v>
      </c>
      <c r="B99" s="29" t="s">
        <v>76</v>
      </c>
      <c r="C99" s="33">
        <v>33.809000492095876</v>
      </c>
      <c r="D99" s="33">
        <v>82.708997726440401</v>
      </c>
      <c r="E99" s="33">
        <v>156.7610015869133</v>
      </c>
      <c r="F99" s="33">
        <v>263.89000701904251</v>
      </c>
      <c r="G99" s="33">
        <v>405.04799652099609</v>
      </c>
      <c r="H99" s="33">
        <v>567.05899810790902</v>
      </c>
      <c r="I99" s="33">
        <v>769.63403320312409</v>
      </c>
      <c r="J99" s="33">
        <v>1010.102981567382</v>
      </c>
      <c r="K99" s="33">
        <v>1287.846038818356</v>
      </c>
      <c r="L99" s="33">
        <v>1513.001998901364</v>
      </c>
      <c r="M99" s="33">
        <v>1757.9950256347629</v>
      </c>
      <c r="N99" s="33">
        <v>2022.752929687492</v>
      </c>
      <c r="O99" s="33">
        <v>2303.8510437011641</v>
      </c>
      <c r="P99" s="33">
        <v>2570.3709106445258</v>
      </c>
      <c r="Q99" s="33">
        <v>2845.8051147460928</v>
      </c>
      <c r="R99" s="33">
        <v>2993.400024414062</v>
      </c>
      <c r="S99" s="33">
        <v>3149.60205078125</v>
      </c>
      <c r="T99" s="33">
        <v>3306.082000732416</v>
      </c>
      <c r="U99" s="33">
        <v>3472.6760864257813</v>
      </c>
      <c r="V99" s="33">
        <v>3642.4990844726508</v>
      </c>
      <c r="W99" s="33">
        <v>3815.6539916992128</v>
      </c>
      <c r="X99" s="33">
        <v>3993.2119750976508</v>
      </c>
      <c r="Y99" s="33">
        <v>4175.7440795898383</v>
      </c>
      <c r="Z99" s="33">
        <v>4364.7819213867133</v>
      </c>
      <c r="AA99" s="33">
        <v>4557.4061279296875</v>
      </c>
      <c r="AB99" s="33">
        <v>4750.507080078125</v>
      </c>
      <c r="AC99" s="33">
        <v>4944.2018432617178</v>
      </c>
      <c r="AD99" s="33">
        <v>5141.238037109375</v>
      </c>
      <c r="AE99" s="33">
        <v>5338.71484375</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20</v>
      </c>
      <c r="E102" s="33">
        <v>20</v>
      </c>
      <c r="F102" s="33">
        <v>20</v>
      </c>
      <c r="G102" s="33">
        <v>20</v>
      </c>
      <c r="H102" s="33">
        <v>20</v>
      </c>
      <c r="I102" s="33">
        <v>20</v>
      </c>
      <c r="J102" s="33">
        <v>20.000250747020001</v>
      </c>
      <c r="K102" s="33">
        <v>20.000250809130002</v>
      </c>
      <c r="L102" s="33">
        <v>20.0002508699</v>
      </c>
      <c r="M102" s="33">
        <v>20.000250916100001</v>
      </c>
      <c r="N102" s="33">
        <v>234.21046000000001</v>
      </c>
      <c r="O102" s="33">
        <v>541.27733999999998</v>
      </c>
      <c r="P102" s="33">
        <v>541.27733999999998</v>
      </c>
      <c r="Q102" s="33">
        <v>541.27733999999998</v>
      </c>
      <c r="R102" s="33">
        <v>541.27733999999998</v>
      </c>
      <c r="S102" s="33">
        <v>940.13679999999999</v>
      </c>
      <c r="T102" s="33">
        <v>940.13679999999999</v>
      </c>
      <c r="U102" s="33">
        <v>940.13679999999999</v>
      </c>
      <c r="V102" s="33">
        <v>920.13679999999999</v>
      </c>
      <c r="W102" s="33">
        <v>920.13679999999999</v>
      </c>
      <c r="X102" s="33">
        <v>1343.9889000000001</v>
      </c>
      <c r="Y102" s="33">
        <v>1343.9889000000001</v>
      </c>
      <c r="Z102" s="33">
        <v>1343.9889000000001</v>
      </c>
      <c r="AA102" s="33">
        <v>1343.9889000000001</v>
      </c>
      <c r="AB102" s="33">
        <v>2678.0097999999998</v>
      </c>
      <c r="AC102" s="33">
        <v>2678.0097999999998</v>
      </c>
      <c r="AD102" s="33">
        <v>3537.9512</v>
      </c>
      <c r="AE102" s="33">
        <v>3537.9512</v>
      </c>
    </row>
    <row r="103" spans="1:31">
      <c r="A103" s="29" t="s">
        <v>131</v>
      </c>
      <c r="B103" s="29" t="s">
        <v>72</v>
      </c>
      <c r="C103" s="33">
        <v>490</v>
      </c>
      <c r="D103" s="33">
        <v>490</v>
      </c>
      <c r="E103" s="33">
        <v>490</v>
      </c>
      <c r="F103" s="33">
        <v>490</v>
      </c>
      <c r="G103" s="33">
        <v>490</v>
      </c>
      <c r="H103" s="33">
        <v>490</v>
      </c>
      <c r="I103" s="33">
        <v>490</v>
      </c>
      <c r="J103" s="33">
        <v>490.00011195334002</v>
      </c>
      <c r="K103" s="33">
        <v>490.00011196534598</v>
      </c>
      <c r="L103" s="33">
        <v>490.00011199519003</v>
      </c>
      <c r="M103" s="33">
        <v>490.00011200965997</v>
      </c>
      <c r="N103" s="33">
        <v>864.80322000000001</v>
      </c>
      <c r="O103" s="33">
        <v>1137.2825</v>
      </c>
      <c r="P103" s="33">
        <v>1137.2825</v>
      </c>
      <c r="Q103" s="33">
        <v>1137.2825</v>
      </c>
      <c r="R103" s="33">
        <v>1137.2825</v>
      </c>
      <c r="S103" s="33">
        <v>1943.0505000000001</v>
      </c>
      <c r="T103" s="33">
        <v>1943.0505000000001</v>
      </c>
      <c r="U103" s="33">
        <v>1943.0505000000001</v>
      </c>
      <c r="V103" s="33">
        <v>1943.0505000000001</v>
      </c>
      <c r="W103" s="33">
        <v>2095.7523000000001</v>
      </c>
      <c r="X103" s="33">
        <v>3417.5412999999999</v>
      </c>
      <c r="Y103" s="33">
        <v>3417.5412999999999</v>
      </c>
      <c r="Z103" s="33">
        <v>3417.5412999999999</v>
      </c>
      <c r="AA103" s="33">
        <v>3417.5412999999999</v>
      </c>
      <c r="AB103" s="33">
        <v>3423.4092000000001</v>
      </c>
      <c r="AC103" s="33">
        <v>3423.4092000000001</v>
      </c>
      <c r="AD103" s="33">
        <v>3590</v>
      </c>
      <c r="AE103" s="33">
        <v>3590</v>
      </c>
    </row>
    <row r="104" spans="1:31">
      <c r="A104" s="29" t="s">
        <v>131</v>
      </c>
      <c r="B104" s="29" t="s">
        <v>76</v>
      </c>
      <c r="C104" s="33">
        <v>18.792000293731611</v>
      </c>
      <c r="D104" s="33">
        <v>56.930000305175746</v>
      </c>
      <c r="E104" s="33">
        <v>116.31200408935541</v>
      </c>
      <c r="F104" s="33">
        <v>203.74100685119538</v>
      </c>
      <c r="G104" s="33">
        <v>316.67499160766528</v>
      </c>
      <c r="H104" s="33">
        <v>441.51198577880842</v>
      </c>
      <c r="I104" s="33">
        <v>598.09701538085881</v>
      </c>
      <c r="J104" s="33">
        <v>788.33800506591706</v>
      </c>
      <c r="K104" s="33">
        <v>1007.1959838867181</v>
      </c>
      <c r="L104" s="33">
        <v>1181.6699371337841</v>
      </c>
      <c r="M104" s="33">
        <v>1375.488037109372</v>
      </c>
      <c r="N104" s="33">
        <v>1581.046997070305</v>
      </c>
      <c r="O104" s="33">
        <v>1799.5640411376919</v>
      </c>
      <c r="P104" s="33">
        <v>2003.201034545895</v>
      </c>
      <c r="Q104" s="33">
        <v>2215.9790039062468</v>
      </c>
      <c r="R104" s="33">
        <v>2320.6339721679628</v>
      </c>
      <c r="S104" s="33">
        <v>2431.5501098632758</v>
      </c>
      <c r="T104" s="33">
        <v>2543.8589782714839</v>
      </c>
      <c r="U104" s="33">
        <v>2662.8169250488231</v>
      </c>
      <c r="V104" s="33">
        <v>2785.4378967285102</v>
      </c>
      <c r="W104" s="33">
        <v>2910.140014648432</v>
      </c>
      <c r="X104" s="33">
        <v>3039.4479064941352</v>
      </c>
      <c r="Y104" s="33">
        <v>3174.2980346679628</v>
      </c>
      <c r="Z104" s="33">
        <v>3316.8311157226563</v>
      </c>
      <c r="AA104" s="33">
        <v>3463.237915039057</v>
      </c>
      <c r="AB104" s="33">
        <v>3617.5489807128902</v>
      </c>
      <c r="AC104" s="33">
        <v>3775.544921874995</v>
      </c>
      <c r="AD104" s="33">
        <v>3934.3799438476508</v>
      </c>
      <c r="AE104" s="33">
        <v>4096.4850463867178</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55.329999923705998</v>
      </c>
      <c r="D107" s="33">
        <v>375.329999923706</v>
      </c>
      <c r="E107" s="33">
        <v>375.329999923706</v>
      </c>
      <c r="F107" s="33">
        <v>375.329999923706</v>
      </c>
      <c r="G107" s="33">
        <v>375.329999923706</v>
      </c>
      <c r="H107" s="33">
        <v>375.329999923706</v>
      </c>
      <c r="I107" s="33">
        <v>375.329999923706</v>
      </c>
      <c r="J107" s="33">
        <v>375.329999923706</v>
      </c>
      <c r="K107" s="33">
        <v>375.329999923706</v>
      </c>
      <c r="L107" s="33">
        <v>375.33010063757598</v>
      </c>
      <c r="M107" s="33">
        <v>375.330107018886</v>
      </c>
      <c r="N107" s="33">
        <v>375.33116563570599</v>
      </c>
      <c r="O107" s="33">
        <v>320.00116574899999</v>
      </c>
      <c r="P107" s="33">
        <v>320.00116575940001</v>
      </c>
      <c r="Q107" s="33">
        <v>320.00116585450002</v>
      </c>
      <c r="R107" s="33">
        <v>320.00116589539999</v>
      </c>
      <c r="S107" s="33">
        <v>320.00116613509999</v>
      </c>
      <c r="T107" s="33">
        <v>320.00116618210001</v>
      </c>
      <c r="U107" s="33">
        <v>320.00116627220001</v>
      </c>
      <c r="V107" s="33">
        <v>320.00116632480001</v>
      </c>
      <c r="W107" s="33">
        <v>300.00125739869998</v>
      </c>
      <c r="X107" s="33">
        <v>1.2531555000000001E-3</v>
      </c>
      <c r="Y107" s="33">
        <v>1.2531749E-3</v>
      </c>
      <c r="Z107" s="33">
        <v>180.07232999999999</v>
      </c>
      <c r="AA107" s="33">
        <v>180.07230999999999</v>
      </c>
      <c r="AB107" s="33">
        <v>180.07230999999999</v>
      </c>
      <c r="AC107" s="33">
        <v>180.07230000000001</v>
      </c>
      <c r="AD107" s="33">
        <v>180.07228000000001</v>
      </c>
      <c r="AE107" s="33">
        <v>386.95186999999999</v>
      </c>
    </row>
    <row r="108" spans="1:31">
      <c r="A108" s="29" t="s">
        <v>132</v>
      </c>
      <c r="B108" s="29" t="s">
        <v>72</v>
      </c>
      <c r="C108" s="33">
        <v>0</v>
      </c>
      <c r="D108" s="33">
        <v>0</v>
      </c>
      <c r="E108" s="33">
        <v>0</v>
      </c>
      <c r="F108" s="33">
        <v>0</v>
      </c>
      <c r="G108" s="33">
        <v>0</v>
      </c>
      <c r="H108" s="33">
        <v>0</v>
      </c>
      <c r="I108" s="33">
        <v>0</v>
      </c>
      <c r="J108" s="33">
        <v>1.4240756999999999E-4</v>
      </c>
      <c r="K108" s="33">
        <v>1.679377E-4</v>
      </c>
      <c r="L108" s="33">
        <v>2.9440782999999999E-4</v>
      </c>
      <c r="M108" s="33">
        <v>3.12089749999999E-4</v>
      </c>
      <c r="N108" s="33">
        <v>1319.7073</v>
      </c>
      <c r="O108" s="33">
        <v>1319.7073</v>
      </c>
      <c r="P108" s="33">
        <v>1319.7073</v>
      </c>
      <c r="Q108" s="33">
        <v>1647.098</v>
      </c>
      <c r="R108" s="33">
        <v>1647.098</v>
      </c>
      <c r="S108" s="33">
        <v>1693.5056</v>
      </c>
      <c r="T108" s="33">
        <v>1693.5056</v>
      </c>
      <c r="U108" s="33">
        <v>1693.5056</v>
      </c>
      <c r="V108" s="33">
        <v>1693.5056</v>
      </c>
      <c r="W108" s="33">
        <v>2397.2595000000001</v>
      </c>
      <c r="X108" s="33">
        <v>2397.2595000000001</v>
      </c>
      <c r="Y108" s="33">
        <v>2397.2595000000001</v>
      </c>
      <c r="Z108" s="33">
        <v>2400</v>
      </c>
      <c r="AA108" s="33">
        <v>2400</v>
      </c>
      <c r="AB108" s="33">
        <v>2400</v>
      </c>
      <c r="AC108" s="33">
        <v>2400</v>
      </c>
      <c r="AD108" s="33">
        <v>2400</v>
      </c>
      <c r="AE108" s="33">
        <v>2400</v>
      </c>
    </row>
    <row r="109" spans="1:31">
      <c r="A109" s="29" t="s">
        <v>132</v>
      </c>
      <c r="B109" s="29" t="s">
        <v>76</v>
      </c>
      <c r="C109" s="33">
        <v>21.324999809265112</v>
      </c>
      <c r="D109" s="33">
        <v>39.332999229431003</v>
      </c>
      <c r="E109" s="33">
        <v>124.65300178527829</v>
      </c>
      <c r="F109" s="33">
        <v>240.5120048522939</v>
      </c>
      <c r="G109" s="33">
        <v>387.46300506591774</v>
      </c>
      <c r="H109" s="33">
        <v>568.47399139404206</v>
      </c>
      <c r="I109" s="33">
        <v>786.96098327636605</v>
      </c>
      <c r="J109" s="33">
        <v>1024.835983276367</v>
      </c>
      <c r="K109" s="33">
        <v>1297.2010192871039</v>
      </c>
      <c r="L109" s="33">
        <v>1508.376068115231</v>
      </c>
      <c r="M109" s="33">
        <v>1741.757995605466</v>
      </c>
      <c r="N109" s="33">
        <v>1990.8499450683539</v>
      </c>
      <c r="O109" s="33">
        <v>2255.0250549316352</v>
      </c>
      <c r="P109" s="33">
        <v>2511.4719543456981</v>
      </c>
      <c r="Q109" s="33">
        <v>2773.6560668945313</v>
      </c>
      <c r="R109" s="33">
        <v>2913.0490112304678</v>
      </c>
      <c r="S109" s="33">
        <v>3058.5720520019481</v>
      </c>
      <c r="T109" s="33">
        <v>3207.325073242187</v>
      </c>
      <c r="U109" s="33">
        <v>3364.1940307617178</v>
      </c>
      <c r="V109" s="33">
        <v>3523.5459594726508</v>
      </c>
      <c r="W109" s="33">
        <v>3687.8629760742178</v>
      </c>
      <c r="X109" s="33">
        <v>3855.463012695307</v>
      </c>
      <c r="Y109" s="33">
        <v>4029.3500366210928</v>
      </c>
      <c r="Z109" s="33">
        <v>4209.115112304682</v>
      </c>
      <c r="AA109" s="33">
        <v>4396.3960571289063</v>
      </c>
      <c r="AB109" s="33">
        <v>4589.93505859375</v>
      </c>
      <c r="AC109" s="33">
        <v>4789.6218872070313</v>
      </c>
      <c r="AD109" s="33">
        <v>4990.3800048828125</v>
      </c>
      <c r="AE109" s="33">
        <v>5195.4019775390625</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205</v>
      </c>
      <c r="D112" s="33">
        <v>205</v>
      </c>
      <c r="E112" s="33">
        <v>205</v>
      </c>
      <c r="F112" s="33">
        <v>205</v>
      </c>
      <c r="G112" s="33">
        <v>205</v>
      </c>
      <c r="H112" s="33">
        <v>205</v>
      </c>
      <c r="I112" s="33">
        <v>205</v>
      </c>
      <c r="J112" s="33">
        <v>205</v>
      </c>
      <c r="K112" s="33">
        <v>205</v>
      </c>
      <c r="L112" s="33">
        <v>175</v>
      </c>
      <c r="M112" s="33">
        <v>175</v>
      </c>
      <c r="N112" s="33">
        <v>176.22475169999998</v>
      </c>
      <c r="O112" s="33">
        <v>176.22475169999998</v>
      </c>
      <c r="P112" s="33">
        <v>151.22475180000001</v>
      </c>
      <c r="Q112" s="33">
        <v>471.34607</v>
      </c>
      <c r="R112" s="33">
        <v>471.34607</v>
      </c>
      <c r="S112" s="33">
        <v>632.79379999999992</v>
      </c>
      <c r="T112" s="33">
        <v>632.79379999999992</v>
      </c>
      <c r="U112" s="33">
        <v>632.79379999999992</v>
      </c>
      <c r="V112" s="33">
        <v>632.79379999999992</v>
      </c>
      <c r="W112" s="33">
        <v>879.31809999999996</v>
      </c>
      <c r="X112" s="33">
        <v>879.31809999999996</v>
      </c>
      <c r="Y112" s="33">
        <v>879.31809999999996</v>
      </c>
      <c r="Z112" s="33">
        <v>879.31809999999996</v>
      </c>
      <c r="AA112" s="33">
        <v>879.31809999999996</v>
      </c>
      <c r="AB112" s="33">
        <v>879.31809999999996</v>
      </c>
      <c r="AC112" s="33">
        <v>879.31809999999996</v>
      </c>
      <c r="AD112" s="33">
        <v>879.31809999999996</v>
      </c>
      <c r="AE112" s="33">
        <v>879.31804999999997</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1.3664735999999999E-4</v>
      </c>
      <c r="AA113" s="33">
        <v>1.3665454999999999E-4</v>
      </c>
      <c r="AB113" s="33">
        <v>1.3666677000000001E-4</v>
      </c>
      <c r="AC113" s="33">
        <v>1.3667958E-4</v>
      </c>
      <c r="AD113" s="33">
        <v>1.3669023E-4</v>
      </c>
      <c r="AE113" s="33">
        <v>1.3672338E-4</v>
      </c>
    </row>
    <row r="114" spans="1:31">
      <c r="A114" s="29" t="s">
        <v>133</v>
      </c>
      <c r="B114" s="29" t="s">
        <v>76</v>
      </c>
      <c r="C114" s="33">
        <v>19.108000516891451</v>
      </c>
      <c r="D114" s="33">
        <v>37.433001041412268</v>
      </c>
      <c r="E114" s="33">
        <v>64.041998863220101</v>
      </c>
      <c r="F114" s="33">
        <v>100.9389972686767</v>
      </c>
      <c r="G114" s="33">
        <v>139.00600242614701</v>
      </c>
      <c r="H114" s="33">
        <v>181.2900047302239</v>
      </c>
      <c r="I114" s="33">
        <v>233.20699691772381</v>
      </c>
      <c r="J114" s="33">
        <v>295.74800109863247</v>
      </c>
      <c r="K114" s="33">
        <v>367.72499084472639</v>
      </c>
      <c r="L114" s="33">
        <v>418.77000427246037</v>
      </c>
      <c r="M114" s="33">
        <v>476.5399932861323</v>
      </c>
      <c r="N114" s="33">
        <v>537.83000946044876</v>
      </c>
      <c r="O114" s="33">
        <v>602.48300170898392</v>
      </c>
      <c r="P114" s="33">
        <v>656.358985900878</v>
      </c>
      <c r="Q114" s="33">
        <v>712.61397552490098</v>
      </c>
      <c r="R114" s="33">
        <v>743.76597595214798</v>
      </c>
      <c r="S114" s="33">
        <v>776.57901000976506</v>
      </c>
      <c r="T114" s="33">
        <v>809.53199768066293</v>
      </c>
      <c r="U114" s="33">
        <v>844.20101928710903</v>
      </c>
      <c r="V114" s="33">
        <v>879.81898498535099</v>
      </c>
      <c r="W114" s="33">
        <v>916.08302307128906</v>
      </c>
      <c r="X114" s="33">
        <v>953.68797302246003</v>
      </c>
      <c r="Y114" s="33">
        <v>992.26100158691304</v>
      </c>
      <c r="Z114" s="33">
        <v>1032.718978881835</v>
      </c>
      <c r="AA114" s="33">
        <v>1074.201995849608</v>
      </c>
      <c r="AB114" s="33">
        <v>1117.7970275878902</v>
      </c>
      <c r="AC114" s="33">
        <v>1162.580978393554</v>
      </c>
      <c r="AD114" s="33">
        <v>1208.344024658202</v>
      </c>
      <c r="AE114" s="33">
        <v>1254.282028198234</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1.0105673E-4</v>
      </c>
      <c r="AC117" s="33">
        <v>1.06496394E-4</v>
      </c>
      <c r="AD117" s="33">
        <v>1.1618223999999899E-4</v>
      </c>
      <c r="AE117" s="33">
        <v>1.20627454E-4</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2.531000047922126</v>
      </c>
      <c r="D119" s="33">
        <v>5.8989998698234514</v>
      </c>
      <c r="E119" s="33">
        <v>10.95600008964537</v>
      </c>
      <c r="F119" s="33">
        <v>18.307000398635768</v>
      </c>
      <c r="G119" s="33">
        <v>27.271999120712248</v>
      </c>
      <c r="H119" s="33">
        <v>37.668000698089529</v>
      </c>
      <c r="I119" s="33">
        <v>50.497000694274853</v>
      </c>
      <c r="J119" s="33">
        <v>65.411998748779297</v>
      </c>
      <c r="K119" s="33">
        <v>82.598003387451101</v>
      </c>
      <c r="L119" s="33">
        <v>96.729002952575598</v>
      </c>
      <c r="M119" s="33">
        <v>112.11099720001209</v>
      </c>
      <c r="N119" s="33">
        <v>128.7480001449583</v>
      </c>
      <c r="O119" s="33">
        <v>146.674007415771</v>
      </c>
      <c r="P119" s="33">
        <v>164.1120033264157</v>
      </c>
      <c r="Q119" s="33">
        <v>182.07299804687452</v>
      </c>
      <c r="R119" s="33">
        <v>191.79999732971089</v>
      </c>
      <c r="S119" s="33">
        <v>202.03400230407689</v>
      </c>
      <c r="T119" s="33">
        <v>212.35599899291938</v>
      </c>
      <c r="U119" s="33">
        <v>223.17800712585358</v>
      </c>
      <c r="V119" s="33">
        <v>234.19300270080521</v>
      </c>
      <c r="W119" s="33">
        <v>245.49399948120112</v>
      </c>
      <c r="X119" s="33">
        <v>256.95800399780211</v>
      </c>
      <c r="Y119" s="33">
        <v>268.73600196838322</v>
      </c>
      <c r="Z119" s="33">
        <v>280.62199401855423</v>
      </c>
      <c r="AA119" s="33">
        <v>292.61600875854447</v>
      </c>
      <c r="AB119" s="33">
        <v>304.57599258422778</v>
      </c>
      <c r="AC119" s="33">
        <v>316.62600326538069</v>
      </c>
      <c r="AD119" s="33">
        <v>328.75601196289063</v>
      </c>
      <c r="AE119" s="33">
        <v>340.86399841308514</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14317.73557949064</v>
      </c>
      <c r="D124" s="33">
        <v>16038.031738281245</v>
      </c>
      <c r="E124" s="33">
        <v>18141.66250038147</v>
      </c>
      <c r="F124" s="33">
        <v>20467.162845611565</v>
      </c>
      <c r="G124" s="33">
        <v>22742.462699890129</v>
      </c>
      <c r="H124" s="33">
        <v>24794.136241912842</v>
      </c>
      <c r="I124" s="33">
        <v>27203.264793395989</v>
      </c>
      <c r="J124" s="33">
        <v>29404.585037231431</v>
      </c>
      <c r="K124" s="33">
        <v>31633.684417724588</v>
      </c>
      <c r="L124" s="33">
        <v>33722.422073364258</v>
      </c>
      <c r="M124" s="33">
        <v>35881.735794067376</v>
      </c>
      <c r="N124" s="33">
        <v>38229.617347717271</v>
      </c>
      <c r="O124" s="33">
        <v>40526.807868957505</v>
      </c>
      <c r="P124" s="33">
        <v>42201.454330444321</v>
      </c>
      <c r="Q124" s="33">
        <v>43959.248107910142</v>
      </c>
      <c r="R124" s="33">
        <v>45343.557586669915</v>
      </c>
      <c r="S124" s="33">
        <v>47243.382507324204</v>
      </c>
      <c r="T124" s="33">
        <v>48591.002059936516</v>
      </c>
      <c r="U124" s="33">
        <v>50017.107940673828</v>
      </c>
      <c r="V124" s="33">
        <v>51711.974105834954</v>
      </c>
      <c r="W124" s="33">
        <v>53139.024307250962</v>
      </c>
      <c r="X124" s="33">
        <v>54708.855667114243</v>
      </c>
      <c r="Y124" s="33">
        <v>56320.096862792961</v>
      </c>
      <c r="Z124" s="33">
        <v>57968.833374023438</v>
      </c>
      <c r="AA124" s="33">
        <v>59644.967987060547</v>
      </c>
      <c r="AB124" s="33">
        <v>61342.158584594727</v>
      </c>
      <c r="AC124" s="33">
        <v>63040.189727783189</v>
      </c>
      <c r="AD124" s="33">
        <v>64716.189086914055</v>
      </c>
      <c r="AE124" s="33">
        <v>66373.636596679688</v>
      </c>
    </row>
    <row r="125" spans="1:31" collapsed="1">
      <c r="A125" s="29" t="s">
        <v>40</v>
      </c>
      <c r="B125" s="29" t="s">
        <v>77</v>
      </c>
      <c r="C125" s="33">
        <v>579.5</v>
      </c>
      <c r="D125" s="33">
        <v>1031.2</v>
      </c>
      <c r="E125" s="33">
        <v>1768.4</v>
      </c>
      <c r="F125" s="33">
        <v>2546.2999999999997</v>
      </c>
      <c r="G125" s="33">
        <v>3286.9</v>
      </c>
      <c r="H125" s="33">
        <v>3921.6</v>
      </c>
      <c r="I125" s="33">
        <v>4557.8000000000011</v>
      </c>
      <c r="J125" s="33">
        <v>5129.8</v>
      </c>
      <c r="K125" s="33">
        <v>5641.2</v>
      </c>
      <c r="L125" s="33">
        <v>6325.9</v>
      </c>
      <c r="M125" s="33">
        <v>7040.2999999999993</v>
      </c>
      <c r="N125" s="33">
        <v>7755.7999999999993</v>
      </c>
      <c r="O125" s="33">
        <v>8465.7000000000007</v>
      </c>
      <c r="P125" s="33">
        <v>9049.4000000000015</v>
      </c>
      <c r="Q125" s="33">
        <v>9600.4</v>
      </c>
      <c r="R125" s="33">
        <v>9649.8000000000011</v>
      </c>
      <c r="S125" s="33">
        <v>9702.8000000000011</v>
      </c>
      <c r="T125" s="33">
        <v>9740.4</v>
      </c>
      <c r="U125" s="33">
        <v>9784.1</v>
      </c>
      <c r="V125" s="33">
        <v>9817.1</v>
      </c>
      <c r="W125" s="33">
        <v>9839.6</v>
      </c>
      <c r="X125" s="33">
        <v>9854</v>
      </c>
      <c r="Y125" s="33">
        <v>9863.4000000000015</v>
      </c>
      <c r="Z125" s="33">
        <v>9870</v>
      </c>
      <c r="AA125" s="33">
        <v>9868.2999999999993</v>
      </c>
      <c r="AB125" s="33">
        <v>9858.5</v>
      </c>
      <c r="AC125" s="33">
        <v>9836.4</v>
      </c>
      <c r="AD125" s="33">
        <v>9798.5999999999985</v>
      </c>
      <c r="AE125" s="33">
        <v>9747.0000000000036</v>
      </c>
    </row>
    <row r="126" spans="1:31" collapsed="1">
      <c r="A126" s="29" t="s">
        <v>40</v>
      </c>
      <c r="B126" s="29" t="s">
        <v>78</v>
      </c>
      <c r="C126" s="33">
        <v>579.5</v>
      </c>
      <c r="D126" s="33">
        <v>1031.2</v>
      </c>
      <c r="E126" s="33">
        <v>1768.4</v>
      </c>
      <c r="F126" s="33">
        <v>2546.2999999999997</v>
      </c>
      <c r="G126" s="33">
        <v>3286.9</v>
      </c>
      <c r="H126" s="33">
        <v>3921.6</v>
      </c>
      <c r="I126" s="33">
        <v>4557.8000000000011</v>
      </c>
      <c r="J126" s="33">
        <v>5129.8</v>
      </c>
      <c r="K126" s="33">
        <v>5641.2</v>
      </c>
      <c r="L126" s="33">
        <v>6325.9</v>
      </c>
      <c r="M126" s="33">
        <v>7040.2999999999993</v>
      </c>
      <c r="N126" s="33">
        <v>7755.7999999999993</v>
      </c>
      <c r="O126" s="33">
        <v>8465.7000000000007</v>
      </c>
      <c r="P126" s="33">
        <v>9049.4000000000015</v>
      </c>
      <c r="Q126" s="33">
        <v>9600.4</v>
      </c>
      <c r="R126" s="33">
        <v>9649.8000000000011</v>
      </c>
      <c r="S126" s="33">
        <v>9702.8000000000011</v>
      </c>
      <c r="T126" s="33">
        <v>9740.4</v>
      </c>
      <c r="U126" s="33">
        <v>9784.1</v>
      </c>
      <c r="V126" s="33">
        <v>9817.1</v>
      </c>
      <c r="W126" s="33">
        <v>9839.6</v>
      </c>
      <c r="X126" s="33">
        <v>9854</v>
      </c>
      <c r="Y126" s="33">
        <v>9863.4000000000015</v>
      </c>
      <c r="Z126" s="33">
        <v>9870</v>
      </c>
      <c r="AA126" s="33">
        <v>9868.2999999999993</v>
      </c>
      <c r="AB126" s="33">
        <v>9858.5</v>
      </c>
      <c r="AC126" s="33">
        <v>9836.4</v>
      </c>
      <c r="AD126" s="33">
        <v>9798.5999999999985</v>
      </c>
      <c r="AE126" s="33">
        <v>9747.0000000000036</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4241.3829040527289</v>
      </c>
      <c r="D129" s="25">
        <v>4711.3319396972647</v>
      </c>
      <c r="E129" s="25">
        <v>5343.9404907226563</v>
      </c>
      <c r="F129" s="25">
        <v>6062.9208984375</v>
      </c>
      <c r="G129" s="25">
        <v>6807.4859619140625</v>
      </c>
      <c r="H129" s="25">
        <v>7463.93701171875</v>
      </c>
      <c r="I129" s="25">
        <v>8257.1661376953107</v>
      </c>
      <c r="J129" s="25">
        <v>9003.6689453125</v>
      </c>
      <c r="K129" s="25">
        <v>9768.92822265625</v>
      </c>
      <c r="L129" s="25">
        <v>10504.7978515625</v>
      </c>
      <c r="M129" s="25">
        <v>11253.5546875</v>
      </c>
      <c r="N129" s="25">
        <v>12077.626098632811</v>
      </c>
      <c r="O129" s="25">
        <v>12885.68591308593</v>
      </c>
      <c r="P129" s="25">
        <v>13472.84814453125</v>
      </c>
      <c r="Q129" s="25">
        <v>14095.52270507812</v>
      </c>
      <c r="R129" s="25">
        <v>14591.8154296875</v>
      </c>
      <c r="S129" s="25">
        <v>15270.205078125</v>
      </c>
      <c r="T129" s="25">
        <v>15752.2724609375</v>
      </c>
      <c r="U129" s="25">
        <v>16264.2509765625</v>
      </c>
      <c r="V129" s="25">
        <v>16864</v>
      </c>
      <c r="W129" s="25">
        <v>17367.352294921871</v>
      </c>
      <c r="X129" s="25">
        <v>17918.0751953125</v>
      </c>
      <c r="Y129" s="25">
        <v>18480.28564453125</v>
      </c>
      <c r="Z129" s="25">
        <v>19049.06884765625</v>
      </c>
      <c r="AA129" s="25">
        <v>19615.707275390621</v>
      </c>
      <c r="AB129" s="25">
        <v>20164.0634765625</v>
      </c>
      <c r="AC129" s="25">
        <v>20698.415283203121</v>
      </c>
      <c r="AD129" s="25">
        <v>21227.725830078121</v>
      </c>
      <c r="AE129" s="25">
        <v>21742.505615234371</v>
      </c>
    </row>
    <row r="130" spans="1:31">
      <c r="A130" s="29" t="s">
        <v>130</v>
      </c>
      <c r="B130" s="29" t="s">
        <v>77</v>
      </c>
      <c r="C130" s="33">
        <v>203.5</v>
      </c>
      <c r="D130" s="33">
        <v>385.90000000000003</v>
      </c>
      <c r="E130" s="33">
        <v>585</v>
      </c>
      <c r="F130" s="33">
        <v>808.6</v>
      </c>
      <c r="G130" s="33">
        <v>1038.8</v>
      </c>
      <c r="H130" s="33">
        <v>1231.3000000000002</v>
      </c>
      <c r="I130" s="33">
        <v>1430.2000000000003</v>
      </c>
      <c r="J130" s="33">
        <v>1617.7000000000003</v>
      </c>
      <c r="K130" s="33">
        <v>1786.0000000000002</v>
      </c>
      <c r="L130" s="33">
        <v>2016.8000000000002</v>
      </c>
      <c r="M130" s="33">
        <v>2252.5</v>
      </c>
      <c r="N130" s="33">
        <v>2492.1999999999998</v>
      </c>
      <c r="O130" s="33">
        <v>2729.7000000000003</v>
      </c>
      <c r="P130" s="33">
        <v>2928.2000000000003</v>
      </c>
      <c r="Q130" s="33">
        <v>3115.2</v>
      </c>
      <c r="R130" s="33">
        <v>3140.2000000000003</v>
      </c>
      <c r="S130" s="33">
        <v>3166.7000000000003</v>
      </c>
      <c r="T130" s="33">
        <v>3186.2999999999997</v>
      </c>
      <c r="U130" s="33">
        <v>3208.5</v>
      </c>
      <c r="V130" s="33">
        <v>3226.3</v>
      </c>
      <c r="W130" s="33">
        <v>3239.8</v>
      </c>
      <c r="X130" s="33">
        <v>3250</v>
      </c>
      <c r="Y130" s="33">
        <v>3257.1000000000004</v>
      </c>
      <c r="Z130" s="33">
        <v>3262.3999999999996</v>
      </c>
      <c r="AA130" s="33">
        <v>3263.8</v>
      </c>
      <c r="AB130" s="33">
        <v>3259</v>
      </c>
      <c r="AC130" s="33">
        <v>3248.0999999999995</v>
      </c>
      <c r="AD130" s="33">
        <v>3233.5999999999995</v>
      </c>
      <c r="AE130" s="33">
        <v>3213.2</v>
      </c>
    </row>
    <row r="131" spans="1:31">
      <c r="A131" s="29" t="s">
        <v>130</v>
      </c>
      <c r="B131" s="29" t="s">
        <v>78</v>
      </c>
      <c r="C131" s="33">
        <v>203.5</v>
      </c>
      <c r="D131" s="33">
        <v>385.90000000000003</v>
      </c>
      <c r="E131" s="33">
        <v>585</v>
      </c>
      <c r="F131" s="33">
        <v>808.6</v>
      </c>
      <c r="G131" s="33">
        <v>1038.8</v>
      </c>
      <c r="H131" s="33">
        <v>1231.3000000000002</v>
      </c>
      <c r="I131" s="33">
        <v>1430.2000000000003</v>
      </c>
      <c r="J131" s="33">
        <v>1617.7000000000003</v>
      </c>
      <c r="K131" s="33">
        <v>1786.0000000000002</v>
      </c>
      <c r="L131" s="33">
        <v>2016.8000000000002</v>
      </c>
      <c r="M131" s="33">
        <v>2252.5</v>
      </c>
      <c r="N131" s="33">
        <v>2492.1999999999998</v>
      </c>
      <c r="O131" s="33">
        <v>2729.7000000000003</v>
      </c>
      <c r="P131" s="33">
        <v>2928.2000000000003</v>
      </c>
      <c r="Q131" s="33">
        <v>3115.2</v>
      </c>
      <c r="R131" s="33">
        <v>3140.2000000000003</v>
      </c>
      <c r="S131" s="33">
        <v>3166.7000000000003</v>
      </c>
      <c r="T131" s="33">
        <v>3186.2999999999997</v>
      </c>
      <c r="U131" s="33">
        <v>3208.5</v>
      </c>
      <c r="V131" s="33">
        <v>3226.3</v>
      </c>
      <c r="W131" s="33">
        <v>3239.8</v>
      </c>
      <c r="X131" s="33">
        <v>3250</v>
      </c>
      <c r="Y131" s="33">
        <v>3257.1000000000004</v>
      </c>
      <c r="Z131" s="33">
        <v>3262.3999999999996</v>
      </c>
      <c r="AA131" s="33">
        <v>3263.8</v>
      </c>
      <c r="AB131" s="33">
        <v>3259</v>
      </c>
      <c r="AC131" s="33">
        <v>3248.0999999999995</v>
      </c>
      <c r="AD131" s="33">
        <v>3233.5999999999995</v>
      </c>
      <c r="AE131" s="33">
        <v>3213.2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4265.7440490722647</v>
      </c>
      <c r="D134" s="25">
        <v>4680.951629638671</v>
      </c>
      <c r="E134" s="25">
        <v>5183.1304321289063</v>
      </c>
      <c r="F134" s="25">
        <v>5787.557373046875</v>
      </c>
      <c r="G134" s="25">
        <v>6389.47265625</v>
      </c>
      <c r="H134" s="25">
        <v>6895.2298583984375</v>
      </c>
      <c r="I134" s="25">
        <v>7516.7694091796875</v>
      </c>
      <c r="J134" s="25">
        <v>8113.26904296875</v>
      </c>
      <c r="K134" s="25">
        <v>8718.3391113281195</v>
      </c>
      <c r="L134" s="25">
        <v>9285.158203125</v>
      </c>
      <c r="M134" s="25">
        <v>9878.2021484375</v>
      </c>
      <c r="N134" s="25">
        <v>10523.746215820311</v>
      </c>
      <c r="O134" s="25">
        <v>11158.63232421875</v>
      </c>
      <c r="P134" s="25">
        <v>11620.78198242187</v>
      </c>
      <c r="Q134" s="25">
        <v>12106.79614257812</v>
      </c>
      <c r="R134" s="25">
        <v>12479.32067871093</v>
      </c>
      <c r="S134" s="25">
        <v>13012.87097167968</v>
      </c>
      <c r="T134" s="25">
        <v>13376.08813476562</v>
      </c>
      <c r="U134" s="25">
        <v>13757.3876953125</v>
      </c>
      <c r="V134" s="25">
        <v>14223.6259765625</v>
      </c>
      <c r="W134" s="25">
        <v>14602.67431640625</v>
      </c>
      <c r="X134" s="25">
        <v>15026.61889648437</v>
      </c>
      <c r="Y134" s="25">
        <v>15462.798828125</v>
      </c>
      <c r="Z134" s="25">
        <v>15914.64794921875</v>
      </c>
      <c r="AA134" s="25">
        <v>16374.3203125</v>
      </c>
      <c r="AB134" s="25">
        <v>16853.6875</v>
      </c>
      <c r="AC134" s="25">
        <v>17335.372314453121</v>
      </c>
      <c r="AD134" s="25">
        <v>17808.1953125</v>
      </c>
      <c r="AE134" s="25">
        <v>18279.0087890625</v>
      </c>
    </row>
    <row r="135" spans="1:31">
      <c r="A135" s="29" t="s">
        <v>131</v>
      </c>
      <c r="B135" s="29" t="s">
        <v>77</v>
      </c>
      <c r="C135" s="33">
        <v>113.00000000000001</v>
      </c>
      <c r="D135" s="33">
        <v>269.20000000000005</v>
      </c>
      <c r="E135" s="33">
        <v>441.49999999999994</v>
      </c>
      <c r="F135" s="33">
        <v>636.29999999999995</v>
      </c>
      <c r="G135" s="33">
        <v>828.89999999999986</v>
      </c>
      <c r="H135" s="33">
        <v>979.8</v>
      </c>
      <c r="I135" s="33">
        <v>1137.4000000000001</v>
      </c>
      <c r="J135" s="33">
        <v>1294.8</v>
      </c>
      <c r="K135" s="33">
        <v>1435.3999999999999</v>
      </c>
      <c r="L135" s="33">
        <v>1617.8999999999999</v>
      </c>
      <c r="M135" s="33">
        <v>1809.9</v>
      </c>
      <c r="N135" s="33">
        <v>1999.5</v>
      </c>
      <c r="O135" s="33">
        <v>2187.6</v>
      </c>
      <c r="P135" s="33">
        <v>2339.4000000000005</v>
      </c>
      <c r="Q135" s="33">
        <v>2485.6999999999998</v>
      </c>
      <c r="R135" s="33">
        <v>2493.2999999999997</v>
      </c>
      <c r="S135" s="33">
        <v>2502.5000000000005</v>
      </c>
      <c r="T135" s="33">
        <v>2508.4999999999995</v>
      </c>
      <c r="U135" s="33">
        <v>2516.1999999999998</v>
      </c>
      <c r="V135" s="33">
        <v>2522.2999999999997</v>
      </c>
      <c r="W135" s="33">
        <v>2525.2999999999997</v>
      </c>
      <c r="X135" s="33">
        <v>2527.4999999999995</v>
      </c>
      <c r="Y135" s="33">
        <v>2529.3000000000002</v>
      </c>
      <c r="Z135" s="33">
        <v>2532.0999999999995</v>
      </c>
      <c r="AA135" s="33">
        <v>2532.5</v>
      </c>
      <c r="AB135" s="33">
        <v>2533.3999999999996</v>
      </c>
      <c r="AC135" s="33">
        <v>2531.3000000000002</v>
      </c>
      <c r="AD135" s="33">
        <v>2524.1</v>
      </c>
      <c r="AE135" s="33">
        <v>2514.1000000000004</v>
      </c>
    </row>
    <row r="136" spans="1:31">
      <c r="A136" s="29" t="s">
        <v>131</v>
      </c>
      <c r="B136" s="29" t="s">
        <v>78</v>
      </c>
      <c r="C136" s="33">
        <v>113.00000000000001</v>
      </c>
      <c r="D136" s="33">
        <v>269.20000000000005</v>
      </c>
      <c r="E136" s="33">
        <v>441.49999999999994</v>
      </c>
      <c r="F136" s="33">
        <v>636.29999999999995</v>
      </c>
      <c r="G136" s="33">
        <v>828.89999999999986</v>
      </c>
      <c r="H136" s="33">
        <v>979.8</v>
      </c>
      <c r="I136" s="33">
        <v>1137.4000000000001</v>
      </c>
      <c r="J136" s="33">
        <v>1294.8</v>
      </c>
      <c r="K136" s="33">
        <v>1435.3999999999999</v>
      </c>
      <c r="L136" s="33">
        <v>1617.8999999999999</v>
      </c>
      <c r="M136" s="33">
        <v>1809.9</v>
      </c>
      <c r="N136" s="33">
        <v>1999.5</v>
      </c>
      <c r="O136" s="33">
        <v>2187.6</v>
      </c>
      <c r="P136" s="33">
        <v>2339.4000000000005</v>
      </c>
      <c r="Q136" s="33">
        <v>2485.6999999999998</v>
      </c>
      <c r="R136" s="33">
        <v>2493.2999999999997</v>
      </c>
      <c r="S136" s="33">
        <v>2502.5000000000005</v>
      </c>
      <c r="T136" s="33">
        <v>2508.4999999999995</v>
      </c>
      <c r="U136" s="33">
        <v>2516.1999999999998</v>
      </c>
      <c r="V136" s="33">
        <v>2522.2999999999997</v>
      </c>
      <c r="W136" s="33">
        <v>2525.2999999999997</v>
      </c>
      <c r="X136" s="33">
        <v>2527.4999999999995</v>
      </c>
      <c r="Y136" s="33">
        <v>2529.3000000000002</v>
      </c>
      <c r="Z136" s="33">
        <v>2532.0999999999995</v>
      </c>
      <c r="AA136" s="33">
        <v>2532.5</v>
      </c>
      <c r="AB136" s="33">
        <v>2533.3999999999996</v>
      </c>
      <c r="AC136" s="33">
        <v>2531.3000000000002</v>
      </c>
      <c r="AD136" s="33">
        <v>2524.1</v>
      </c>
      <c r="AE136" s="33">
        <v>2514.1000000000004</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3672.012664794916</v>
      </c>
      <c r="D139" s="25">
        <v>4323.9168395996094</v>
      </c>
      <c r="E139" s="25">
        <v>5053.76904296875</v>
      </c>
      <c r="F139" s="25">
        <v>5790.9588012695313</v>
      </c>
      <c r="G139" s="25">
        <v>6520.7273559570313</v>
      </c>
      <c r="H139" s="25">
        <v>7238.115234375</v>
      </c>
      <c r="I139" s="25">
        <v>8018.1380615234302</v>
      </c>
      <c r="J139" s="25">
        <v>8676.4749755859302</v>
      </c>
      <c r="K139" s="25">
        <v>9331.2351074218695</v>
      </c>
      <c r="L139" s="25">
        <v>9932.0548095703107</v>
      </c>
      <c r="M139" s="25">
        <v>10554.23461914062</v>
      </c>
      <c r="N139" s="25">
        <v>11213.85388183593</v>
      </c>
      <c r="O139" s="25">
        <v>11851.77001953125</v>
      </c>
      <c r="P139" s="25">
        <v>12333.98999023437</v>
      </c>
      <c r="Q139" s="25">
        <v>12826.341796875</v>
      </c>
      <c r="R139" s="25">
        <v>13223.294921875</v>
      </c>
      <c r="S139" s="25">
        <v>13731.87353515625</v>
      </c>
      <c r="T139" s="25">
        <v>14116.36279296875</v>
      </c>
      <c r="U139" s="25">
        <v>14523.55419921875</v>
      </c>
      <c r="V139" s="25">
        <v>14994.72485351562</v>
      </c>
      <c r="W139" s="25">
        <v>15411.98168945312</v>
      </c>
      <c r="X139" s="25">
        <v>15862.20581054687</v>
      </c>
      <c r="Y139" s="25">
        <v>16328.1181640625</v>
      </c>
      <c r="Z139" s="25">
        <v>16804.285888671871</v>
      </c>
      <c r="AA139" s="25">
        <v>17301.05908203125</v>
      </c>
      <c r="AB139" s="25">
        <v>17811.241455078121</v>
      </c>
      <c r="AC139" s="25">
        <v>18331.921142578121</v>
      </c>
      <c r="AD139" s="25">
        <v>18845.3173828125</v>
      </c>
      <c r="AE139" s="25">
        <v>19361.50830078125</v>
      </c>
    </row>
    <row r="140" spans="1:31">
      <c r="A140" s="29" t="s">
        <v>132</v>
      </c>
      <c r="B140" s="29" t="s">
        <v>77</v>
      </c>
      <c r="C140" s="33">
        <v>127.89999999999999</v>
      </c>
      <c r="D140" s="33">
        <v>169.89999999999998</v>
      </c>
      <c r="E140" s="33">
        <v>458.59999999999997</v>
      </c>
      <c r="F140" s="33">
        <v>733.5</v>
      </c>
      <c r="G140" s="33">
        <v>991.5</v>
      </c>
      <c r="H140" s="33">
        <v>1234.7</v>
      </c>
      <c r="I140" s="33">
        <v>1463.3000000000002</v>
      </c>
      <c r="J140" s="33">
        <v>1639.3</v>
      </c>
      <c r="K140" s="33">
        <v>1795.4999999999998</v>
      </c>
      <c r="L140" s="33">
        <v>2004.5</v>
      </c>
      <c r="M140" s="33">
        <v>2224</v>
      </c>
      <c r="N140" s="33">
        <v>2443.1</v>
      </c>
      <c r="O140" s="33">
        <v>2661.2</v>
      </c>
      <c r="P140" s="33">
        <v>2848.7</v>
      </c>
      <c r="Q140" s="33">
        <v>3022.4000000000005</v>
      </c>
      <c r="R140" s="33">
        <v>3038.1000000000004</v>
      </c>
      <c r="S140" s="33">
        <v>3053.6</v>
      </c>
      <c r="T140" s="33">
        <v>3065.3999999999996</v>
      </c>
      <c r="U140" s="33">
        <v>3078.7</v>
      </c>
      <c r="V140" s="33">
        <v>3087.8999999999996</v>
      </c>
      <c r="W140" s="33">
        <v>3094.9999999999995</v>
      </c>
      <c r="X140" s="33">
        <v>3098.7</v>
      </c>
      <c r="Y140" s="33">
        <v>3101.4</v>
      </c>
      <c r="Z140" s="33">
        <v>3102.2999999999993</v>
      </c>
      <c r="AA140" s="33">
        <v>3102.2000000000007</v>
      </c>
      <c r="AB140" s="33">
        <v>3100.1000000000004</v>
      </c>
      <c r="AC140" s="33">
        <v>3095.5999999999995</v>
      </c>
      <c r="AD140" s="33">
        <v>3085.2000000000007</v>
      </c>
      <c r="AE140" s="33">
        <v>3071.3000000000011</v>
      </c>
    </row>
    <row r="141" spans="1:31">
      <c r="A141" s="29" t="s">
        <v>132</v>
      </c>
      <c r="B141" s="29" t="s">
        <v>78</v>
      </c>
      <c r="C141" s="33">
        <v>127.89999999999999</v>
      </c>
      <c r="D141" s="33">
        <v>169.89999999999998</v>
      </c>
      <c r="E141" s="33">
        <v>458.59999999999997</v>
      </c>
      <c r="F141" s="33">
        <v>733.5</v>
      </c>
      <c r="G141" s="33">
        <v>991.5</v>
      </c>
      <c r="H141" s="33">
        <v>1234.7</v>
      </c>
      <c r="I141" s="33">
        <v>1463.3000000000002</v>
      </c>
      <c r="J141" s="33">
        <v>1639.3</v>
      </c>
      <c r="K141" s="33">
        <v>1795.4999999999998</v>
      </c>
      <c r="L141" s="33">
        <v>2004.5</v>
      </c>
      <c r="M141" s="33">
        <v>2224</v>
      </c>
      <c r="N141" s="33">
        <v>2443.1</v>
      </c>
      <c r="O141" s="33">
        <v>2661.2</v>
      </c>
      <c r="P141" s="33">
        <v>2848.7</v>
      </c>
      <c r="Q141" s="33">
        <v>3022.4000000000005</v>
      </c>
      <c r="R141" s="33">
        <v>3038.1000000000004</v>
      </c>
      <c r="S141" s="33">
        <v>3053.6</v>
      </c>
      <c r="T141" s="33">
        <v>3065.3999999999996</v>
      </c>
      <c r="U141" s="33">
        <v>3078.7</v>
      </c>
      <c r="V141" s="33">
        <v>3087.8999999999996</v>
      </c>
      <c r="W141" s="33">
        <v>3094.9999999999995</v>
      </c>
      <c r="X141" s="33">
        <v>3098.7</v>
      </c>
      <c r="Y141" s="33">
        <v>3101.4</v>
      </c>
      <c r="Z141" s="33">
        <v>3102.2999999999993</v>
      </c>
      <c r="AA141" s="33">
        <v>3102.2000000000007</v>
      </c>
      <c r="AB141" s="33">
        <v>3100.1000000000004</v>
      </c>
      <c r="AC141" s="33">
        <v>3095.5999999999995</v>
      </c>
      <c r="AD141" s="33">
        <v>3085.2000000000007</v>
      </c>
      <c r="AE141" s="33">
        <v>3071.3000000000011</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1913.520553588859</v>
      </c>
      <c r="D144" s="25">
        <v>2069.2839965820281</v>
      </c>
      <c r="E144" s="25">
        <v>2265.9701538085928</v>
      </c>
      <c r="F144" s="25">
        <v>2481.5299682617128</v>
      </c>
      <c r="G144" s="25">
        <v>2637.3888244628852</v>
      </c>
      <c r="H144" s="25">
        <v>2773.986053466796</v>
      </c>
      <c r="I144" s="25">
        <v>2939.550750732421</v>
      </c>
      <c r="J144" s="25">
        <v>3101.8463745117128</v>
      </c>
      <c r="K144" s="25">
        <v>3268.0303649902289</v>
      </c>
      <c r="L144" s="25">
        <v>3414.8693237304678</v>
      </c>
      <c r="M144" s="25">
        <v>3571.648559570312</v>
      </c>
      <c r="N144" s="25">
        <v>3741.8128051757813</v>
      </c>
      <c r="O144" s="25">
        <v>3908.65209960937</v>
      </c>
      <c r="P144" s="25">
        <v>4020.199584960937</v>
      </c>
      <c r="Q144" s="25">
        <v>4138.7557983398428</v>
      </c>
      <c r="R144" s="25">
        <v>4231.3834228515625</v>
      </c>
      <c r="S144" s="25">
        <v>4360.8052368164008</v>
      </c>
      <c r="T144" s="25">
        <v>4451.8955688476563</v>
      </c>
      <c r="U144" s="25">
        <v>4549.1459350585928</v>
      </c>
      <c r="V144" s="25">
        <v>4665.1983642578125</v>
      </c>
      <c r="W144" s="25">
        <v>4763.3251953124945</v>
      </c>
      <c r="X144" s="25">
        <v>4872.7831420898428</v>
      </c>
      <c r="Y144" s="25">
        <v>4984.3777465820258</v>
      </c>
      <c r="Z144" s="25">
        <v>5100.9013671875</v>
      </c>
      <c r="AA144" s="25">
        <v>5220.0137939453125</v>
      </c>
      <c r="AB144" s="25">
        <v>5346.0237426757813</v>
      </c>
      <c r="AC144" s="25">
        <v>5474.4638671875</v>
      </c>
      <c r="AD144" s="25">
        <v>5603.2781982421802</v>
      </c>
      <c r="AE144" s="25">
        <v>5728.2808837890598</v>
      </c>
    </row>
    <row r="145" spans="1:31">
      <c r="A145" s="29" t="s">
        <v>133</v>
      </c>
      <c r="B145" s="29" t="s">
        <v>77</v>
      </c>
      <c r="C145" s="33">
        <v>119.5</v>
      </c>
      <c r="D145" s="33">
        <v>178</v>
      </c>
      <c r="E145" s="33">
        <v>241.39999999999998</v>
      </c>
      <c r="F145" s="33">
        <v>310.29999999999995</v>
      </c>
      <c r="G145" s="33">
        <v>355.9</v>
      </c>
      <c r="H145" s="33">
        <v>391.7</v>
      </c>
      <c r="I145" s="33">
        <v>430.3</v>
      </c>
      <c r="J145" s="33">
        <v>470.00000000000006</v>
      </c>
      <c r="K145" s="33">
        <v>506.09999999999997</v>
      </c>
      <c r="L145" s="33">
        <v>553.70000000000005</v>
      </c>
      <c r="M145" s="33">
        <v>605.90000000000009</v>
      </c>
      <c r="N145" s="33">
        <v>657.7</v>
      </c>
      <c r="O145" s="33">
        <v>708.5</v>
      </c>
      <c r="P145" s="33">
        <v>741.00000000000011</v>
      </c>
      <c r="Q145" s="33">
        <v>772.4</v>
      </c>
      <c r="R145" s="33">
        <v>771.60000000000014</v>
      </c>
      <c r="S145" s="33">
        <v>771.4</v>
      </c>
      <c r="T145" s="33">
        <v>770.09999999999991</v>
      </c>
      <c r="U145" s="33">
        <v>769.09999999999991</v>
      </c>
      <c r="V145" s="33">
        <v>767.7</v>
      </c>
      <c r="W145" s="33">
        <v>765.6</v>
      </c>
      <c r="X145" s="33">
        <v>763.3</v>
      </c>
      <c r="Y145" s="33">
        <v>760.5</v>
      </c>
      <c r="Z145" s="33">
        <v>758</v>
      </c>
      <c r="AA145" s="33">
        <v>754.8</v>
      </c>
      <c r="AB145" s="33">
        <v>751.7</v>
      </c>
      <c r="AC145" s="33">
        <v>748.10000000000014</v>
      </c>
      <c r="AD145" s="33">
        <v>743.8</v>
      </c>
      <c r="AE145" s="33">
        <v>738.2</v>
      </c>
    </row>
    <row r="146" spans="1:31">
      <c r="A146" s="29" t="s">
        <v>133</v>
      </c>
      <c r="B146" s="29" t="s">
        <v>78</v>
      </c>
      <c r="C146" s="33">
        <v>119.5</v>
      </c>
      <c r="D146" s="33">
        <v>178</v>
      </c>
      <c r="E146" s="33">
        <v>241.39999999999998</v>
      </c>
      <c r="F146" s="33">
        <v>310.29999999999995</v>
      </c>
      <c r="G146" s="33">
        <v>355.9</v>
      </c>
      <c r="H146" s="33">
        <v>391.7</v>
      </c>
      <c r="I146" s="33">
        <v>430.3</v>
      </c>
      <c r="J146" s="33">
        <v>470.00000000000006</v>
      </c>
      <c r="K146" s="33">
        <v>506.09999999999997</v>
      </c>
      <c r="L146" s="33">
        <v>553.70000000000005</v>
      </c>
      <c r="M146" s="33">
        <v>605.90000000000009</v>
      </c>
      <c r="N146" s="33">
        <v>657.7</v>
      </c>
      <c r="O146" s="33">
        <v>708.5</v>
      </c>
      <c r="P146" s="33">
        <v>741.00000000000011</v>
      </c>
      <c r="Q146" s="33">
        <v>772.4</v>
      </c>
      <c r="R146" s="33">
        <v>771.60000000000014</v>
      </c>
      <c r="S146" s="33">
        <v>771.4</v>
      </c>
      <c r="T146" s="33">
        <v>770.09999999999991</v>
      </c>
      <c r="U146" s="33">
        <v>769.09999999999991</v>
      </c>
      <c r="V146" s="33">
        <v>767.7</v>
      </c>
      <c r="W146" s="33">
        <v>765.6</v>
      </c>
      <c r="X146" s="33">
        <v>763.3</v>
      </c>
      <c r="Y146" s="33">
        <v>760.5</v>
      </c>
      <c r="Z146" s="33">
        <v>758</v>
      </c>
      <c r="AA146" s="33">
        <v>754.8</v>
      </c>
      <c r="AB146" s="33">
        <v>751.7</v>
      </c>
      <c r="AC146" s="33">
        <v>748.10000000000014</v>
      </c>
      <c r="AD146" s="33">
        <v>743.8</v>
      </c>
      <c r="AE146" s="33">
        <v>738.2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225.07540798187213</v>
      </c>
      <c r="D149" s="25">
        <v>252.54733276367128</v>
      </c>
      <c r="E149" s="25">
        <v>294.85238075256325</v>
      </c>
      <c r="F149" s="25">
        <v>344.1958045959463</v>
      </c>
      <c r="G149" s="25">
        <v>387.38790130615143</v>
      </c>
      <c r="H149" s="25">
        <v>422.86808395385714</v>
      </c>
      <c r="I149" s="25">
        <v>471.64043426513581</v>
      </c>
      <c r="J149" s="25">
        <v>509.32569885253889</v>
      </c>
      <c r="K149" s="25">
        <v>547.15161132812432</v>
      </c>
      <c r="L149" s="25">
        <v>585.54188537597565</v>
      </c>
      <c r="M149" s="25">
        <v>624.0957794189444</v>
      </c>
      <c r="N149" s="25">
        <v>672.57834625244095</v>
      </c>
      <c r="O149" s="25">
        <v>722.06751251220601</v>
      </c>
      <c r="P149" s="25">
        <v>753.63462829589707</v>
      </c>
      <c r="Q149" s="25">
        <v>791.83166503906091</v>
      </c>
      <c r="R149" s="25">
        <v>817.74313354492108</v>
      </c>
      <c r="S149" s="25">
        <v>867.62768554687409</v>
      </c>
      <c r="T149" s="25">
        <v>894.38310241699196</v>
      </c>
      <c r="U149" s="25">
        <v>922.76913452148403</v>
      </c>
      <c r="V149" s="25">
        <v>964.42491149902298</v>
      </c>
      <c r="W149" s="25">
        <v>993.69081115722599</v>
      </c>
      <c r="X149" s="25">
        <v>1029.1726226806629</v>
      </c>
      <c r="Y149" s="25">
        <v>1064.5164794921859</v>
      </c>
      <c r="Z149" s="25">
        <v>1099.929321289062</v>
      </c>
      <c r="AA149" s="25">
        <v>1133.8675231933589</v>
      </c>
      <c r="AB149" s="25">
        <v>1167.1424102783201</v>
      </c>
      <c r="AC149" s="25">
        <v>1200.017120361327</v>
      </c>
      <c r="AD149" s="25">
        <v>1231.6723632812491</v>
      </c>
      <c r="AE149" s="25">
        <v>1262.3330078124991</v>
      </c>
    </row>
    <row r="150" spans="1:31">
      <c r="A150" s="29" t="s">
        <v>134</v>
      </c>
      <c r="B150" s="29" t="s">
        <v>77</v>
      </c>
      <c r="C150" s="33">
        <v>15.600000000000001</v>
      </c>
      <c r="D150" s="33">
        <v>28.200000000000003</v>
      </c>
      <c r="E150" s="33">
        <v>41.9</v>
      </c>
      <c r="F150" s="33">
        <v>57.600000000000009</v>
      </c>
      <c r="G150" s="33">
        <v>71.8</v>
      </c>
      <c r="H150" s="33">
        <v>84.1</v>
      </c>
      <c r="I150" s="33">
        <v>96.6</v>
      </c>
      <c r="J150" s="33">
        <v>108</v>
      </c>
      <c r="K150" s="33">
        <v>118.20000000000002</v>
      </c>
      <c r="L150" s="33">
        <v>133</v>
      </c>
      <c r="M150" s="33">
        <v>148.00000000000003</v>
      </c>
      <c r="N150" s="33">
        <v>163.30000000000001</v>
      </c>
      <c r="O150" s="33">
        <v>178.7</v>
      </c>
      <c r="P150" s="33">
        <v>192.1</v>
      </c>
      <c r="Q150" s="33">
        <v>204.70000000000002</v>
      </c>
      <c r="R150" s="33">
        <v>206.59999999999997</v>
      </c>
      <c r="S150" s="33">
        <v>208.60000000000002</v>
      </c>
      <c r="T150" s="33">
        <v>210.1</v>
      </c>
      <c r="U150" s="33">
        <v>211.60000000000002</v>
      </c>
      <c r="V150" s="33">
        <v>212.90000000000003</v>
      </c>
      <c r="W150" s="33">
        <v>213.89999999999998</v>
      </c>
      <c r="X150" s="33">
        <v>214.5</v>
      </c>
      <c r="Y150" s="33">
        <v>215.10000000000002</v>
      </c>
      <c r="Z150" s="33">
        <v>215.2</v>
      </c>
      <c r="AA150" s="33">
        <v>215</v>
      </c>
      <c r="AB150" s="33">
        <v>214.29999999999995</v>
      </c>
      <c r="AC150" s="33">
        <v>213.29999999999995</v>
      </c>
      <c r="AD150" s="33">
        <v>211.90000000000003</v>
      </c>
      <c r="AE150" s="33">
        <v>210.20000000000005</v>
      </c>
    </row>
    <row r="151" spans="1:31">
      <c r="A151" s="29" t="s">
        <v>134</v>
      </c>
      <c r="B151" s="29" t="s">
        <v>78</v>
      </c>
      <c r="C151" s="33">
        <v>15.600000000000001</v>
      </c>
      <c r="D151" s="33">
        <v>28.200000000000003</v>
      </c>
      <c r="E151" s="33">
        <v>41.9</v>
      </c>
      <c r="F151" s="33">
        <v>57.600000000000009</v>
      </c>
      <c r="G151" s="33">
        <v>71.8</v>
      </c>
      <c r="H151" s="33">
        <v>84.1</v>
      </c>
      <c r="I151" s="33">
        <v>96.6</v>
      </c>
      <c r="J151" s="33">
        <v>108</v>
      </c>
      <c r="K151" s="33">
        <v>118.20000000000002</v>
      </c>
      <c r="L151" s="33">
        <v>133</v>
      </c>
      <c r="M151" s="33">
        <v>148.00000000000003</v>
      </c>
      <c r="N151" s="33">
        <v>163.30000000000001</v>
      </c>
      <c r="O151" s="33">
        <v>178.7</v>
      </c>
      <c r="P151" s="33">
        <v>192.1</v>
      </c>
      <c r="Q151" s="33">
        <v>204.70000000000002</v>
      </c>
      <c r="R151" s="33">
        <v>206.59999999999997</v>
      </c>
      <c r="S151" s="33">
        <v>208.60000000000002</v>
      </c>
      <c r="T151" s="33">
        <v>210.1</v>
      </c>
      <c r="U151" s="33">
        <v>211.60000000000002</v>
      </c>
      <c r="V151" s="33">
        <v>212.90000000000003</v>
      </c>
      <c r="W151" s="33">
        <v>213.89999999999998</v>
      </c>
      <c r="X151" s="33">
        <v>214.5</v>
      </c>
      <c r="Y151" s="33">
        <v>215.10000000000002</v>
      </c>
      <c r="Z151" s="33">
        <v>215.2</v>
      </c>
      <c r="AA151" s="33">
        <v>215</v>
      </c>
      <c r="AB151" s="33">
        <v>214.29999999999995</v>
      </c>
      <c r="AC151" s="33">
        <v>213.29999999999995</v>
      </c>
      <c r="AD151" s="33">
        <v>211.90000000000003</v>
      </c>
      <c r="AE151" s="33">
        <v>210.20000000000005</v>
      </c>
    </row>
  </sheetData>
  <sheetProtection algorithmName="SHA-512" hashValue="wqfLyURRmLw9T+gz4G2QIhO/eCeycVuFUH4j2EeBW9+Q/VCfS4UgKcAxrdEyUNWfYiB5RKF+yjIBWXeNheeGCQ==" saltValue="GVJ9ge41/4gqBE3nXXx8L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57E188"/>
  </sheetPr>
  <dimension ref="A1:AE12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54</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307423.54379999998</v>
      </c>
      <c r="D6" s="33">
        <v>264549.0085</v>
      </c>
      <c r="E6" s="33">
        <v>241372.07579999999</v>
      </c>
      <c r="F6" s="33">
        <v>214065.12095860537</v>
      </c>
      <c r="G6" s="33">
        <v>177924.59061129717</v>
      </c>
      <c r="H6" s="33">
        <v>159485.50043759146</v>
      </c>
      <c r="I6" s="33">
        <v>143865.70326830033</v>
      </c>
      <c r="J6" s="33">
        <v>147335.78565415126</v>
      </c>
      <c r="K6" s="33">
        <v>119446.51629310893</v>
      </c>
      <c r="L6" s="33">
        <v>111633.7135937149</v>
      </c>
      <c r="M6" s="33">
        <v>98328.488952553947</v>
      </c>
      <c r="N6" s="33">
        <v>70367.740760962392</v>
      </c>
      <c r="O6" s="33">
        <v>69825.054075140783</v>
      </c>
      <c r="P6" s="33">
        <v>59389.635919964108</v>
      </c>
      <c r="Q6" s="33">
        <v>46961.851755234209</v>
      </c>
      <c r="R6" s="33">
        <v>43947.668023960759</v>
      </c>
      <c r="S6" s="33">
        <v>43431.130031776098</v>
      </c>
      <c r="T6" s="33">
        <v>40733.913508552403</v>
      </c>
      <c r="U6" s="33">
        <v>35933.658963783098</v>
      </c>
      <c r="V6" s="33">
        <v>33667.7131977588</v>
      </c>
      <c r="W6" s="33">
        <v>24547.849961311418</v>
      </c>
      <c r="X6" s="33">
        <v>14517.317234407299</v>
      </c>
      <c r="Y6" s="33">
        <v>9509.7955559092679</v>
      </c>
      <c r="Z6" s="33">
        <v>7730.7567650209703</v>
      </c>
      <c r="AA6" s="33">
        <v>6905.2376786067198</v>
      </c>
      <c r="AB6" s="33">
        <v>6713.2481600000001</v>
      </c>
      <c r="AC6" s="33">
        <v>6312.8409593858405</v>
      </c>
      <c r="AD6" s="33">
        <v>5534.480738928869</v>
      </c>
      <c r="AE6" s="33">
        <v>5394.2493799988997</v>
      </c>
    </row>
    <row r="7" spans="1:31">
      <c r="A7" s="29" t="s">
        <v>40</v>
      </c>
      <c r="B7" s="29" t="s">
        <v>71</v>
      </c>
      <c r="C7" s="33">
        <v>106555.4105</v>
      </c>
      <c r="D7" s="33">
        <v>87152.6875</v>
      </c>
      <c r="E7" s="33">
        <v>87912.234700000001</v>
      </c>
      <c r="F7" s="33">
        <v>43462.347671836927</v>
      </c>
      <c r="G7" s="33">
        <v>40546.939526166476</v>
      </c>
      <c r="H7" s="33">
        <v>30775.797856712066</v>
      </c>
      <c r="I7" s="33">
        <v>2.8015982520000007E-2</v>
      </c>
      <c r="J7" s="33">
        <v>1.9245004809999994E-2</v>
      </c>
      <c r="K7" s="33">
        <v>1.7001572330000003E-2</v>
      </c>
      <c r="L7" s="33">
        <v>1.6333923229999998E-2</v>
      </c>
      <c r="M7" s="33">
        <v>1.439973003E-2</v>
      </c>
      <c r="N7" s="33">
        <v>1.3813367659999997E-2</v>
      </c>
      <c r="O7" s="33">
        <v>1.3851883969999999E-2</v>
      </c>
      <c r="P7" s="33">
        <v>1.2252225509999989E-2</v>
      </c>
      <c r="Q7" s="33">
        <v>1.1540842300000001E-2</v>
      </c>
      <c r="R7" s="33">
        <v>8.9958174999999994E-3</v>
      </c>
      <c r="S7" s="33">
        <v>5.2954494099999999E-3</v>
      </c>
      <c r="T7" s="33">
        <v>5.4543955799999889E-3</v>
      </c>
      <c r="U7" s="33">
        <v>4.4289015039999996E-3</v>
      </c>
      <c r="V7" s="33">
        <v>3.7506282199999998E-3</v>
      </c>
      <c r="W7" s="33">
        <v>4.3888902200000003E-3</v>
      </c>
      <c r="X7" s="33">
        <v>4.642719469999999E-3</v>
      </c>
      <c r="Y7" s="33">
        <v>4.6241377899999998E-3</v>
      </c>
      <c r="Z7" s="33">
        <v>4.0576982849999995E-3</v>
      </c>
      <c r="AA7" s="33">
        <v>1.8042548299999999E-3</v>
      </c>
      <c r="AB7" s="33">
        <v>1.9362408299999992E-3</v>
      </c>
      <c r="AC7" s="33">
        <v>4.5454576000000005E-4</v>
      </c>
      <c r="AD7" s="33">
        <v>0</v>
      </c>
      <c r="AE7" s="33">
        <v>0</v>
      </c>
    </row>
    <row r="8" spans="1:31">
      <c r="A8" s="29" t="s">
        <v>40</v>
      </c>
      <c r="B8" s="29" t="s">
        <v>20</v>
      </c>
      <c r="C8" s="33">
        <v>15645.652733152885</v>
      </c>
      <c r="D8" s="33">
        <v>14897.318277944923</v>
      </c>
      <c r="E8" s="33">
        <v>11514.514207867287</v>
      </c>
      <c r="F8" s="33">
        <v>19692.511416867681</v>
      </c>
      <c r="G8" s="33">
        <v>22952.059971340819</v>
      </c>
      <c r="H8" s="33">
        <v>18801.550308999347</v>
      </c>
      <c r="I8" s="33">
        <v>20360.805901019714</v>
      </c>
      <c r="J8" s="33">
        <v>20671.721257836572</v>
      </c>
      <c r="K8" s="33">
        <v>17707.752567610321</v>
      </c>
      <c r="L8" s="33">
        <v>19390.55466537581</v>
      </c>
      <c r="M8" s="33">
        <v>21823.451898180185</v>
      </c>
      <c r="N8" s="33">
        <v>24811.033239108601</v>
      </c>
      <c r="O8" s="33">
        <v>26727.775454265175</v>
      </c>
      <c r="P8" s="33">
        <v>24190.362993398383</v>
      </c>
      <c r="Q8" s="33">
        <v>20772.785993222187</v>
      </c>
      <c r="R8" s="33">
        <v>16972.536438936317</v>
      </c>
      <c r="S8" s="33">
        <v>14781.664997823777</v>
      </c>
      <c r="T8" s="33">
        <v>14009.961179098107</v>
      </c>
      <c r="U8" s="33">
        <v>11486.18766838046</v>
      </c>
      <c r="V8" s="33">
        <v>11088.386312062441</v>
      </c>
      <c r="W8" s="33">
        <v>11543.715098757806</v>
      </c>
      <c r="X8" s="33">
        <v>12346.401481072469</v>
      </c>
      <c r="Y8" s="33">
        <v>7620.9372741231928</v>
      </c>
      <c r="Z8" s="33">
        <v>6764.2587567195687</v>
      </c>
      <c r="AA8" s="33">
        <v>3103.0536362999701</v>
      </c>
      <c r="AB8" s="33">
        <v>2058.8799711192173</v>
      </c>
      <c r="AC8" s="33">
        <v>1968.2139277703939</v>
      </c>
      <c r="AD8" s="33">
        <v>1872.9932005645881</v>
      </c>
      <c r="AE8" s="33">
        <v>1784.647411300039</v>
      </c>
    </row>
    <row r="9" spans="1:31">
      <c r="A9" s="29" t="s">
        <v>40</v>
      </c>
      <c r="B9" s="29" t="s">
        <v>32</v>
      </c>
      <c r="C9" s="33">
        <v>1732.7118949999999</v>
      </c>
      <c r="D9" s="33">
        <v>1677.09988</v>
      </c>
      <c r="E9" s="33">
        <v>1769.986275</v>
      </c>
      <c r="F9" s="33">
        <v>828.84282000000007</v>
      </c>
      <c r="G9" s="33">
        <v>806.04104000000007</v>
      </c>
      <c r="H9" s="33">
        <v>784.42415500000004</v>
      </c>
      <c r="I9" s="33">
        <v>1032.12879</v>
      </c>
      <c r="J9" s="33">
        <v>1196.3328300000001</v>
      </c>
      <c r="K9" s="33">
        <v>928.6127019999999</v>
      </c>
      <c r="L9" s="33">
        <v>861.22020999999995</v>
      </c>
      <c r="M9" s="33">
        <v>1281.60833</v>
      </c>
      <c r="N9" s="33">
        <v>2242.2211600000001</v>
      </c>
      <c r="O9" s="33">
        <v>2287.59195</v>
      </c>
      <c r="P9" s="33">
        <v>2659.2645000000002</v>
      </c>
      <c r="Q9" s="33">
        <v>1041.2988399999999</v>
      </c>
      <c r="R9" s="33">
        <v>1000.46047</v>
      </c>
      <c r="S9" s="33">
        <v>1386.6964399999999</v>
      </c>
      <c r="T9" s="33">
        <v>1622.1415400000001</v>
      </c>
      <c r="U9" s="33">
        <v>484.375</v>
      </c>
      <c r="V9" s="33">
        <v>522.15365999999995</v>
      </c>
      <c r="W9" s="33">
        <v>645.89750000000004</v>
      </c>
      <c r="X9" s="33">
        <v>668.07419999999991</v>
      </c>
      <c r="Y9" s="33">
        <v>563.08920000000001</v>
      </c>
      <c r="Z9" s="33">
        <v>525.37443999999994</v>
      </c>
      <c r="AA9" s="33">
        <v>436.44240000000002</v>
      </c>
      <c r="AB9" s="33">
        <v>0</v>
      </c>
      <c r="AC9" s="33">
        <v>0</v>
      </c>
      <c r="AD9" s="33">
        <v>0</v>
      </c>
      <c r="AE9" s="33">
        <v>0</v>
      </c>
    </row>
    <row r="10" spans="1:31">
      <c r="A10" s="29" t="s">
        <v>40</v>
      </c>
      <c r="B10" s="29" t="s">
        <v>66</v>
      </c>
      <c r="C10" s="33">
        <v>622.00030567783404</v>
      </c>
      <c r="D10" s="33">
        <v>243.50031413180253</v>
      </c>
      <c r="E10" s="33">
        <v>988.81748573705931</v>
      </c>
      <c r="F10" s="33">
        <v>3102.9297801111238</v>
      </c>
      <c r="G10" s="33">
        <v>2424.1368843275318</v>
      </c>
      <c r="H10" s="33">
        <v>2327.492118905524</v>
      </c>
      <c r="I10" s="33">
        <v>2179.2096498430337</v>
      </c>
      <c r="J10" s="33">
        <v>3370.0343565380545</v>
      </c>
      <c r="K10" s="33">
        <v>1002.4850581139743</v>
      </c>
      <c r="L10" s="33">
        <v>2860.7046320246272</v>
      </c>
      <c r="M10" s="33">
        <v>4613.9120208030063</v>
      </c>
      <c r="N10" s="33">
        <v>10369.052673322893</v>
      </c>
      <c r="O10" s="33">
        <v>7794.1483493994047</v>
      </c>
      <c r="P10" s="33">
        <v>10873.56800469378</v>
      </c>
      <c r="Q10" s="33">
        <v>9391.4036101587208</v>
      </c>
      <c r="R10" s="33">
        <v>10975.182252066134</v>
      </c>
      <c r="S10" s="33">
        <v>16535.076557930566</v>
      </c>
      <c r="T10" s="33">
        <v>14771.663469269812</v>
      </c>
      <c r="U10" s="33">
        <v>20531.510984216104</v>
      </c>
      <c r="V10" s="33">
        <v>23022.227105985869</v>
      </c>
      <c r="W10" s="33">
        <v>20432.055086248085</v>
      </c>
      <c r="X10" s="33">
        <v>23307.97477507111</v>
      </c>
      <c r="Y10" s="33">
        <v>25668.215538401757</v>
      </c>
      <c r="Z10" s="33">
        <v>14535.938504006999</v>
      </c>
      <c r="AA10" s="33">
        <v>15436.86771338472</v>
      </c>
      <c r="AB10" s="33">
        <v>17704.163489262395</v>
      </c>
      <c r="AC10" s="33">
        <v>13685.952034894815</v>
      </c>
      <c r="AD10" s="33">
        <v>15173.057735883487</v>
      </c>
      <c r="AE10" s="33">
        <v>15086.64041789984</v>
      </c>
    </row>
    <row r="11" spans="1:31">
      <c r="A11" s="29" t="s">
        <v>40</v>
      </c>
      <c r="B11" s="29" t="s">
        <v>65</v>
      </c>
      <c r="C11" s="33">
        <v>91857.859649999999</v>
      </c>
      <c r="D11" s="33">
        <v>90812.572190000006</v>
      </c>
      <c r="E11" s="33">
        <v>83471.597240000003</v>
      </c>
      <c r="F11" s="33">
        <v>93856.182410000009</v>
      </c>
      <c r="G11" s="33">
        <v>94300.018890000007</v>
      </c>
      <c r="H11" s="33">
        <v>86333.662060000002</v>
      </c>
      <c r="I11" s="33">
        <v>82137.504360000006</v>
      </c>
      <c r="J11" s="33">
        <v>86611.340060000017</v>
      </c>
      <c r="K11" s="33">
        <v>73162.787929999991</v>
      </c>
      <c r="L11" s="33">
        <v>65205.162640000002</v>
      </c>
      <c r="M11" s="33">
        <v>57770.102319999998</v>
      </c>
      <c r="N11" s="33">
        <v>54720.52562</v>
      </c>
      <c r="O11" s="33">
        <v>54623.884859999991</v>
      </c>
      <c r="P11" s="33">
        <v>51026.534944810002</v>
      </c>
      <c r="Q11" s="33">
        <v>46068.017401999998</v>
      </c>
      <c r="R11" s="33">
        <v>41871.029036</v>
      </c>
      <c r="S11" s="33">
        <v>44869.691178000008</v>
      </c>
      <c r="T11" s="33">
        <v>37337.744422800002</v>
      </c>
      <c r="U11" s="33">
        <v>34150.965468999995</v>
      </c>
      <c r="V11" s="33">
        <v>29811.782235599996</v>
      </c>
      <c r="W11" s="33">
        <v>28522.192676999999</v>
      </c>
      <c r="X11" s="33">
        <v>29859.277377500002</v>
      </c>
      <c r="Y11" s="33">
        <v>27863.401227000002</v>
      </c>
      <c r="Z11" s="33">
        <v>25671.790466499995</v>
      </c>
      <c r="AA11" s="33">
        <v>24443.602116199996</v>
      </c>
      <c r="AB11" s="33">
        <v>28910.626660000002</v>
      </c>
      <c r="AC11" s="33">
        <v>23782.222888999997</v>
      </c>
      <c r="AD11" s="33">
        <v>21257.928677999997</v>
      </c>
      <c r="AE11" s="33">
        <v>19483.809420000001</v>
      </c>
    </row>
    <row r="12" spans="1:31">
      <c r="A12" s="29" t="s">
        <v>40</v>
      </c>
      <c r="B12" s="29" t="s">
        <v>69</v>
      </c>
      <c r="C12" s="33">
        <v>66477.275318128843</v>
      </c>
      <c r="D12" s="33">
        <v>77827.452827330475</v>
      </c>
      <c r="E12" s="33">
        <v>65495.005078946779</v>
      </c>
      <c r="F12" s="33">
        <v>63321.615771409131</v>
      </c>
      <c r="G12" s="33">
        <v>63129.764429872201</v>
      </c>
      <c r="H12" s="33">
        <v>62529.071774475859</v>
      </c>
      <c r="I12" s="33">
        <v>58680.227641460864</v>
      </c>
      <c r="J12" s="33">
        <v>49167.886571469666</v>
      </c>
      <c r="K12" s="33">
        <v>46151.9561406457</v>
      </c>
      <c r="L12" s="33">
        <v>42973.133124892011</v>
      </c>
      <c r="M12" s="33">
        <v>44502.979982731056</v>
      </c>
      <c r="N12" s="33">
        <v>37145.477069665285</v>
      </c>
      <c r="O12" s="33">
        <v>34420.819682468296</v>
      </c>
      <c r="P12" s="33">
        <v>30981.298193916999</v>
      </c>
      <c r="Q12" s="33">
        <v>30795.724479736651</v>
      </c>
      <c r="R12" s="33">
        <v>29847.574918448703</v>
      </c>
      <c r="S12" s="33">
        <v>21771.643376947199</v>
      </c>
      <c r="T12" s="33">
        <v>20364.718721295612</v>
      </c>
      <c r="U12" s="33">
        <v>17036.84184274936</v>
      </c>
      <c r="V12" s="33">
        <v>14092.927326736579</v>
      </c>
      <c r="W12" s="33">
        <v>13456.341087827866</v>
      </c>
      <c r="X12" s="33">
        <v>13213.073644993443</v>
      </c>
      <c r="Y12" s="33">
        <v>9604.8574722406775</v>
      </c>
      <c r="Z12" s="33">
        <v>7724.6970240326382</v>
      </c>
      <c r="AA12" s="33">
        <v>5836.6902519688838</v>
      </c>
      <c r="AB12" s="33">
        <v>4595.4228159324985</v>
      </c>
      <c r="AC12" s="33">
        <v>4133.5038941795228</v>
      </c>
      <c r="AD12" s="33">
        <v>3570.015049829437</v>
      </c>
      <c r="AE12" s="33">
        <v>2492.9255327001401</v>
      </c>
    </row>
    <row r="13" spans="1:31">
      <c r="A13" s="29" t="s">
        <v>40</v>
      </c>
      <c r="B13" s="29" t="s">
        <v>68</v>
      </c>
      <c r="C13" s="33">
        <v>13.51207599625687</v>
      </c>
      <c r="D13" s="33">
        <v>15.820552165546813</v>
      </c>
      <c r="E13" s="33">
        <v>15.327394588837638</v>
      </c>
      <c r="F13" s="33">
        <v>14.048117878470316</v>
      </c>
      <c r="G13" s="33">
        <v>18.312897574947648</v>
      </c>
      <c r="H13" s="33">
        <v>18.601610429607135</v>
      </c>
      <c r="I13" s="33">
        <v>19.186679835282916</v>
      </c>
      <c r="J13" s="33">
        <v>19.505126505488285</v>
      </c>
      <c r="K13" s="33">
        <v>67.78938424537877</v>
      </c>
      <c r="L13" s="33">
        <v>70.96696755160356</v>
      </c>
      <c r="M13" s="33">
        <v>75.298588442391079</v>
      </c>
      <c r="N13" s="33">
        <v>108.60650186085158</v>
      </c>
      <c r="O13" s="33">
        <v>116.2581195255907</v>
      </c>
      <c r="P13" s="33">
        <v>109.35195735093124</v>
      </c>
      <c r="Q13" s="33">
        <v>110.89656277507153</v>
      </c>
      <c r="R13" s="33">
        <v>106.67717149591546</v>
      </c>
      <c r="S13" s="33">
        <v>138.79461135152681</v>
      </c>
      <c r="T13" s="33">
        <v>138.25801749995841</v>
      </c>
      <c r="U13" s="33">
        <v>146.84773603884287</v>
      </c>
      <c r="V13" s="33">
        <v>162.05955937283088</v>
      </c>
      <c r="W13" s="33">
        <v>185.69692018345393</v>
      </c>
      <c r="X13" s="33">
        <v>216.42539723952396</v>
      </c>
      <c r="Y13" s="33">
        <v>211.63382155069132</v>
      </c>
      <c r="Z13" s="33">
        <v>211.10958098564706</v>
      </c>
      <c r="AA13" s="33">
        <v>200.47835685198578</v>
      </c>
      <c r="AB13" s="33">
        <v>203.61016794260712</v>
      </c>
      <c r="AC13" s="33">
        <v>196.01992935413941</v>
      </c>
      <c r="AD13" s="33">
        <v>190.32146987244295</v>
      </c>
      <c r="AE13" s="33">
        <v>188.20039056774138</v>
      </c>
    </row>
    <row r="14" spans="1:31">
      <c r="A14" s="29" t="s">
        <v>40</v>
      </c>
      <c r="B14" s="29" t="s">
        <v>36</v>
      </c>
      <c r="C14" s="33">
        <v>0.12867256657778001</v>
      </c>
      <c r="D14" s="33">
        <v>0.19455483974209098</v>
      </c>
      <c r="E14" s="33">
        <v>0.21174637777934699</v>
      </c>
      <c r="F14" s="33">
        <v>0.23218134848125496</v>
      </c>
      <c r="G14" s="33">
        <v>0.21488884507644299</v>
      </c>
      <c r="H14" s="33">
        <v>0.21138699154191995</v>
      </c>
      <c r="I14" s="33">
        <v>0.19666451045317992</v>
      </c>
      <c r="J14" s="33">
        <v>0.17966497250466001</v>
      </c>
      <c r="K14" s="33">
        <v>0.16379220112159976</v>
      </c>
      <c r="L14" s="33">
        <v>0.15773438770962989</v>
      </c>
      <c r="M14" s="33">
        <v>0.14107235148039998</v>
      </c>
      <c r="N14" s="33">
        <v>0.50813399814285998</v>
      </c>
      <c r="O14" s="33">
        <v>0.93472183696262989</v>
      </c>
      <c r="P14" s="33">
        <v>0.89818170320287993</v>
      </c>
      <c r="Q14" s="33">
        <v>1.2944047113709201</v>
      </c>
      <c r="R14" s="33">
        <v>1.2440516720043999</v>
      </c>
      <c r="S14" s="33">
        <v>1.7924278614875198</v>
      </c>
      <c r="T14" s="33">
        <v>1.7102375146942901</v>
      </c>
      <c r="U14" s="33">
        <v>2.1912797268379798</v>
      </c>
      <c r="V14" s="33">
        <v>2.0806053371178002</v>
      </c>
      <c r="W14" s="33">
        <v>3.2569196929491997</v>
      </c>
      <c r="X14" s="33">
        <v>3.4543723388413796</v>
      </c>
      <c r="Y14" s="33">
        <v>3.2022406493702502</v>
      </c>
      <c r="Z14" s="33">
        <v>4.5107431141367389</v>
      </c>
      <c r="AA14" s="33">
        <v>4.2284935071392393</v>
      </c>
      <c r="AB14" s="33">
        <v>4.7808243710839093</v>
      </c>
      <c r="AC14" s="33">
        <v>4.5762679760911684</v>
      </c>
      <c r="AD14" s="33">
        <v>4.8638483435213002</v>
      </c>
      <c r="AE14" s="33">
        <v>4.6153795749364308</v>
      </c>
    </row>
    <row r="15" spans="1:31">
      <c r="A15" s="29" t="s">
        <v>40</v>
      </c>
      <c r="B15" s="29" t="s">
        <v>73</v>
      </c>
      <c r="C15" s="33">
        <v>2028.9523599999998</v>
      </c>
      <c r="D15" s="33">
        <v>2864.01431</v>
      </c>
      <c r="E15" s="33">
        <v>3501.335370664593</v>
      </c>
      <c r="F15" s="33">
        <v>3387.7749214310411</v>
      </c>
      <c r="G15" s="33">
        <v>2837.0607193185792</v>
      </c>
      <c r="H15" s="33">
        <v>3478.7103976290032</v>
      </c>
      <c r="I15" s="33">
        <v>4160.804932378679</v>
      </c>
      <c r="J15" s="33">
        <v>3625.4785706492298</v>
      </c>
      <c r="K15" s="33">
        <v>3369.5170449341431</v>
      </c>
      <c r="L15" s="33">
        <v>3510.4440640136095</v>
      </c>
      <c r="M15" s="33">
        <v>3164.7034476990443</v>
      </c>
      <c r="N15" s="33">
        <v>3210.7315562613048</v>
      </c>
      <c r="O15" s="33">
        <v>2533.233953021364</v>
      </c>
      <c r="P15" s="33">
        <v>2025.2153889000963</v>
      </c>
      <c r="Q15" s="33">
        <v>2152.9290652434233</v>
      </c>
      <c r="R15" s="33">
        <v>2060.6887394086866</v>
      </c>
      <c r="S15" s="33">
        <v>1616.0307808584892</v>
      </c>
      <c r="T15" s="33">
        <v>1551.1804401240679</v>
      </c>
      <c r="U15" s="33">
        <v>1636.8494708833339</v>
      </c>
      <c r="V15" s="33">
        <v>1597.192538550501</v>
      </c>
      <c r="W15" s="33">
        <v>1638.3880441454162</v>
      </c>
      <c r="X15" s="33">
        <v>1436.1943541737328</v>
      </c>
      <c r="Y15" s="33">
        <v>1059.1901954630716</v>
      </c>
      <c r="Z15" s="33">
        <v>1090.0454949015977</v>
      </c>
      <c r="AA15" s="33">
        <v>1039.7015855400746</v>
      </c>
      <c r="AB15" s="33">
        <v>850.27553756141504</v>
      </c>
      <c r="AC15" s="33">
        <v>686.53725414757787</v>
      </c>
      <c r="AD15" s="33">
        <v>584.39603576333718</v>
      </c>
      <c r="AE15" s="33">
        <v>550.87877862418736</v>
      </c>
    </row>
    <row r="16" spans="1:31">
      <c r="A16" s="29" t="s">
        <v>40</v>
      </c>
      <c r="B16" s="29" t="s">
        <v>56</v>
      </c>
      <c r="C16" s="33">
        <v>0.3732031342499989</v>
      </c>
      <c r="D16" s="33">
        <v>1.1843845299999998</v>
      </c>
      <c r="E16" s="33">
        <v>2.5881709695000001</v>
      </c>
      <c r="F16" s="33">
        <v>4.9261723642999993</v>
      </c>
      <c r="G16" s="33">
        <v>7.2504112220000003</v>
      </c>
      <c r="H16" s="33">
        <v>9.7026030139999992</v>
      </c>
      <c r="I16" s="33">
        <v>11.971191167999999</v>
      </c>
      <c r="J16" s="33">
        <v>13.797186455</v>
      </c>
      <c r="K16" s="33">
        <v>15.776742692000001</v>
      </c>
      <c r="L16" s="33">
        <v>17.299006106</v>
      </c>
      <c r="M16" s="33">
        <v>18.578993247999989</v>
      </c>
      <c r="N16" s="33">
        <v>20.140444029999998</v>
      </c>
      <c r="O16" s="33">
        <v>21.274806135999999</v>
      </c>
      <c r="P16" s="33">
        <v>22.105509602000001</v>
      </c>
      <c r="Q16" s="33">
        <v>24.155222690000002</v>
      </c>
      <c r="R16" s="33">
        <v>23.83663219</v>
      </c>
      <c r="S16" s="33">
        <v>21.972940442999999</v>
      </c>
      <c r="T16" s="33">
        <v>21.793252319999997</v>
      </c>
      <c r="U16" s="33">
        <v>22.065591319999996</v>
      </c>
      <c r="V16" s="33">
        <v>21.677722794000001</v>
      </c>
      <c r="W16" s="33">
        <v>21.889089009999999</v>
      </c>
      <c r="X16" s="33">
        <v>20.733581548</v>
      </c>
      <c r="Y16" s="33">
        <v>17.875092786000003</v>
      </c>
      <c r="Z16" s="33">
        <v>18.615497270000002</v>
      </c>
      <c r="AA16" s="33">
        <v>17.42375088</v>
      </c>
      <c r="AB16" s="33">
        <v>15.495060089999999</v>
      </c>
      <c r="AC16" s="33">
        <v>14.363191756999999</v>
      </c>
      <c r="AD16" s="33">
        <v>13.155096829999989</v>
      </c>
      <c r="AE16" s="33">
        <v>12.072535629999997</v>
      </c>
    </row>
    <row r="17" spans="1:31">
      <c r="A17" s="34" t="s">
        <v>138</v>
      </c>
      <c r="B17" s="34"/>
      <c r="C17" s="35">
        <v>590327.9662779558</v>
      </c>
      <c r="D17" s="35">
        <v>537175.46004157269</v>
      </c>
      <c r="E17" s="35">
        <v>492539.55818213994</v>
      </c>
      <c r="F17" s="35">
        <v>438343.59894670878</v>
      </c>
      <c r="G17" s="35">
        <v>402101.86425057921</v>
      </c>
      <c r="H17" s="35">
        <v>361056.10032211384</v>
      </c>
      <c r="I17" s="35">
        <v>308274.79430644173</v>
      </c>
      <c r="J17" s="35">
        <v>308372.6251015059</v>
      </c>
      <c r="K17" s="35">
        <v>258467.91707729662</v>
      </c>
      <c r="L17" s="35">
        <v>242995.47216748216</v>
      </c>
      <c r="M17" s="35">
        <v>228395.85649244059</v>
      </c>
      <c r="N17" s="35">
        <v>199764.67083828771</v>
      </c>
      <c r="O17" s="35">
        <v>195795.54634268323</v>
      </c>
      <c r="P17" s="35">
        <v>179230.02876635973</v>
      </c>
      <c r="Q17" s="35">
        <v>155141.99018396914</v>
      </c>
      <c r="R17" s="35">
        <v>144721.13730672532</v>
      </c>
      <c r="S17" s="35">
        <v>142914.7024892786</v>
      </c>
      <c r="T17" s="35">
        <v>128978.40631291148</v>
      </c>
      <c r="U17" s="35">
        <v>119770.39209306936</v>
      </c>
      <c r="V17" s="35">
        <v>112367.25314814474</v>
      </c>
      <c r="W17" s="35">
        <v>99333.75272021885</v>
      </c>
      <c r="X17" s="35">
        <v>94128.548753003313</v>
      </c>
      <c r="Y17" s="35">
        <v>81041.934713363386</v>
      </c>
      <c r="Z17" s="35">
        <v>63163.929594964109</v>
      </c>
      <c r="AA17" s="35">
        <v>56362.373957567106</v>
      </c>
      <c r="AB17" s="35">
        <v>60185.953200497548</v>
      </c>
      <c r="AC17" s="35">
        <v>50078.754089130467</v>
      </c>
      <c r="AD17" s="35">
        <v>47598.79687307882</v>
      </c>
      <c r="AE17" s="35">
        <v>44430.472552466665</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171724.83050000001</v>
      </c>
      <c r="D20" s="33">
        <v>144408.94200000001</v>
      </c>
      <c r="E20" s="33">
        <v>121561.38099999999</v>
      </c>
      <c r="F20" s="33">
        <v>125083.892306618</v>
      </c>
      <c r="G20" s="33">
        <v>97410.397988637895</v>
      </c>
      <c r="H20" s="33">
        <v>83244.232662629904</v>
      </c>
      <c r="I20" s="33">
        <v>77321.969731278703</v>
      </c>
      <c r="J20" s="33">
        <v>80154.229012108801</v>
      </c>
      <c r="K20" s="33">
        <v>58582.755963911295</v>
      </c>
      <c r="L20" s="33">
        <v>55718.758693004602</v>
      </c>
      <c r="M20" s="33">
        <v>47275.353657903404</v>
      </c>
      <c r="N20" s="33">
        <v>20456.737128261997</v>
      </c>
      <c r="O20" s="33">
        <v>24159.0275235187</v>
      </c>
      <c r="P20" s="33">
        <v>20317.387720245599</v>
      </c>
      <c r="Q20" s="33">
        <v>10602.759</v>
      </c>
      <c r="R20" s="33">
        <v>12713.974</v>
      </c>
      <c r="S20" s="33">
        <v>13434.8225</v>
      </c>
      <c r="T20" s="33">
        <v>12452.7945</v>
      </c>
      <c r="U20" s="33">
        <v>11066.7035</v>
      </c>
      <c r="V20" s="33">
        <v>9195.1214999999993</v>
      </c>
      <c r="W20" s="33">
        <v>5045.9691074277198</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230.52603979708201</v>
      </c>
      <c r="D22" s="33">
        <v>220.359839074256</v>
      </c>
      <c r="E22" s="33">
        <v>641.17152313942006</v>
      </c>
      <c r="F22" s="33">
        <v>1583.84763743394</v>
      </c>
      <c r="G22" s="33">
        <v>1887.142744804429</v>
      </c>
      <c r="H22" s="33">
        <v>993.96126015446987</v>
      </c>
      <c r="I22" s="33">
        <v>2162.6397563447604</v>
      </c>
      <c r="J22" s="33">
        <v>3237.2299071230495</v>
      </c>
      <c r="K22" s="33">
        <v>2763.2469337848997</v>
      </c>
      <c r="L22" s="33">
        <v>2923.4696239382897</v>
      </c>
      <c r="M22" s="33">
        <v>3245.3729374035179</v>
      </c>
      <c r="N22" s="33">
        <v>5206.3028712862997</v>
      </c>
      <c r="O22" s="33">
        <v>5102.3208016039807</v>
      </c>
      <c r="P22" s="33">
        <v>5530.9820657746395</v>
      </c>
      <c r="Q22" s="33">
        <v>4627.4372770173595</v>
      </c>
      <c r="R22" s="33">
        <v>3762.9416402668799</v>
      </c>
      <c r="S22" s="33">
        <v>4775.22729026658</v>
      </c>
      <c r="T22" s="33">
        <v>4985.3677916152301</v>
      </c>
      <c r="U22" s="33">
        <v>4322.5318733715203</v>
      </c>
      <c r="V22" s="33">
        <v>3614.8123414748802</v>
      </c>
      <c r="W22" s="33">
        <v>3633.2429518726199</v>
      </c>
      <c r="X22" s="33">
        <v>4002.5944288482497</v>
      </c>
      <c r="Y22" s="33">
        <v>153.59872531656998</v>
      </c>
      <c r="Z22" s="33">
        <v>2.0256574000000001E-4</v>
      </c>
      <c r="AA22" s="33">
        <v>1.9744414E-4</v>
      </c>
      <c r="AB22" s="33">
        <v>1.9849323E-4</v>
      </c>
      <c r="AC22" s="33">
        <v>1.8613209000000001E-4</v>
      </c>
      <c r="AD22" s="33">
        <v>1.7506657999999999E-4</v>
      </c>
      <c r="AE22" s="33">
        <v>1.6491448999999999E-4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1.3360224399999989E-4</v>
      </c>
      <c r="D24" s="33">
        <v>1.3353473100000002E-4</v>
      </c>
      <c r="E24" s="33">
        <v>106.275267819129</v>
      </c>
      <c r="F24" s="33">
        <v>536.49344023431365</v>
      </c>
      <c r="G24" s="33">
        <v>84.623737026604999</v>
      </c>
      <c r="H24" s="33">
        <v>162.93520985455802</v>
      </c>
      <c r="I24" s="33">
        <v>123.705054151746</v>
      </c>
      <c r="J24" s="33">
        <v>375.88153077187599</v>
      </c>
      <c r="K24" s="33">
        <v>4.6051873871560005</v>
      </c>
      <c r="L24" s="33">
        <v>60.048797472250016</v>
      </c>
      <c r="M24" s="33">
        <v>144.62630172082902</v>
      </c>
      <c r="N24" s="33">
        <v>2196.8915371530529</v>
      </c>
      <c r="O24" s="33">
        <v>924.26815415040403</v>
      </c>
      <c r="P24" s="33">
        <v>2822.7537649343722</v>
      </c>
      <c r="Q24" s="33">
        <v>2229.4057948241602</v>
      </c>
      <c r="R24" s="33">
        <v>3048.2581476361061</v>
      </c>
      <c r="S24" s="33">
        <v>4242.0215799160014</v>
      </c>
      <c r="T24" s="33">
        <v>5173.5339741042199</v>
      </c>
      <c r="U24" s="33">
        <v>6076.9691387990597</v>
      </c>
      <c r="V24" s="33">
        <v>8380.9468374481203</v>
      </c>
      <c r="W24" s="33">
        <v>4716.2870318007008</v>
      </c>
      <c r="X24" s="33">
        <v>7028.0412576086001</v>
      </c>
      <c r="Y24" s="33">
        <v>9169.6488609258995</v>
      </c>
      <c r="Z24" s="33">
        <v>2917.3693894088806</v>
      </c>
      <c r="AA24" s="33">
        <v>2801.1544731406498</v>
      </c>
      <c r="AB24" s="33">
        <v>3709.0468159951902</v>
      </c>
      <c r="AC24" s="33">
        <v>5017.6980362486711</v>
      </c>
      <c r="AD24" s="33">
        <v>4891.4636414302404</v>
      </c>
      <c r="AE24" s="33">
        <v>4604.8829842752602</v>
      </c>
    </row>
    <row r="25" spans="1:31">
      <c r="A25" s="29" t="s">
        <v>130</v>
      </c>
      <c r="B25" s="29" t="s">
        <v>65</v>
      </c>
      <c r="C25" s="33">
        <v>14939.540399999998</v>
      </c>
      <c r="D25" s="33">
        <v>15187.9786</v>
      </c>
      <c r="E25" s="33">
        <v>13629.953099999999</v>
      </c>
      <c r="F25" s="33">
        <v>17453.637460000002</v>
      </c>
      <c r="G25" s="33">
        <v>15846.881460000001</v>
      </c>
      <c r="H25" s="33">
        <v>14799.1667</v>
      </c>
      <c r="I25" s="33">
        <v>15790.8696</v>
      </c>
      <c r="J25" s="33">
        <v>19555.895700000001</v>
      </c>
      <c r="K25" s="33">
        <v>14830.507300000001</v>
      </c>
      <c r="L25" s="33">
        <v>13081.34988</v>
      </c>
      <c r="M25" s="33">
        <v>12857.648499999999</v>
      </c>
      <c r="N25" s="33">
        <v>12457.54459</v>
      </c>
      <c r="O25" s="33">
        <v>13695.444079999997</v>
      </c>
      <c r="P25" s="33">
        <v>14057.973219999998</v>
      </c>
      <c r="Q25" s="33">
        <v>13372.594040000002</v>
      </c>
      <c r="R25" s="33">
        <v>12125.555899999999</v>
      </c>
      <c r="S25" s="33">
        <v>14580.774890000001</v>
      </c>
      <c r="T25" s="33">
        <v>11478.189259999999</v>
      </c>
      <c r="U25" s="33">
        <v>10744.03017</v>
      </c>
      <c r="V25" s="33">
        <v>9393.7037400000008</v>
      </c>
      <c r="W25" s="33">
        <v>8250.9847699999991</v>
      </c>
      <c r="X25" s="33">
        <v>9480.2081600000001</v>
      </c>
      <c r="Y25" s="33">
        <v>8871.9544800000003</v>
      </c>
      <c r="Z25" s="33">
        <v>8795.6554499999984</v>
      </c>
      <c r="AA25" s="33">
        <v>8313.2395799999995</v>
      </c>
      <c r="AB25" s="33">
        <v>9656.4690600000013</v>
      </c>
      <c r="AC25" s="33">
        <v>7394.9549799999995</v>
      </c>
      <c r="AD25" s="33">
        <v>6224.2261699999999</v>
      </c>
      <c r="AE25" s="33">
        <v>5491.0777099999996</v>
      </c>
    </row>
    <row r="26" spans="1:31">
      <c r="A26" s="29" t="s">
        <v>130</v>
      </c>
      <c r="B26" s="29" t="s">
        <v>69</v>
      </c>
      <c r="C26" s="33">
        <v>15622.073930542276</v>
      </c>
      <c r="D26" s="33">
        <v>17309.182874370206</v>
      </c>
      <c r="E26" s="33">
        <v>15183.963063865409</v>
      </c>
      <c r="F26" s="33">
        <v>14314.149870272322</v>
      </c>
      <c r="G26" s="33">
        <v>14458.758852548017</v>
      </c>
      <c r="H26" s="33">
        <v>14389.45516161257</v>
      </c>
      <c r="I26" s="33">
        <v>13157.799579062992</v>
      </c>
      <c r="J26" s="33">
        <v>10464.665073367183</v>
      </c>
      <c r="K26" s="33">
        <v>8806.9609363936306</v>
      </c>
      <c r="L26" s="33">
        <v>9025.839155037891</v>
      </c>
      <c r="M26" s="33">
        <v>10070.221091188954</v>
      </c>
      <c r="N26" s="33">
        <v>8770.0607696369934</v>
      </c>
      <c r="O26" s="33">
        <v>8228.1320459017606</v>
      </c>
      <c r="P26" s="33">
        <v>7539.5325889875376</v>
      </c>
      <c r="Q26" s="33">
        <v>7720.9581638483387</v>
      </c>
      <c r="R26" s="33">
        <v>7206.4488291828529</v>
      </c>
      <c r="S26" s="33">
        <v>4640.8254377507174</v>
      </c>
      <c r="T26" s="33">
        <v>3562.9375037892355</v>
      </c>
      <c r="U26" s="33">
        <v>3443.24154759354</v>
      </c>
      <c r="V26" s="33">
        <v>2797.1857351796302</v>
      </c>
      <c r="W26" s="33">
        <v>2774.1995342959181</v>
      </c>
      <c r="X26" s="33">
        <v>2651.1133547474728</v>
      </c>
      <c r="Y26" s="33">
        <v>1710.7851913556019</v>
      </c>
      <c r="Z26" s="33">
        <v>1583.1124142932092</v>
      </c>
      <c r="AA26" s="33">
        <v>1651.0085111997014</v>
      </c>
      <c r="AB26" s="33">
        <v>950.15363168431884</v>
      </c>
      <c r="AC26" s="33">
        <v>836.01411052740343</v>
      </c>
      <c r="AD26" s="33">
        <v>777.76801337448126</v>
      </c>
      <c r="AE26" s="33">
        <v>752.24424418687715</v>
      </c>
    </row>
    <row r="27" spans="1:31">
      <c r="A27" s="29" t="s">
        <v>130</v>
      </c>
      <c r="B27" s="29" t="s">
        <v>68</v>
      </c>
      <c r="C27" s="33">
        <v>4.9791114498815885</v>
      </c>
      <c r="D27" s="33">
        <v>5.7841322113266038</v>
      </c>
      <c r="E27" s="33">
        <v>5.5558482044209407</v>
      </c>
      <c r="F27" s="33">
        <v>5.1041665872066719</v>
      </c>
      <c r="G27" s="33">
        <v>9.8261394579807781</v>
      </c>
      <c r="H27" s="33">
        <v>10.123578490863338</v>
      </c>
      <c r="I27" s="33">
        <v>9.687490565021136</v>
      </c>
      <c r="J27" s="33">
        <v>11.581091391789625</v>
      </c>
      <c r="K27" s="33">
        <v>59.801442235867576</v>
      </c>
      <c r="L27" s="33">
        <v>60.464226165979717</v>
      </c>
      <c r="M27" s="33">
        <v>59.101739730329044</v>
      </c>
      <c r="N27" s="33">
        <v>64.984640883680441</v>
      </c>
      <c r="O27" s="33">
        <v>71.776445193446634</v>
      </c>
      <c r="P27" s="33">
        <v>65.677749804582547</v>
      </c>
      <c r="Q27" s="33">
        <v>67.708461074738281</v>
      </c>
      <c r="R27" s="33">
        <v>64.729225806959874</v>
      </c>
      <c r="S27" s="33">
        <v>81.124959386809408</v>
      </c>
      <c r="T27" s="33">
        <v>81.906722886273258</v>
      </c>
      <c r="U27" s="33">
        <v>89.440792755825328</v>
      </c>
      <c r="V27" s="33">
        <v>97.757825826992928</v>
      </c>
      <c r="W27" s="33">
        <v>106.55128413137076</v>
      </c>
      <c r="X27" s="33">
        <v>119.99466290184074</v>
      </c>
      <c r="Y27" s="33">
        <v>114.55165458865827</v>
      </c>
      <c r="Z27" s="33">
        <v>117.50685624045003</v>
      </c>
      <c r="AA27" s="33">
        <v>110.69598784814498</v>
      </c>
      <c r="AB27" s="33">
        <v>105.852923019627</v>
      </c>
      <c r="AC27" s="33">
        <v>100.44864607006333</v>
      </c>
      <c r="AD27" s="33">
        <v>98.97699142951079</v>
      </c>
      <c r="AE27" s="33">
        <v>95.546610264528127</v>
      </c>
    </row>
    <row r="28" spans="1:31">
      <c r="A28" s="29" t="s">
        <v>130</v>
      </c>
      <c r="B28" s="29" t="s">
        <v>36</v>
      </c>
      <c r="C28" s="33">
        <v>7.8919685999999901E-8</v>
      </c>
      <c r="D28" s="33">
        <v>1.091638269999999E-7</v>
      </c>
      <c r="E28" s="33">
        <v>1.0509070299999999E-7</v>
      </c>
      <c r="F28" s="33">
        <v>1.4645994E-7</v>
      </c>
      <c r="G28" s="33">
        <v>1.4998576299999991E-7</v>
      </c>
      <c r="H28" s="33">
        <v>1.5495449999999991E-7</v>
      </c>
      <c r="I28" s="33">
        <v>2.1061837000000001E-7</v>
      </c>
      <c r="J28" s="33">
        <v>2.3044331999999991E-7</v>
      </c>
      <c r="K28" s="33">
        <v>8.3257882000000002E-7</v>
      </c>
      <c r="L28" s="33">
        <v>8.4896091999999995E-7</v>
      </c>
      <c r="M28" s="33">
        <v>8.1849531000000001E-7</v>
      </c>
      <c r="N28" s="33">
        <v>1.3824883599999992E-6</v>
      </c>
      <c r="O28" s="33">
        <v>1.3080104300000002E-6</v>
      </c>
      <c r="P28" s="33">
        <v>1.3170098500000002E-6</v>
      </c>
      <c r="Q28" s="33">
        <v>1.9565570000000003E-6</v>
      </c>
      <c r="R28" s="33">
        <v>1.8128510300000001E-6</v>
      </c>
      <c r="S28" s="33">
        <v>1.8123701999999899E-6</v>
      </c>
      <c r="T28" s="33">
        <v>1.7386812499999999E-6</v>
      </c>
      <c r="U28" s="33">
        <v>0.54656170489720002</v>
      </c>
      <c r="V28" s="33">
        <v>0.51787073635199998</v>
      </c>
      <c r="W28" s="33">
        <v>1.5414612000000001</v>
      </c>
      <c r="X28" s="33">
        <v>1.4579241999999999</v>
      </c>
      <c r="Y28" s="33">
        <v>1.34404602</v>
      </c>
      <c r="Z28" s="33">
        <v>2.5679205999999999</v>
      </c>
      <c r="AA28" s="33">
        <v>2.4108211599999998</v>
      </c>
      <c r="AB28" s="33">
        <v>2.2482230400000001</v>
      </c>
      <c r="AC28" s="33">
        <v>2.1022016399999996</v>
      </c>
      <c r="AD28" s="33">
        <v>2.0572488</v>
      </c>
      <c r="AE28" s="33">
        <v>1.91863772</v>
      </c>
    </row>
    <row r="29" spans="1:31">
      <c r="A29" s="29" t="s">
        <v>130</v>
      </c>
      <c r="B29" s="29" t="s">
        <v>73</v>
      </c>
      <c r="C29" s="33">
        <v>508.28946000000002</v>
      </c>
      <c r="D29" s="33">
        <v>845.96541000000002</v>
      </c>
      <c r="E29" s="33">
        <v>1086.5331701749251</v>
      </c>
      <c r="F29" s="33">
        <v>1150.0541208083698</v>
      </c>
      <c r="G29" s="33">
        <v>596.41791868983842</v>
      </c>
      <c r="H29" s="33">
        <v>843.79559678966052</v>
      </c>
      <c r="I29" s="33">
        <v>1212.2981315401009</v>
      </c>
      <c r="J29" s="33">
        <v>1028.2910692350713</v>
      </c>
      <c r="K29" s="33">
        <v>965.07754350784262</v>
      </c>
      <c r="L29" s="33">
        <v>1046.7915621201264</v>
      </c>
      <c r="M29" s="33">
        <v>983.54164581672478</v>
      </c>
      <c r="N29" s="33">
        <v>1104.0182879890133</v>
      </c>
      <c r="O29" s="33">
        <v>1013.7081753727093</v>
      </c>
      <c r="P29" s="33">
        <v>663.87168626977643</v>
      </c>
      <c r="Q29" s="33">
        <v>737.27646318185725</v>
      </c>
      <c r="R29" s="33">
        <v>711.26010345430552</v>
      </c>
      <c r="S29" s="33">
        <v>679.6199691554724</v>
      </c>
      <c r="T29" s="33">
        <v>621.90669303667255</v>
      </c>
      <c r="U29" s="33">
        <v>624.41430236438168</v>
      </c>
      <c r="V29" s="33">
        <v>592.58522625224111</v>
      </c>
      <c r="W29" s="33">
        <v>522.05257711823549</v>
      </c>
      <c r="X29" s="33">
        <v>566.00228507719692</v>
      </c>
      <c r="Y29" s="33">
        <v>411.27207996612913</v>
      </c>
      <c r="Z29" s="33">
        <v>413.64470588870228</v>
      </c>
      <c r="AA29" s="33">
        <v>461.24191134975553</v>
      </c>
      <c r="AB29" s="33">
        <v>439.68043339847009</v>
      </c>
      <c r="AC29" s="33">
        <v>340.36304079147334</v>
      </c>
      <c r="AD29" s="33">
        <v>321.2599761988298</v>
      </c>
      <c r="AE29" s="33">
        <v>291.70914807862795</v>
      </c>
    </row>
    <row r="30" spans="1:31">
      <c r="A30" s="29" t="s">
        <v>130</v>
      </c>
      <c r="B30" s="29" t="s">
        <v>56</v>
      </c>
      <c r="C30" s="33">
        <v>7.0866211999999887E-2</v>
      </c>
      <c r="D30" s="33">
        <v>0.40355690999999999</v>
      </c>
      <c r="E30" s="33">
        <v>0.80269554999999992</v>
      </c>
      <c r="F30" s="33">
        <v>1.4369622</v>
      </c>
      <c r="G30" s="33">
        <v>2.20523903</v>
      </c>
      <c r="H30" s="33">
        <v>2.9756566499999999</v>
      </c>
      <c r="I30" s="33">
        <v>3.6045988000000002</v>
      </c>
      <c r="J30" s="33">
        <v>4.3091275600000003</v>
      </c>
      <c r="K30" s="33">
        <v>4.9639264499999998</v>
      </c>
      <c r="L30" s="33">
        <v>5.5517374999999998</v>
      </c>
      <c r="M30" s="33">
        <v>5.8929689500000002</v>
      </c>
      <c r="N30" s="33">
        <v>6.6668360999999994</v>
      </c>
      <c r="O30" s="33">
        <v>7.2072602999999997</v>
      </c>
      <c r="P30" s="33">
        <v>7.4697425000000006</v>
      </c>
      <c r="Q30" s="33">
        <v>8.1857316000000004</v>
      </c>
      <c r="R30" s="33">
        <v>8.0689419999999998</v>
      </c>
      <c r="S30" s="33">
        <v>7.6721504999999999</v>
      </c>
      <c r="T30" s="33">
        <v>7.4791755999999996</v>
      </c>
      <c r="U30" s="33">
        <v>7.5558888</v>
      </c>
      <c r="V30" s="33">
        <v>7.3615127000000005</v>
      </c>
      <c r="W30" s="33">
        <v>7.4647534999999996</v>
      </c>
      <c r="X30" s="33">
        <v>7.427715899999999</v>
      </c>
      <c r="Y30" s="33">
        <v>6.4489726000000003</v>
      </c>
      <c r="Z30" s="33">
        <v>6.8023321999999995</v>
      </c>
      <c r="AA30" s="33">
        <v>6.3280346699999992</v>
      </c>
      <c r="AB30" s="33">
        <v>6.0109655000000002</v>
      </c>
      <c r="AC30" s="33">
        <v>5.4232250999999998</v>
      </c>
      <c r="AD30" s="33">
        <v>5.1549880999999997</v>
      </c>
      <c r="AE30" s="33">
        <v>4.7228594999999993</v>
      </c>
    </row>
    <row r="31" spans="1:31">
      <c r="A31" s="34" t="s">
        <v>138</v>
      </c>
      <c r="B31" s="34"/>
      <c r="C31" s="35">
        <v>202521.95011539149</v>
      </c>
      <c r="D31" s="35">
        <v>177132.2475791905</v>
      </c>
      <c r="E31" s="35">
        <v>151128.29980302838</v>
      </c>
      <c r="F31" s="35">
        <v>158977.12488114578</v>
      </c>
      <c r="G31" s="35">
        <v>129697.63092247491</v>
      </c>
      <c r="H31" s="35">
        <v>113599.87457274237</v>
      </c>
      <c r="I31" s="35">
        <v>108566.67121140323</v>
      </c>
      <c r="J31" s="35">
        <v>113799.48231476272</v>
      </c>
      <c r="K31" s="35">
        <v>85047.877763712851</v>
      </c>
      <c r="L31" s="35">
        <v>80869.930375619006</v>
      </c>
      <c r="M31" s="35">
        <v>73652.324227947029</v>
      </c>
      <c r="N31" s="35">
        <v>49152.521537222019</v>
      </c>
      <c r="O31" s="35">
        <v>52180.969050368287</v>
      </c>
      <c r="P31" s="35">
        <v>50334.307109746733</v>
      </c>
      <c r="Q31" s="35">
        <v>38620.862736764597</v>
      </c>
      <c r="R31" s="35">
        <v>38921.907742892792</v>
      </c>
      <c r="S31" s="35">
        <v>41754.796657320112</v>
      </c>
      <c r="T31" s="35">
        <v>37734.729752394967</v>
      </c>
      <c r="U31" s="35">
        <v>35742.917022519949</v>
      </c>
      <c r="V31" s="35">
        <v>33479.527979929626</v>
      </c>
      <c r="W31" s="35">
        <v>24527.234679528334</v>
      </c>
      <c r="X31" s="35">
        <v>23281.951864106162</v>
      </c>
      <c r="Y31" s="35">
        <v>20020.538912186727</v>
      </c>
      <c r="Z31" s="35">
        <v>13413.644312508279</v>
      </c>
      <c r="AA31" s="35">
        <v>12876.098749632636</v>
      </c>
      <c r="AB31" s="35">
        <v>14421.522629192368</v>
      </c>
      <c r="AC31" s="35">
        <v>13349.115958978226</v>
      </c>
      <c r="AD31" s="35">
        <v>11992.434991300812</v>
      </c>
      <c r="AE31" s="35">
        <v>10943.751713641153</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135698.7133</v>
      </c>
      <c r="D34" s="33">
        <v>120140.0665</v>
      </c>
      <c r="E34" s="33">
        <v>119810.6948</v>
      </c>
      <c r="F34" s="33">
        <v>88981.22865198736</v>
      </c>
      <c r="G34" s="33">
        <v>80514.192622659277</v>
      </c>
      <c r="H34" s="33">
        <v>76241.267774961554</v>
      </c>
      <c r="I34" s="33">
        <v>66543.733537021646</v>
      </c>
      <c r="J34" s="33">
        <v>67181.556642042458</v>
      </c>
      <c r="K34" s="33">
        <v>60863.760329197641</v>
      </c>
      <c r="L34" s="33">
        <v>55914.954900710305</v>
      </c>
      <c r="M34" s="33">
        <v>51053.135294650536</v>
      </c>
      <c r="N34" s="33">
        <v>49911.003632700398</v>
      </c>
      <c r="O34" s="33">
        <v>45666.026551622082</v>
      </c>
      <c r="P34" s="33">
        <v>39072.24819971851</v>
      </c>
      <c r="Q34" s="33">
        <v>36359.092755234211</v>
      </c>
      <c r="R34" s="33">
        <v>31233.694023960761</v>
      </c>
      <c r="S34" s="33">
        <v>29996.307531776099</v>
      </c>
      <c r="T34" s="33">
        <v>28281.119008552403</v>
      </c>
      <c r="U34" s="33">
        <v>24866.955463783099</v>
      </c>
      <c r="V34" s="33">
        <v>24472.591697758802</v>
      </c>
      <c r="W34" s="33">
        <v>19501.8808538837</v>
      </c>
      <c r="X34" s="33">
        <v>14517.317234407299</v>
      </c>
      <c r="Y34" s="33">
        <v>9509.7955559092679</v>
      </c>
      <c r="Z34" s="33">
        <v>7730.7567650209703</v>
      </c>
      <c r="AA34" s="33">
        <v>6905.2376786067198</v>
      </c>
      <c r="AB34" s="33">
        <v>6713.2481600000001</v>
      </c>
      <c r="AC34" s="33">
        <v>6312.8409593858405</v>
      </c>
      <c r="AD34" s="33">
        <v>5534.480738928869</v>
      </c>
      <c r="AE34" s="33">
        <v>5394.2493799988997</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7670.9982860909104</v>
      </c>
      <c r="D36" s="33">
        <v>7312.51724422189</v>
      </c>
      <c r="E36" s="33">
        <v>7773.6092758293198</v>
      </c>
      <c r="F36" s="33">
        <v>13563.490015312889</v>
      </c>
      <c r="G36" s="33">
        <v>15461.062471513584</v>
      </c>
      <c r="H36" s="33">
        <v>12809.565806157387</v>
      </c>
      <c r="I36" s="33">
        <v>14612.433406515185</v>
      </c>
      <c r="J36" s="33">
        <v>14309.955109872215</v>
      </c>
      <c r="K36" s="33">
        <v>12648.098906307217</v>
      </c>
      <c r="L36" s="33">
        <v>12906.34600972973</v>
      </c>
      <c r="M36" s="33">
        <v>14477.224926895251</v>
      </c>
      <c r="N36" s="33">
        <v>15042.531559239129</v>
      </c>
      <c r="O36" s="33">
        <v>16651.24435535448</v>
      </c>
      <c r="P36" s="33">
        <v>13716.77864393088</v>
      </c>
      <c r="Q36" s="33">
        <v>12307.246935698378</v>
      </c>
      <c r="R36" s="33">
        <v>9518.5230302282798</v>
      </c>
      <c r="S36" s="33">
        <v>10006.437339747108</v>
      </c>
      <c r="T36" s="33">
        <v>9024.5930329632392</v>
      </c>
      <c r="U36" s="33">
        <v>7163.6554565512597</v>
      </c>
      <c r="V36" s="33">
        <v>7473.5736510298593</v>
      </c>
      <c r="W36" s="33">
        <v>7910.4717457503602</v>
      </c>
      <c r="X36" s="33">
        <v>8343.8066562166805</v>
      </c>
      <c r="Y36" s="33">
        <v>7467.3380470896</v>
      </c>
      <c r="Z36" s="33">
        <v>6764.2580985838504</v>
      </c>
      <c r="AA36" s="33">
        <v>3103.0529918499997</v>
      </c>
      <c r="AB36" s="33">
        <v>2058.8793272151302</v>
      </c>
      <c r="AC36" s="33">
        <v>1968.2133212232859</v>
      </c>
      <c r="AD36" s="33">
        <v>1872.9926123295702</v>
      </c>
      <c r="AE36" s="33">
        <v>1784.64660691841</v>
      </c>
    </row>
    <row r="37" spans="1:31">
      <c r="A37" s="29" t="s">
        <v>131</v>
      </c>
      <c r="B37" s="29" t="s">
        <v>32</v>
      </c>
      <c r="C37" s="33">
        <v>255.25028</v>
      </c>
      <c r="D37" s="33">
        <v>244.83882999999997</v>
      </c>
      <c r="E37" s="33">
        <v>462.43993999999998</v>
      </c>
      <c r="F37" s="33">
        <v>440.49950000000001</v>
      </c>
      <c r="G37" s="33">
        <v>417.72090000000003</v>
      </c>
      <c r="H37" s="33">
        <v>400.58440000000002</v>
      </c>
      <c r="I37" s="33">
        <v>666.61393999999996</v>
      </c>
      <c r="J37" s="33">
        <v>759.26143999999999</v>
      </c>
      <c r="K37" s="33">
        <v>746.53019999999992</v>
      </c>
      <c r="L37" s="33">
        <v>514.92646999999999</v>
      </c>
      <c r="M37" s="33">
        <v>458.47496999999998</v>
      </c>
      <c r="N37" s="33">
        <v>542.22339999999997</v>
      </c>
      <c r="O37" s="33">
        <v>775.83024999999998</v>
      </c>
      <c r="P37" s="33">
        <v>627.98590000000002</v>
      </c>
      <c r="Q37" s="33">
        <v>539.76639999999998</v>
      </c>
      <c r="R37" s="33">
        <v>606.56493999999998</v>
      </c>
      <c r="S37" s="33">
        <v>671.65393999999992</v>
      </c>
      <c r="T37" s="33">
        <v>583.04610000000002</v>
      </c>
      <c r="U37" s="33">
        <v>484.375</v>
      </c>
      <c r="V37" s="33">
        <v>522.15365999999995</v>
      </c>
      <c r="W37" s="33">
        <v>645.89750000000004</v>
      </c>
      <c r="X37" s="33">
        <v>668.07419999999991</v>
      </c>
      <c r="Y37" s="33">
        <v>563.08920000000001</v>
      </c>
      <c r="Z37" s="33">
        <v>525.37443999999994</v>
      </c>
      <c r="AA37" s="33">
        <v>436.44240000000002</v>
      </c>
      <c r="AB37" s="33">
        <v>0</v>
      </c>
      <c r="AC37" s="33">
        <v>0</v>
      </c>
      <c r="AD37" s="33">
        <v>0</v>
      </c>
      <c r="AE37" s="33">
        <v>0</v>
      </c>
    </row>
    <row r="38" spans="1:31">
      <c r="A38" s="29" t="s">
        <v>131</v>
      </c>
      <c r="B38" s="29" t="s">
        <v>66</v>
      </c>
      <c r="C38" s="33">
        <v>2.5306667999999992E-4</v>
      </c>
      <c r="D38" s="33">
        <v>2.5145981899999992E-4</v>
      </c>
      <c r="E38" s="33">
        <v>2.5658832399999993E-4</v>
      </c>
      <c r="F38" s="33">
        <v>949.69066108916013</v>
      </c>
      <c r="G38" s="33">
        <v>452.505752764043</v>
      </c>
      <c r="H38" s="33">
        <v>516.95068437860311</v>
      </c>
      <c r="I38" s="33">
        <v>912.44608969319313</v>
      </c>
      <c r="J38" s="33">
        <v>1468.6799026596432</v>
      </c>
      <c r="K38" s="33">
        <v>734.56071062847002</v>
      </c>
      <c r="L38" s="33">
        <v>1377.4311324605217</v>
      </c>
      <c r="M38" s="33">
        <v>2591.7094372826505</v>
      </c>
      <c r="N38" s="33">
        <v>3880.5099582989114</v>
      </c>
      <c r="O38" s="33">
        <v>3674.4422527022307</v>
      </c>
      <c r="P38" s="33">
        <v>2466.4445821406071</v>
      </c>
      <c r="Q38" s="33">
        <v>2692.031385890155</v>
      </c>
      <c r="R38" s="33">
        <v>3828.2350300749899</v>
      </c>
      <c r="S38" s="33">
        <v>5387.5216472257534</v>
      </c>
      <c r="T38" s="33">
        <v>3140.3155330616983</v>
      </c>
      <c r="U38" s="33">
        <v>3466.1890308409402</v>
      </c>
      <c r="V38" s="33">
        <v>3729.6448155486196</v>
      </c>
      <c r="W38" s="33">
        <v>4538.35161867023</v>
      </c>
      <c r="X38" s="33">
        <v>4458.7910846397699</v>
      </c>
      <c r="Y38" s="33">
        <v>3691.0393518054002</v>
      </c>
      <c r="Z38" s="33">
        <v>4106.5119267625996</v>
      </c>
      <c r="AA38" s="33">
        <v>4690.0021276056596</v>
      </c>
      <c r="AB38" s="33">
        <v>4664.5723849324104</v>
      </c>
      <c r="AC38" s="33">
        <v>3180.12693785077</v>
      </c>
      <c r="AD38" s="33">
        <v>3262.4108867630998</v>
      </c>
      <c r="AE38" s="33">
        <v>2608.1643967157602</v>
      </c>
    </row>
    <row r="39" spans="1:31">
      <c r="A39" s="29" t="s">
        <v>131</v>
      </c>
      <c r="B39" s="29" t="s">
        <v>65</v>
      </c>
      <c r="C39" s="33">
        <v>4747.2062999999998</v>
      </c>
      <c r="D39" s="33">
        <v>4520.0359000000008</v>
      </c>
      <c r="E39" s="33">
        <v>4327.2330000000002</v>
      </c>
      <c r="F39" s="33">
        <v>4109.2348000000002</v>
      </c>
      <c r="G39" s="33">
        <v>3912.9658999999997</v>
      </c>
      <c r="H39" s="33">
        <v>3731.3842999999997</v>
      </c>
      <c r="I39" s="33">
        <v>3565.5375999999997</v>
      </c>
      <c r="J39" s="33">
        <v>3380.4720000000002</v>
      </c>
      <c r="K39" s="33">
        <v>3222.2497999999996</v>
      </c>
      <c r="L39" s="33">
        <v>2981.9002</v>
      </c>
      <c r="M39" s="33">
        <v>2943.5370999999996</v>
      </c>
      <c r="N39" s="33">
        <v>2776.6476000000002</v>
      </c>
      <c r="O39" s="33">
        <v>2653.4214000000002</v>
      </c>
      <c r="P39" s="33">
        <v>2491.0198</v>
      </c>
      <c r="Q39" s="33">
        <v>2317.3992499999999</v>
      </c>
      <c r="R39" s="33">
        <v>2203.22865</v>
      </c>
      <c r="S39" s="33">
        <v>731.66160000000002</v>
      </c>
      <c r="T39" s="33">
        <v>699.22706000000005</v>
      </c>
      <c r="U39" s="33">
        <v>608.10643999999991</v>
      </c>
      <c r="V39" s="33">
        <v>589.28280000000007</v>
      </c>
      <c r="W39" s="33">
        <v>556.46024999999997</v>
      </c>
      <c r="X39" s="33">
        <v>0</v>
      </c>
      <c r="Y39" s="33">
        <v>0</v>
      </c>
      <c r="Z39" s="33">
        <v>0</v>
      </c>
      <c r="AA39" s="33">
        <v>0</v>
      </c>
      <c r="AB39" s="33">
        <v>0</v>
      </c>
      <c r="AC39" s="33">
        <v>0</v>
      </c>
      <c r="AD39" s="33">
        <v>0</v>
      </c>
      <c r="AE39" s="33">
        <v>0</v>
      </c>
    </row>
    <row r="40" spans="1:31">
      <c r="A40" s="29" t="s">
        <v>131</v>
      </c>
      <c r="B40" s="29" t="s">
        <v>69</v>
      </c>
      <c r="C40" s="33">
        <v>5089.6621956657309</v>
      </c>
      <c r="D40" s="33">
        <v>7655.4085848505547</v>
      </c>
      <c r="E40" s="33">
        <v>7148.1281981609973</v>
      </c>
      <c r="F40" s="33">
        <v>6527.7579286349264</v>
      </c>
      <c r="G40" s="33">
        <v>7345.0891749454504</v>
      </c>
      <c r="H40" s="33">
        <v>6709.3984621692425</v>
      </c>
      <c r="I40" s="33">
        <v>6773.3938065969051</v>
      </c>
      <c r="J40" s="33">
        <v>6111.9631407591805</v>
      </c>
      <c r="K40" s="33">
        <v>5801.3028697661603</v>
      </c>
      <c r="L40" s="33">
        <v>5611.628078369029</v>
      </c>
      <c r="M40" s="33">
        <v>4726.1141693252985</v>
      </c>
      <c r="N40" s="33">
        <v>4580.3284319288468</v>
      </c>
      <c r="O40" s="33">
        <v>3960.1364889008491</v>
      </c>
      <c r="P40" s="33">
        <v>4249.0777608248418</v>
      </c>
      <c r="Q40" s="33">
        <v>3655.0693732811719</v>
      </c>
      <c r="R40" s="33">
        <v>3836.3737085122002</v>
      </c>
      <c r="S40" s="33">
        <v>3354.547969792497</v>
      </c>
      <c r="T40" s="33">
        <v>3315.9911597186178</v>
      </c>
      <c r="U40" s="33">
        <v>3024.0029548454127</v>
      </c>
      <c r="V40" s="33">
        <v>2346.8533489969018</v>
      </c>
      <c r="W40" s="33">
        <v>2318.7854954966247</v>
      </c>
      <c r="X40" s="33">
        <v>1883.416851793871</v>
      </c>
      <c r="Y40" s="33">
        <v>1643.4026248426358</v>
      </c>
      <c r="Z40" s="33">
        <v>787.28574380216276</v>
      </c>
      <c r="AA40" s="33">
        <v>817.40137440176841</v>
      </c>
      <c r="AB40" s="33">
        <v>767.9341125764339</v>
      </c>
      <c r="AC40" s="33">
        <v>692.51720201536386</v>
      </c>
      <c r="AD40" s="33">
        <v>583.55153605505768</v>
      </c>
      <c r="AE40" s="33">
        <v>440.16775276485004</v>
      </c>
    </row>
    <row r="41" spans="1:31">
      <c r="A41" s="29" t="s">
        <v>131</v>
      </c>
      <c r="B41" s="29" t="s">
        <v>68</v>
      </c>
      <c r="C41" s="33">
        <v>5.1758216450982673</v>
      </c>
      <c r="D41" s="33">
        <v>6.7105279002055935</v>
      </c>
      <c r="E41" s="33">
        <v>6.5188617936734685</v>
      </c>
      <c r="F41" s="33">
        <v>5.9520918122828412</v>
      </c>
      <c r="G41" s="33">
        <v>5.7564011770980672</v>
      </c>
      <c r="H41" s="33">
        <v>5.7532015011597073</v>
      </c>
      <c r="I41" s="33">
        <v>5.5568045652087052</v>
      </c>
      <c r="J41" s="33">
        <v>4.4255446147916508</v>
      </c>
      <c r="K41" s="33">
        <v>4.5781360972202778</v>
      </c>
      <c r="L41" s="33">
        <v>4.5418891143668301</v>
      </c>
      <c r="M41" s="33">
        <v>6.1498284156554002</v>
      </c>
      <c r="N41" s="33">
        <v>10.511036158901131</v>
      </c>
      <c r="O41" s="33">
        <v>15.265351610947997</v>
      </c>
      <c r="P41" s="33">
        <v>14.411549530519727</v>
      </c>
      <c r="Q41" s="33">
        <v>14.008533927242256</v>
      </c>
      <c r="R41" s="33">
        <v>13.27990338783542</v>
      </c>
      <c r="S41" s="33">
        <v>26.948478992253445</v>
      </c>
      <c r="T41" s="33">
        <v>27.208851910435037</v>
      </c>
      <c r="U41" s="33">
        <v>29.540520739506267</v>
      </c>
      <c r="V41" s="33">
        <v>37.03424143856175</v>
      </c>
      <c r="W41" s="33">
        <v>42.915830739040203</v>
      </c>
      <c r="X41" s="33">
        <v>63.215322336541554</v>
      </c>
      <c r="Y41" s="33">
        <v>58.461824955264483</v>
      </c>
      <c r="Z41" s="33">
        <v>55.153776494068651</v>
      </c>
      <c r="AA41" s="33">
        <v>50.432002509118952</v>
      </c>
      <c r="AB41" s="33">
        <v>54.155626269004209</v>
      </c>
      <c r="AC41" s="33">
        <v>53.773946191918256</v>
      </c>
      <c r="AD41" s="33">
        <v>51.794805335424165</v>
      </c>
      <c r="AE41" s="33">
        <v>50.96582200302619</v>
      </c>
    </row>
    <row r="42" spans="1:31">
      <c r="A42" s="29" t="s">
        <v>131</v>
      </c>
      <c r="B42" s="29" t="s">
        <v>36</v>
      </c>
      <c r="C42" s="33">
        <v>5.5430627999999896E-8</v>
      </c>
      <c r="D42" s="33">
        <v>2.0344270474310002E-2</v>
      </c>
      <c r="E42" s="33">
        <v>2.1973753835440001E-2</v>
      </c>
      <c r="F42" s="33">
        <v>2.378396156517E-2</v>
      </c>
      <c r="G42" s="33">
        <v>2.2374860532729999E-2</v>
      </c>
      <c r="H42" s="33">
        <v>2.206292041835E-2</v>
      </c>
      <c r="I42" s="33">
        <v>2.0860782935440001E-2</v>
      </c>
      <c r="J42" s="33">
        <v>1.8812436598159999E-2</v>
      </c>
      <c r="K42" s="33">
        <v>1.7637528687699997E-2</v>
      </c>
      <c r="L42" s="33">
        <v>1.7238968462300001E-2</v>
      </c>
      <c r="M42" s="33">
        <v>1.6045508845799999E-2</v>
      </c>
      <c r="N42" s="33">
        <v>0.38102638700000002</v>
      </c>
      <c r="O42" s="33">
        <v>0.83319115499999996</v>
      </c>
      <c r="P42" s="33">
        <v>0.81495930100000002</v>
      </c>
      <c r="Q42" s="33">
        <v>0.77469098200000008</v>
      </c>
      <c r="R42" s="33">
        <v>0.75283311900000005</v>
      </c>
      <c r="S42" s="33">
        <v>1.1428371515</v>
      </c>
      <c r="T42" s="33">
        <v>1.1011679489999999</v>
      </c>
      <c r="U42" s="33">
        <v>1.0443004470000001</v>
      </c>
      <c r="V42" s="33">
        <v>1.0007782599999901</v>
      </c>
      <c r="W42" s="33">
        <v>0.96900699999999995</v>
      </c>
      <c r="X42" s="33">
        <v>1.3096641999999998</v>
      </c>
      <c r="Y42" s="33">
        <v>1.2420958</v>
      </c>
      <c r="Z42" s="33">
        <v>1.1776677</v>
      </c>
      <c r="AA42" s="33">
        <v>1.0885247999999998</v>
      </c>
      <c r="AB42" s="33">
        <v>1.8842264</v>
      </c>
      <c r="AC42" s="33">
        <v>1.8688155999999998</v>
      </c>
      <c r="AD42" s="33">
        <v>2.2209724</v>
      </c>
      <c r="AE42" s="33">
        <v>2.0339738000000001</v>
      </c>
    </row>
    <row r="43" spans="1:31">
      <c r="A43" s="29" t="s">
        <v>131</v>
      </c>
      <c r="B43" s="29" t="s">
        <v>73</v>
      </c>
      <c r="C43" s="33">
        <v>1520.6628999999998</v>
      </c>
      <c r="D43" s="33">
        <v>2018.0489</v>
      </c>
      <c r="E43" s="33">
        <v>2414.8022000959854</v>
      </c>
      <c r="F43" s="33">
        <v>2237.7208001238687</v>
      </c>
      <c r="G43" s="33">
        <v>2240.6428001199215</v>
      </c>
      <c r="H43" s="33">
        <v>2634.9148001458889</v>
      </c>
      <c r="I43" s="33">
        <v>2948.5068001597542</v>
      </c>
      <c r="J43" s="33">
        <v>2597.1875004745448</v>
      </c>
      <c r="K43" s="33">
        <v>2404.4395004306029</v>
      </c>
      <c r="L43" s="33">
        <v>2463.652500431409</v>
      </c>
      <c r="M43" s="33">
        <v>2181.1618004145207</v>
      </c>
      <c r="N43" s="33">
        <v>2102.7353645000003</v>
      </c>
      <c r="O43" s="33">
        <v>1515.9357332000002</v>
      </c>
      <c r="P43" s="33">
        <v>1358.1304024000001</v>
      </c>
      <c r="Q43" s="33">
        <v>1411.7427112</v>
      </c>
      <c r="R43" s="33">
        <v>1345.6601079</v>
      </c>
      <c r="S43" s="33">
        <v>932.8027677</v>
      </c>
      <c r="T43" s="33">
        <v>925.83009819999995</v>
      </c>
      <c r="U43" s="33">
        <v>1008.8817465999999</v>
      </c>
      <c r="V43" s="33">
        <v>1001.2895861999999</v>
      </c>
      <c r="W43" s="33">
        <v>1111.9545555</v>
      </c>
      <c r="X43" s="33">
        <v>866.19571699999995</v>
      </c>
      <c r="Y43" s="33">
        <v>644.34275460000015</v>
      </c>
      <c r="Z43" s="33">
        <v>672.61417800000004</v>
      </c>
      <c r="AA43" s="33">
        <v>574.89173899999992</v>
      </c>
      <c r="AB43" s="33">
        <v>407.30140539999996</v>
      </c>
      <c r="AC43" s="33">
        <v>343.04402730000004</v>
      </c>
      <c r="AD43" s="33">
        <v>260.01944900000001</v>
      </c>
      <c r="AE43" s="33">
        <v>256.32372329999998</v>
      </c>
    </row>
    <row r="44" spans="1:31">
      <c r="A44" s="29" t="s">
        <v>131</v>
      </c>
      <c r="B44" s="29" t="s">
        <v>56</v>
      </c>
      <c r="C44" s="33">
        <v>9.8357991999999991E-2</v>
      </c>
      <c r="D44" s="33">
        <v>0.34232385199999993</v>
      </c>
      <c r="E44" s="33">
        <v>0.69295549500000009</v>
      </c>
      <c r="F44" s="33">
        <v>1.330747039999999</v>
      </c>
      <c r="G44" s="33">
        <v>1.92393858</v>
      </c>
      <c r="H44" s="33">
        <v>2.5061834699999999</v>
      </c>
      <c r="I44" s="33">
        <v>3.1166920400000002</v>
      </c>
      <c r="J44" s="33">
        <v>3.5582533400000003</v>
      </c>
      <c r="K44" s="33">
        <v>4.0403559500000004</v>
      </c>
      <c r="L44" s="33">
        <v>4.5504616999999996</v>
      </c>
      <c r="M44" s="33">
        <v>4.9595737999999905</v>
      </c>
      <c r="N44" s="33">
        <v>5.1888642000000003</v>
      </c>
      <c r="O44" s="33">
        <v>5.3876080999999996</v>
      </c>
      <c r="P44" s="33">
        <v>5.7284019000000006</v>
      </c>
      <c r="Q44" s="33">
        <v>6.1461373500000001</v>
      </c>
      <c r="R44" s="33">
        <v>6.0162262499999999</v>
      </c>
      <c r="S44" s="33">
        <v>5.3360458</v>
      </c>
      <c r="T44" s="33">
        <v>5.5368306</v>
      </c>
      <c r="U44" s="33">
        <v>5.4172845000000001</v>
      </c>
      <c r="V44" s="33">
        <v>5.6201250499999995</v>
      </c>
      <c r="W44" s="33">
        <v>5.7040169999999994</v>
      </c>
      <c r="X44" s="33">
        <v>5.0955826999999996</v>
      </c>
      <c r="Y44" s="33">
        <v>4.4224423999999996</v>
      </c>
      <c r="Z44" s="33">
        <v>4.2716124000000004</v>
      </c>
      <c r="AA44" s="33">
        <v>3.7599026999999996</v>
      </c>
      <c r="AB44" s="33">
        <v>2.8946423800000001</v>
      </c>
      <c r="AC44" s="33">
        <v>2.95863963</v>
      </c>
      <c r="AD44" s="33">
        <v>2.042144229999999</v>
      </c>
      <c r="AE44" s="33">
        <v>2.0582366599999999</v>
      </c>
    </row>
    <row r="45" spans="1:31">
      <c r="A45" s="34" t="s">
        <v>138</v>
      </c>
      <c r="B45" s="34"/>
      <c r="C45" s="35">
        <v>153467.00643646842</v>
      </c>
      <c r="D45" s="35">
        <v>139879.57783843245</v>
      </c>
      <c r="E45" s="35">
        <v>139528.6243323723</v>
      </c>
      <c r="F45" s="35">
        <v>114577.85364883662</v>
      </c>
      <c r="G45" s="35">
        <v>108109.29322305945</v>
      </c>
      <c r="H45" s="35">
        <v>100414.90462916796</v>
      </c>
      <c r="I45" s="35">
        <v>93079.715184392131</v>
      </c>
      <c r="J45" s="35">
        <v>93216.313779948279</v>
      </c>
      <c r="K45" s="35">
        <v>84021.080951996715</v>
      </c>
      <c r="L45" s="35">
        <v>79311.728680383967</v>
      </c>
      <c r="M45" s="35">
        <v>76256.345726569401</v>
      </c>
      <c r="N45" s="35">
        <v>76743.755618326191</v>
      </c>
      <c r="O45" s="35">
        <v>73396.366650190597</v>
      </c>
      <c r="P45" s="35">
        <v>62637.966436145362</v>
      </c>
      <c r="Q45" s="35">
        <v>57884.614634031161</v>
      </c>
      <c r="R45" s="35">
        <v>51239.899286164051</v>
      </c>
      <c r="S45" s="35">
        <v>50175.078507533704</v>
      </c>
      <c r="T45" s="35">
        <v>45071.500746206388</v>
      </c>
      <c r="U45" s="35">
        <v>39642.824866760224</v>
      </c>
      <c r="V45" s="35">
        <v>39171.134214772748</v>
      </c>
      <c r="W45" s="35">
        <v>35514.763294539953</v>
      </c>
      <c r="X45" s="35">
        <v>29934.621349394161</v>
      </c>
      <c r="Y45" s="35">
        <v>22933.126604602166</v>
      </c>
      <c r="Z45" s="35">
        <v>19969.340750663654</v>
      </c>
      <c r="AA45" s="35">
        <v>16002.568574973266</v>
      </c>
      <c r="AB45" s="35">
        <v>14258.789610992977</v>
      </c>
      <c r="AC45" s="35">
        <v>12207.47236666718</v>
      </c>
      <c r="AD45" s="35">
        <v>11305.230579412022</v>
      </c>
      <c r="AE45" s="35">
        <v>10278.193958400947</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106555.4105</v>
      </c>
      <c r="D49" s="33">
        <v>87152.6875</v>
      </c>
      <c r="E49" s="33">
        <v>87912.234700000001</v>
      </c>
      <c r="F49" s="33">
        <v>43462.347671836927</v>
      </c>
      <c r="G49" s="33">
        <v>40546.939526166476</v>
      </c>
      <c r="H49" s="33">
        <v>30775.797856712066</v>
      </c>
      <c r="I49" s="33">
        <v>2.8015982520000007E-2</v>
      </c>
      <c r="J49" s="33">
        <v>1.9245004809999994E-2</v>
      </c>
      <c r="K49" s="33">
        <v>1.7001572330000003E-2</v>
      </c>
      <c r="L49" s="33">
        <v>1.6333923229999998E-2</v>
      </c>
      <c r="M49" s="33">
        <v>1.439973003E-2</v>
      </c>
      <c r="N49" s="33">
        <v>1.3813367659999997E-2</v>
      </c>
      <c r="O49" s="33">
        <v>1.3851883969999999E-2</v>
      </c>
      <c r="P49" s="33">
        <v>1.2252225509999989E-2</v>
      </c>
      <c r="Q49" s="33">
        <v>1.1540842300000001E-2</v>
      </c>
      <c r="R49" s="33">
        <v>8.9958174999999994E-3</v>
      </c>
      <c r="S49" s="33">
        <v>5.2954494099999999E-3</v>
      </c>
      <c r="T49" s="33">
        <v>5.4543955799999889E-3</v>
      </c>
      <c r="U49" s="33">
        <v>4.4289015039999996E-3</v>
      </c>
      <c r="V49" s="33">
        <v>3.7506282199999998E-3</v>
      </c>
      <c r="W49" s="33">
        <v>4.3888902200000003E-3</v>
      </c>
      <c r="X49" s="33">
        <v>4.642719469999999E-3</v>
      </c>
      <c r="Y49" s="33">
        <v>4.6241377899999998E-3</v>
      </c>
      <c r="Z49" s="33">
        <v>4.0576982849999995E-3</v>
      </c>
      <c r="AA49" s="33">
        <v>1.8042548299999999E-3</v>
      </c>
      <c r="AB49" s="33">
        <v>1.9362408299999992E-3</v>
      </c>
      <c r="AC49" s="33">
        <v>4.5454576000000005E-4</v>
      </c>
      <c r="AD49" s="33">
        <v>0</v>
      </c>
      <c r="AE49" s="33">
        <v>0</v>
      </c>
    </row>
    <row r="50" spans="1:31">
      <c r="A50" s="29" t="s">
        <v>132</v>
      </c>
      <c r="B50" s="29" t="s">
        <v>20</v>
      </c>
      <c r="C50" s="33">
        <v>7.4154875999999991E-5</v>
      </c>
      <c r="D50" s="33">
        <v>6.9617739999999992E-5</v>
      </c>
      <c r="E50" s="33">
        <v>6.9931249999999996E-5</v>
      </c>
      <c r="F50" s="33">
        <v>1.1598547500000001E-4</v>
      </c>
      <c r="G50" s="33">
        <v>1.1294841000000001E-4</v>
      </c>
      <c r="H50" s="33">
        <v>1.07950464E-4</v>
      </c>
      <c r="I50" s="33">
        <v>1.0903947E-4</v>
      </c>
      <c r="J50" s="33">
        <v>1.1836182E-4</v>
      </c>
      <c r="K50" s="33">
        <v>1.1129527999999999E-4</v>
      </c>
      <c r="L50" s="33">
        <v>1.137384E-4</v>
      </c>
      <c r="M50" s="33">
        <v>1.1946434999999999E-4</v>
      </c>
      <c r="N50" s="33">
        <v>1.6121790999999998E-4</v>
      </c>
      <c r="O50" s="33">
        <v>1.5522398E-4</v>
      </c>
      <c r="P50" s="33">
        <v>1.4682983999999999E-4</v>
      </c>
      <c r="Q50" s="33">
        <v>1.3655418000000001E-4</v>
      </c>
      <c r="R50" s="33">
        <v>1.2983354999999999E-4</v>
      </c>
      <c r="S50" s="33">
        <v>1.8397005000000001E-4</v>
      </c>
      <c r="T50" s="33">
        <v>1.7743774000000001E-4</v>
      </c>
      <c r="U50" s="33">
        <v>1.6804472E-4</v>
      </c>
      <c r="V50" s="33">
        <v>1.5857014E-4</v>
      </c>
      <c r="W50" s="33">
        <v>2.2230172000000002E-4</v>
      </c>
      <c r="X50" s="33">
        <v>2.2063756000000002E-4</v>
      </c>
      <c r="Y50" s="33">
        <v>3.3129045000000003E-4</v>
      </c>
      <c r="Z50" s="33">
        <v>2.9870677E-4</v>
      </c>
      <c r="AA50" s="33">
        <v>2.9347592999999999E-4</v>
      </c>
      <c r="AB50" s="33">
        <v>2.9472372000000004E-4</v>
      </c>
      <c r="AC50" s="33">
        <v>2.7738917000000004E-4</v>
      </c>
      <c r="AD50" s="33">
        <v>2.7594775E-4</v>
      </c>
      <c r="AE50" s="33">
        <v>5.0937754E-4</v>
      </c>
    </row>
    <row r="51" spans="1:31">
      <c r="A51" s="29" t="s">
        <v>132</v>
      </c>
      <c r="B51" s="29" t="s">
        <v>32</v>
      </c>
      <c r="C51" s="33">
        <v>23.831115</v>
      </c>
      <c r="D51" s="33">
        <v>10.982049999999999</v>
      </c>
      <c r="E51" s="33">
        <v>19.152535</v>
      </c>
      <c r="F51" s="33">
        <v>133.72334000000001</v>
      </c>
      <c r="G51" s="33">
        <v>117.17484</v>
      </c>
      <c r="H51" s="33">
        <v>113.28419500000001</v>
      </c>
      <c r="I51" s="33">
        <v>165.51129999999998</v>
      </c>
      <c r="J51" s="33">
        <v>226.29967000000002</v>
      </c>
      <c r="K51" s="33">
        <v>59.500811999999996</v>
      </c>
      <c r="L51" s="33">
        <v>186.8904</v>
      </c>
      <c r="M51" s="33">
        <v>522.24520000000007</v>
      </c>
      <c r="N51" s="33">
        <v>1067.7701999999999</v>
      </c>
      <c r="O51" s="33">
        <v>832.16600000000005</v>
      </c>
      <c r="P51" s="33">
        <v>955.31050000000005</v>
      </c>
      <c r="Q51" s="33">
        <v>501.53244000000001</v>
      </c>
      <c r="R51" s="33">
        <v>393.89553000000001</v>
      </c>
      <c r="S51" s="33">
        <v>715.04250000000002</v>
      </c>
      <c r="T51" s="33">
        <v>1039.0954400000001</v>
      </c>
      <c r="U51" s="33">
        <v>0</v>
      </c>
      <c r="V51" s="33">
        <v>0</v>
      </c>
      <c r="W51" s="33">
        <v>0</v>
      </c>
      <c r="X51" s="33">
        <v>0</v>
      </c>
      <c r="Y51" s="33">
        <v>0</v>
      </c>
      <c r="Z51" s="33">
        <v>0</v>
      </c>
      <c r="AA51" s="33">
        <v>0</v>
      </c>
      <c r="AB51" s="33">
        <v>0</v>
      </c>
      <c r="AC51" s="33">
        <v>0</v>
      </c>
      <c r="AD51" s="33">
        <v>0</v>
      </c>
      <c r="AE51" s="33">
        <v>0</v>
      </c>
    </row>
    <row r="52" spans="1:31">
      <c r="A52" s="29" t="s">
        <v>132</v>
      </c>
      <c r="B52" s="29" t="s">
        <v>66</v>
      </c>
      <c r="C52" s="33">
        <v>108.86612933149098</v>
      </c>
      <c r="D52" s="33">
        <v>2.9250296669644995</v>
      </c>
      <c r="E52" s="33">
        <v>84.085559248947987</v>
      </c>
      <c r="F52" s="33">
        <v>362.8396480656117</v>
      </c>
      <c r="G52" s="33">
        <v>228.58114716804704</v>
      </c>
      <c r="H52" s="33">
        <v>562.55497888331297</v>
      </c>
      <c r="I52" s="33">
        <v>459.00324614088498</v>
      </c>
      <c r="J52" s="33">
        <v>675.15265263491494</v>
      </c>
      <c r="K52" s="33">
        <v>97.387514480188003</v>
      </c>
      <c r="L52" s="33">
        <v>396.159737530764</v>
      </c>
      <c r="M52" s="33">
        <v>593.18799479342601</v>
      </c>
      <c r="N52" s="33">
        <v>2091.1505196775852</v>
      </c>
      <c r="O52" s="33">
        <v>1153.2103283123479</v>
      </c>
      <c r="P52" s="33">
        <v>2881.5514813031459</v>
      </c>
      <c r="Q52" s="33">
        <v>2370.5488999409672</v>
      </c>
      <c r="R52" s="33">
        <v>2131.425883302918</v>
      </c>
      <c r="S52" s="33">
        <v>3514.8942196440798</v>
      </c>
      <c r="T52" s="33">
        <v>3129.0223764114949</v>
      </c>
      <c r="U52" s="33">
        <v>7389.1848066549701</v>
      </c>
      <c r="V52" s="33">
        <v>7414.7880742713505</v>
      </c>
      <c r="W52" s="33">
        <v>7875.0749100853</v>
      </c>
      <c r="X52" s="33">
        <v>8181.8188819164079</v>
      </c>
      <c r="Y52" s="33">
        <v>8995.8007970096005</v>
      </c>
      <c r="Z52" s="33">
        <v>6684.5753861507301</v>
      </c>
      <c r="AA52" s="33">
        <v>7170.8505899866495</v>
      </c>
      <c r="AB52" s="33">
        <v>8579.4397503954006</v>
      </c>
      <c r="AC52" s="33">
        <v>4845.0077967749503</v>
      </c>
      <c r="AD52" s="33">
        <v>6154.0989356441496</v>
      </c>
      <c r="AE52" s="33">
        <v>7147.75587</v>
      </c>
    </row>
    <row r="53" spans="1:31">
      <c r="A53" s="29" t="s">
        <v>132</v>
      </c>
      <c r="B53" s="29" t="s">
        <v>65</v>
      </c>
      <c r="C53" s="33">
        <v>18890.132699999998</v>
      </c>
      <c r="D53" s="33">
        <v>18174.985790000002</v>
      </c>
      <c r="E53" s="33">
        <v>15844.033280000001</v>
      </c>
      <c r="F53" s="33">
        <v>18610.509650000004</v>
      </c>
      <c r="G53" s="33">
        <v>18121.799030000002</v>
      </c>
      <c r="H53" s="33">
        <v>16411.409159999999</v>
      </c>
      <c r="I53" s="33">
        <v>15774.873459999999</v>
      </c>
      <c r="J53" s="33">
        <v>19080.570560000004</v>
      </c>
      <c r="K53" s="33">
        <v>15067.33963</v>
      </c>
      <c r="L53" s="33">
        <v>12298.182319999998</v>
      </c>
      <c r="M53" s="33">
        <v>11820.710610000002</v>
      </c>
      <c r="N53" s="33">
        <v>10145.185439999999</v>
      </c>
      <c r="O53" s="33">
        <v>12053.159479999998</v>
      </c>
      <c r="P53" s="33">
        <v>11776.643410000001</v>
      </c>
      <c r="Q53" s="33">
        <v>10672.56891</v>
      </c>
      <c r="R53" s="33">
        <v>10217.233129999999</v>
      </c>
      <c r="S53" s="33">
        <v>12402.36498</v>
      </c>
      <c r="T53" s="33">
        <v>9813.7912800000013</v>
      </c>
      <c r="U53" s="33">
        <v>8038.4212899999993</v>
      </c>
      <c r="V53" s="33">
        <v>7663.8698299999996</v>
      </c>
      <c r="W53" s="33">
        <v>6658.3549999999996</v>
      </c>
      <c r="X53" s="33">
        <v>7849.5258099999992</v>
      </c>
      <c r="Y53" s="33">
        <v>7719.9203360000001</v>
      </c>
      <c r="Z53" s="33">
        <v>6965.4265500000001</v>
      </c>
      <c r="AA53" s="33">
        <v>6694.0231199999998</v>
      </c>
      <c r="AB53" s="33">
        <v>8081.75684</v>
      </c>
      <c r="AC53" s="33">
        <v>6404.2786349999997</v>
      </c>
      <c r="AD53" s="33">
        <v>5198.5294439999998</v>
      </c>
      <c r="AE53" s="33">
        <v>4982.8471299999992</v>
      </c>
    </row>
    <row r="54" spans="1:31">
      <c r="A54" s="29" t="s">
        <v>132</v>
      </c>
      <c r="B54" s="29" t="s">
        <v>69</v>
      </c>
      <c r="C54" s="33">
        <v>26978.40527410595</v>
      </c>
      <c r="D54" s="33">
        <v>32707.71858378539</v>
      </c>
      <c r="E54" s="33">
        <v>26354.457693523655</v>
      </c>
      <c r="F54" s="33">
        <v>25605.481212635965</v>
      </c>
      <c r="G54" s="33">
        <v>25270.477738953574</v>
      </c>
      <c r="H54" s="33">
        <v>24884.15676413654</v>
      </c>
      <c r="I54" s="33">
        <v>23383.516229486097</v>
      </c>
      <c r="J54" s="33">
        <v>19557.792879860102</v>
      </c>
      <c r="K54" s="33">
        <v>19318.75638676266</v>
      </c>
      <c r="L54" s="33">
        <v>17506.629689213118</v>
      </c>
      <c r="M54" s="33">
        <v>18813.521485985795</v>
      </c>
      <c r="N54" s="33">
        <v>15095.658692065159</v>
      </c>
      <c r="O54" s="33">
        <v>14282.43760379089</v>
      </c>
      <c r="P54" s="33">
        <v>12473.216755046664</v>
      </c>
      <c r="Q54" s="33">
        <v>12879.335767006214</v>
      </c>
      <c r="R54" s="33">
        <v>12881.639002447651</v>
      </c>
      <c r="S54" s="33">
        <v>9169.2348511553773</v>
      </c>
      <c r="T54" s="33">
        <v>9071.435024262697</v>
      </c>
      <c r="U54" s="33">
        <v>7437.6957014628542</v>
      </c>
      <c r="V54" s="33">
        <v>6432.7446465659568</v>
      </c>
      <c r="W54" s="33">
        <v>5905.7745188570734</v>
      </c>
      <c r="X54" s="33">
        <v>6106.1870853770361</v>
      </c>
      <c r="Y54" s="33">
        <v>4610.5114844717464</v>
      </c>
      <c r="Z54" s="33">
        <v>3793.8022681671505</v>
      </c>
      <c r="AA54" s="33">
        <v>2209.1170621803285</v>
      </c>
      <c r="AB54" s="33">
        <v>1931.0151425133731</v>
      </c>
      <c r="AC54" s="33">
        <v>1693.4096771152667</v>
      </c>
      <c r="AD54" s="33">
        <v>1384.699771405385</v>
      </c>
      <c r="AE54" s="33">
        <v>551.95573814249144</v>
      </c>
    </row>
    <row r="55" spans="1:31">
      <c r="A55" s="29" t="s">
        <v>132</v>
      </c>
      <c r="B55" s="29" t="s">
        <v>68</v>
      </c>
      <c r="C55" s="33">
        <v>2.4749838995904789</v>
      </c>
      <c r="D55" s="33">
        <v>2.3460040311320749</v>
      </c>
      <c r="E55" s="33">
        <v>2.3188461598294672</v>
      </c>
      <c r="F55" s="33">
        <v>2.1268096576419699</v>
      </c>
      <c r="G55" s="33">
        <v>1.9256638275290898</v>
      </c>
      <c r="H55" s="33">
        <v>1.9386791984858738</v>
      </c>
      <c r="I55" s="33">
        <v>3.1689557561694577</v>
      </c>
      <c r="J55" s="33">
        <v>2.7968428030697297</v>
      </c>
      <c r="K55" s="33">
        <v>2.711914433334599</v>
      </c>
      <c r="L55" s="33">
        <v>5.2891018793679994</v>
      </c>
      <c r="M55" s="33">
        <v>8.1401651406135986</v>
      </c>
      <c r="N55" s="33">
        <v>31.344258944735735</v>
      </c>
      <c r="O55" s="33">
        <v>27.651729707989148</v>
      </c>
      <c r="P55" s="33">
        <v>26.888733527320397</v>
      </c>
      <c r="Q55" s="33">
        <v>26.870923941487796</v>
      </c>
      <c r="R55" s="33">
        <v>26.352901721998698</v>
      </c>
      <c r="S55" s="33">
        <v>22.592449698604458</v>
      </c>
      <c r="T55" s="33">
        <v>21.704003892756393</v>
      </c>
      <c r="U55" s="33">
        <v>20.986361080615332</v>
      </c>
      <c r="V55" s="33">
        <v>20.437152120358299</v>
      </c>
      <c r="W55" s="33">
        <v>29.824106665999999</v>
      </c>
      <c r="X55" s="33">
        <v>27.193939191999991</v>
      </c>
      <c r="Y55" s="33">
        <v>29.936597302999989</v>
      </c>
      <c r="Z55" s="33">
        <v>30.279794339999999</v>
      </c>
      <c r="AA55" s="33">
        <v>31.343033211999895</v>
      </c>
      <c r="AB55" s="33">
        <v>36.990113468000004</v>
      </c>
      <c r="AC55" s="33">
        <v>35.628509813999997</v>
      </c>
      <c r="AD55" s="33">
        <v>33.919688136999994</v>
      </c>
      <c r="AE55" s="33">
        <v>34.941932989999998</v>
      </c>
    </row>
    <row r="56" spans="1:31">
      <c r="A56" s="29" t="s">
        <v>132</v>
      </c>
      <c r="B56" s="29" t="s">
        <v>36</v>
      </c>
      <c r="C56" s="33">
        <v>4.7666085723234997E-2</v>
      </c>
      <c r="D56" s="33">
        <v>9.7434362635583985E-2</v>
      </c>
      <c r="E56" s="33">
        <v>0.10327640186986997</v>
      </c>
      <c r="F56" s="33">
        <v>0.12836455370078997</v>
      </c>
      <c r="G56" s="33">
        <v>0.12064875649015999</v>
      </c>
      <c r="H56" s="33">
        <v>0.11885366975719999</v>
      </c>
      <c r="I56" s="33">
        <v>0.1105135668413499</v>
      </c>
      <c r="J56" s="33">
        <v>0.10112693066044001</v>
      </c>
      <c r="K56" s="33">
        <v>9.2332345076979988E-2</v>
      </c>
      <c r="L56" s="33">
        <v>8.9125000421329884E-2</v>
      </c>
      <c r="M56" s="33">
        <v>7.9847591762099976E-2</v>
      </c>
      <c r="N56" s="33">
        <v>8.1139901060999997E-2</v>
      </c>
      <c r="O56" s="33">
        <v>5.885899533499999E-2</v>
      </c>
      <c r="P56" s="33">
        <v>5.2244743412E-2</v>
      </c>
      <c r="Q56" s="33">
        <v>5.4690041167299988E-2</v>
      </c>
      <c r="R56" s="33">
        <v>5.2429765015300001E-2</v>
      </c>
      <c r="S56" s="33">
        <v>4.6433581153499992E-2</v>
      </c>
      <c r="T56" s="33">
        <v>4.2257970241999981E-2</v>
      </c>
      <c r="U56" s="33">
        <v>4.5046583342500002E-2</v>
      </c>
      <c r="V56" s="33">
        <v>4.1405785909799993E-2</v>
      </c>
      <c r="W56" s="33">
        <v>1.4054434856000001E-2</v>
      </c>
      <c r="X56" s="33">
        <v>1.8436868E-6</v>
      </c>
      <c r="Y56" s="33">
        <v>1.8964532999999898E-6</v>
      </c>
      <c r="Z56" s="33">
        <v>0.14819754000000002</v>
      </c>
      <c r="AA56" s="33">
        <v>0.14179166000000001</v>
      </c>
      <c r="AB56" s="33">
        <v>0.13498086999999898</v>
      </c>
      <c r="AC56" s="33">
        <v>0.12861582999999999</v>
      </c>
      <c r="AD56" s="33">
        <v>0.12369215</v>
      </c>
      <c r="AE56" s="33">
        <v>0.23815477000000002</v>
      </c>
    </row>
    <row r="57" spans="1:31">
      <c r="A57" s="29" t="s">
        <v>132</v>
      </c>
      <c r="B57" s="29" t="s">
        <v>73</v>
      </c>
      <c r="C57" s="33">
        <v>0</v>
      </c>
      <c r="D57" s="33">
        <v>0</v>
      </c>
      <c r="E57" s="33">
        <v>1.0714662999999999E-7</v>
      </c>
      <c r="F57" s="33">
        <v>2.1747214000000001E-7</v>
      </c>
      <c r="G57" s="33">
        <v>2.0620080999999998E-7</v>
      </c>
      <c r="H57" s="33">
        <v>3.7781906000000001E-7</v>
      </c>
      <c r="I57" s="33">
        <v>3.5049655999999998E-7</v>
      </c>
      <c r="J57" s="33">
        <v>5.7863176000000007E-7</v>
      </c>
      <c r="K57" s="33">
        <v>6.3487889999999901E-7</v>
      </c>
      <c r="L57" s="33">
        <v>1.091045E-6</v>
      </c>
      <c r="M57" s="33">
        <v>1.0950047999999999E-6</v>
      </c>
      <c r="N57" s="33">
        <v>3.9779032999999999</v>
      </c>
      <c r="O57" s="33">
        <v>3.5900439999999998</v>
      </c>
      <c r="P57" s="33">
        <v>3.2132997999999997</v>
      </c>
      <c r="Q57" s="33">
        <v>3.9098904000000001</v>
      </c>
      <c r="R57" s="33">
        <v>3.7685276000000001</v>
      </c>
      <c r="S57" s="33">
        <v>3.6080435000000004</v>
      </c>
      <c r="T57" s="33">
        <v>3.4436483999999998</v>
      </c>
      <c r="U57" s="33">
        <v>3.5534214000000004</v>
      </c>
      <c r="V57" s="33">
        <v>3.3177256000000002</v>
      </c>
      <c r="W57" s="33">
        <v>4.3809110000000002</v>
      </c>
      <c r="X57" s="33">
        <v>3.9963516000000001</v>
      </c>
      <c r="Y57" s="33">
        <v>3.5753604000000001</v>
      </c>
      <c r="Z57" s="33">
        <v>3.7866103999999998</v>
      </c>
      <c r="AA57" s="33">
        <v>3.5679346000000001</v>
      </c>
      <c r="AB57" s="33">
        <v>3.2936981999999997</v>
      </c>
      <c r="AC57" s="33">
        <v>3.1301855000000001</v>
      </c>
      <c r="AD57" s="33">
        <v>3.1166100000000001</v>
      </c>
      <c r="AE57" s="33">
        <v>2.8459067</v>
      </c>
    </row>
    <row r="58" spans="1:31">
      <c r="A58" s="29" t="s">
        <v>132</v>
      </c>
      <c r="B58" s="29" t="s">
        <v>56</v>
      </c>
      <c r="C58" s="33">
        <v>7.1404674000000001E-2</v>
      </c>
      <c r="D58" s="33">
        <v>0.178932235</v>
      </c>
      <c r="E58" s="33">
        <v>0.60801137500000002</v>
      </c>
      <c r="F58" s="33">
        <v>1.4900923599999998</v>
      </c>
      <c r="G58" s="33">
        <v>2.2643154599999997</v>
      </c>
      <c r="H58" s="33">
        <v>3.1657551599999998</v>
      </c>
      <c r="I58" s="33">
        <v>3.9906931999999995</v>
      </c>
      <c r="J58" s="33">
        <v>4.4779835000000006</v>
      </c>
      <c r="K58" s="33">
        <v>5.1358764600000004</v>
      </c>
      <c r="L58" s="33">
        <v>5.4066025600000005</v>
      </c>
      <c r="M58" s="33">
        <v>5.8648275000000005</v>
      </c>
      <c r="N58" s="33">
        <v>6.2304051999999999</v>
      </c>
      <c r="O58" s="33">
        <v>6.5483846999999997</v>
      </c>
      <c r="P58" s="33">
        <v>6.6720319000000003</v>
      </c>
      <c r="Q58" s="33">
        <v>7.5577775000000003</v>
      </c>
      <c r="R58" s="33">
        <v>7.5057095</v>
      </c>
      <c r="S58" s="33">
        <v>6.7881190000000009</v>
      </c>
      <c r="T58" s="33">
        <v>6.6758725999999999</v>
      </c>
      <c r="U58" s="33">
        <v>6.9699102999999996</v>
      </c>
      <c r="V58" s="33">
        <v>6.6354879999999996</v>
      </c>
      <c r="W58" s="33">
        <v>6.7040010999999993</v>
      </c>
      <c r="X58" s="33">
        <v>6.2986625000000007</v>
      </c>
      <c r="Y58" s="33">
        <v>5.3673352599999999</v>
      </c>
      <c r="Z58" s="33">
        <v>5.8217824999999994</v>
      </c>
      <c r="AA58" s="33">
        <v>5.6448407999999999</v>
      </c>
      <c r="AB58" s="33">
        <v>5.1656070999999999</v>
      </c>
      <c r="AC58" s="33">
        <v>4.6637670699999987</v>
      </c>
      <c r="AD58" s="33">
        <v>4.7091747299999893</v>
      </c>
      <c r="AE58" s="33">
        <v>4.1454048000000006</v>
      </c>
    </row>
    <row r="59" spans="1:31">
      <c r="A59" s="34" t="s">
        <v>138</v>
      </c>
      <c r="B59" s="34"/>
      <c r="C59" s="35">
        <v>152559.12077649191</v>
      </c>
      <c r="D59" s="35">
        <v>138051.64502710124</v>
      </c>
      <c r="E59" s="35">
        <v>130216.2826838637</v>
      </c>
      <c r="F59" s="35">
        <v>88177.028448181605</v>
      </c>
      <c r="G59" s="35">
        <v>84286.898059064042</v>
      </c>
      <c r="H59" s="35">
        <v>72749.141741880871</v>
      </c>
      <c r="I59" s="35">
        <v>39786.10131640514</v>
      </c>
      <c r="J59" s="35">
        <v>39542.631968664718</v>
      </c>
      <c r="K59" s="35">
        <v>34545.713370543795</v>
      </c>
      <c r="L59" s="35">
        <v>30393.167696284876</v>
      </c>
      <c r="M59" s="35">
        <v>31757.819975114217</v>
      </c>
      <c r="N59" s="35">
        <v>28431.123085273051</v>
      </c>
      <c r="O59" s="35">
        <v>28348.639148919174</v>
      </c>
      <c r="P59" s="35">
        <v>28113.623278932482</v>
      </c>
      <c r="Q59" s="35">
        <v>26450.868618285152</v>
      </c>
      <c r="R59" s="35">
        <v>25650.555573123616</v>
      </c>
      <c r="S59" s="35">
        <v>25824.13447991752</v>
      </c>
      <c r="T59" s="35">
        <v>23075.05375640027</v>
      </c>
      <c r="U59" s="35">
        <v>22886.292756144663</v>
      </c>
      <c r="V59" s="35">
        <v>21531.843612156023</v>
      </c>
      <c r="W59" s="35">
        <v>20469.033146800313</v>
      </c>
      <c r="X59" s="35">
        <v>22164.730579842475</v>
      </c>
      <c r="Y59" s="35">
        <v>21356.174170212587</v>
      </c>
      <c r="Z59" s="35">
        <v>17474.088355062937</v>
      </c>
      <c r="AA59" s="35">
        <v>16105.335903109739</v>
      </c>
      <c r="AB59" s="35">
        <v>18629.204077341325</v>
      </c>
      <c r="AC59" s="35">
        <v>12978.325350639147</v>
      </c>
      <c r="AD59" s="35">
        <v>12771.248115134285</v>
      </c>
      <c r="AE59" s="35">
        <v>12717.501180510029</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7744.1282734390998</v>
      </c>
      <c r="D64" s="33">
        <v>7364.4410692738502</v>
      </c>
      <c r="E64" s="33">
        <v>3099.7332846241638</v>
      </c>
      <c r="F64" s="33">
        <v>4545.1735963104093</v>
      </c>
      <c r="G64" s="33">
        <v>5603.8545937845302</v>
      </c>
      <c r="H64" s="33">
        <v>4998.0230882712458</v>
      </c>
      <c r="I64" s="33">
        <v>3585.7325848400437</v>
      </c>
      <c r="J64" s="33">
        <v>3124.53608110697</v>
      </c>
      <c r="K64" s="33">
        <v>2296.4065765504101</v>
      </c>
      <c r="L64" s="33">
        <v>3560.7388798849597</v>
      </c>
      <c r="M64" s="33">
        <v>4100.85387764801</v>
      </c>
      <c r="N64" s="33">
        <v>4562.1986101980101</v>
      </c>
      <c r="O64" s="33">
        <v>4974.2101062941001</v>
      </c>
      <c r="P64" s="33">
        <v>4942.6021019086002</v>
      </c>
      <c r="Q64" s="33">
        <v>3838.10160936078</v>
      </c>
      <c r="R64" s="33">
        <v>3691.07160457799</v>
      </c>
      <c r="S64" s="33">
        <v>1.5002361E-4</v>
      </c>
      <c r="T64" s="33">
        <v>1.4374337000000001E-4</v>
      </c>
      <c r="U64" s="33">
        <v>1.3647455000000001E-4</v>
      </c>
      <c r="V64" s="33">
        <v>1.2820655000000001E-4</v>
      </c>
      <c r="W64" s="33">
        <v>1.4595420000000002E-4</v>
      </c>
      <c r="X64" s="33">
        <v>1.4306761000000001E-4</v>
      </c>
      <c r="Y64" s="33">
        <v>1.38097399999999E-4</v>
      </c>
      <c r="Z64" s="33">
        <v>1.2500305000000001E-4</v>
      </c>
      <c r="AA64" s="33">
        <v>1.2212148E-4</v>
      </c>
      <c r="AB64" s="33">
        <v>1.1954512E-4</v>
      </c>
      <c r="AC64" s="33">
        <v>1.121178E-4</v>
      </c>
      <c r="AD64" s="33">
        <v>1.064055E-4</v>
      </c>
      <c r="AE64" s="33">
        <v>9.9918240000000004E-5</v>
      </c>
    </row>
    <row r="65" spans="1:31">
      <c r="A65" s="29" t="s">
        <v>133</v>
      </c>
      <c r="B65" s="29" t="s">
        <v>32</v>
      </c>
      <c r="C65" s="33">
        <v>1453.6305</v>
      </c>
      <c r="D65" s="33">
        <v>1421.279</v>
      </c>
      <c r="E65" s="33">
        <v>1288.3938000000001</v>
      </c>
      <c r="F65" s="33">
        <v>254.61998</v>
      </c>
      <c r="G65" s="33">
        <v>271.14529999999996</v>
      </c>
      <c r="H65" s="33">
        <v>270.55556000000001</v>
      </c>
      <c r="I65" s="33">
        <v>200.00354999999999</v>
      </c>
      <c r="J65" s="33">
        <v>210.77171999999999</v>
      </c>
      <c r="K65" s="33">
        <v>122.58169000000001</v>
      </c>
      <c r="L65" s="33">
        <v>159.40333999999999</v>
      </c>
      <c r="M65" s="33">
        <v>300.88815999999997</v>
      </c>
      <c r="N65" s="33">
        <v>632.22756000000004</v>
      </c>
      <c r="O65" s="33">
        <v>679.59569999999997</v>
      </c>
      <c r="P65" s="33">
        <v>1075.9681</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513.13371681623698</v>
      </c>
      <c r="D66" s="33">
        <v>240.57483392731402</v>
      </c>
      <c r="E66" s="33">
        <v>798.45633409306936</v>
      </c>
      <c r="F66" s="33">
        <v>1253.9059647580114</v>
      </c>
      <c r="G66" s="33">
        <v>1658.4261891850645</v>
      </c>
      <c r="H66" s="33">
        <v>1085.0511870688922</v>
      </c>
      <c r="I66" s="33">
        <v>684.05520487831416</v>
      </c>
      <c r="J66" s="33">
        <v>850.32021999018718</v>
      </c>
      <c r="K66" s="33">
        <v>165.93159540127698</v>
      </c>
      <c r="L66" s="33">
        <v>1027.0649151487439</v>
      </c>
      <c r="M66" s="33">
        <v>1284.3882385460488</v>
      </c>
      <c r="N66" s="33">
        <v>2199.5471299902456</v>
      </c>
      <c r="O66" s="33">
        <v>2042.2275671000427</v>
      </c>
      <c r="P66" s="33">
        <v>2702.8181300629312</v>
      </c>
      <c r="Q66" s="33">
        <v>2099.4174838732397</v>
      </c>
      <c r="R66" s="33">
        <v>1967.2631464335204</v>
      </c>
      <c r="S66" s="33">
        <v>3390.6390665568697</v>
      </c>
      <c r="T66" s="33">
        <v>3328.7915426236359</v>
      </c>
      <c r="U66" s="33">
        <v>3599.1679649750699</v>
      </c>
      <c r="V66" s="33">
        <v>3495.8874706031402</v>
      </c>
      <c r="W66" s="33">
        <v>3301.6659744266703</v>
      </c>
      <c r="X66" s="33">
        <v>3639.3235232515158</v>
      </c>
      <c r="Y66" s="33">
        <v>3811.7265008344102</v>
      </c>
      <c r="Z66" s="33">
        <v>826.72550102400999</v>
      </c>
      <c r="AA66" s="33">
        <v>774.86049624783993</v>
      </c>
      <c r="AB66" s="33">
        <v>751.10451148372795</v>
      </c>
      <c r="AC66" s="33">
        <v>643.11923780783502</v>
      </c>
      <c r="AD66" s="33">
        <v>862.8672941901001</v>
      </c>
      <c r="AE66" s="33">
        <v>725.83714167016001</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15428.361456232629</v>
      </c>
      <c r="D68" s="33">
        <v>16281.332981822181</v>
      </c>
      <c r="E68" s="33">
        <v>13501.592840055098</v>
      </c>
      <c r="F68" s="33">
        <v>13689.293959759691</v>
      </c>
      <c r="G68" s="33">
        <v>12812.71324498821</v>
      </c>
      <c r="H68" s="33">
        <v>13393.307040288346</v>
      </c>
      <c r="I68" s="33">
        <v>12342.970102338986</v>
      </c>
      <c r="J68" s="33">
        <v>10610.072278400665</v>
      </c>
      <c r="K68" s="33">
        <v>9960.4952392903233</v>
      </c>
      <c r="L68" s="33">
        <v>8944.5765184503052</v>
      </c>
      <c r="M68" s="33">
        <v>8797.6154528234565</v>
      </c>
      <c r="N68" s="33">
        <v>6970.9307438106616</v>
      </c>
      <c r="O68" s="33">
        <v>6364.2300571638389</v>
      </c>
      <c r="P68" s="33">
        <v>5322.5659848135092</v>
      </c>
      <c r="Q68" s="33">
        <v>5316.1556409017376</v>
      </c>
      <c r="R68" s="33">
        <v>4738.9904873186879</v>
      </c>
      <c r="S68" s="33">
        <v>3837.8833626135943</v>
      </c>
      <c r="T68" s="33">
        <v>3642.0669293957449</v>
      </c>
      <c r="U68" s="33">
        <v>2546.3600491111793</v>
      </c>
      <c r="V68" s="33">
        <v>1997.885791469593</v>
      </c>
      <c r="W68" s="33">
        <v>1953.9792955608291</v>
      </c>
      <c r="X68" s="33">
        <v>2024.5210626821377</v>
      </c>
      <c r="Y68" s="33">
        <v>1178.8662323071251</v>
      </c>
      <c r="Z68" s="33">
        <v>1184.9304825763761</v>
      </c>
      <c r="AA68" s="33">
        <v>761.24976104702239</v>
      </c>
      <c r="AB68" s="33">
        <v>629.00480740750368</v>
      </c>
      <c r="AC68" s="33">
        <v>573.85560340876282</v>
      </c>
      <c r="AD68" s="33">
        <v>537.61751314217827</v>
      </c>
      <c r="AE68" s="33">
        <v>445.53532151954653</v>
      </c>
    </row>
    <row r="69" spans="1:31">
      <c r="A69" s="29" t="s">
        <v>133</v>
      </c>
      <c r="B69" s="29" t="s">
        <v>68</v>
      </c>
      <c r="C69" s="33">
        <v>0.88215897178907499</v>
      </c>
      <c r="D69" s="33">
        <v>0.9798879707591478</v>
      </c>
      <c r="E69" s="33">
        <v>0.93383836660951025</v>
      </c>
      <c r="F69" s="33">
        <v>0.86504972607176012</v>
      </c>
      <c r="G69" s="33">
        <v>0.80469303862605013</v>
      </c>
      <c r="H69" s="33">
        <v>0.78615112407090382</v>
      </c>
      <c r="I69" s="33">
        <v>0.77342876071241884</v>
      </c>
      <c r="J69" s="33">
        <v>0.70164754525210982</v>
      </c>
      <c r="K69" s="33">
        <v>0.69789127758244385</v>
      </c>
      <c r="L69" s="33">
        <v>0.6717501840470701</v>
      </c>
      <c r="M69" s="33">
        <v>1.9068549648998996</v>
      </c>
      <c r="N69" s="33">
        <v>1.7665656944465591</v>
      </c>
      <c r="O69" s="33">
        <v>1.5645928407862502</v>
      </c>
      <c r="P69" s="33">
        <v>2.373924343747289</v>
      </c>
      <c r="Q69" s="33">
        <v>2.3086436834341488</v>
      </c>
      <c r="R69" s="33">
        <v>2.3151404438913699</v>
      </c>
      <c r="S69" s="33">
        <v>8.1287231394920294</v>
      </c>
      <c r="T69" s="33">
        <v>7.4384386460893586</v>
      </c>
      <c r="U69" s="33">
        <v>6.8800611888020304</v>
      </c>
      <c r="V69" s="33">
        <v>6.8303394047499699</v>
      </c>
      <c r="W69" s="33">
        <v>6.4056980836640989</v>
      </c>
      <c r="X69" s="33">
        <v>6.0214722610497793</v>
      </c>
      <c r="Y69" s="33">
        <v>8.6837442421760009</v>
      </c>
      <c r="Z69" s="33">
        <v>8.1691534421786507</v>
      </c>
      <c r="AA69" s="33">
        <v>8.0073328559689791</v>
      </c>
      <c r="AB69" s="33">
        <v>6.6115047691308595</v>
      </c>
      <c r="AC69" s="33">
        <v>6.1688268599251401</v>
      </c>
      <c r="AD69" s="33">
        <v>5.6299845789048613</v>
      </c>
      <c r="AE69" s="33">
        <v>6.7460249473629101</v>
      </c>
    </row>
    <row r="70" spans="1:31">
      <c r="A70" s="29" t="s">
        <v>133</v>
      </c>
      <c r="B70" s="29" t="s">
        <v>36</v>
      </c>
      <c r="C70" s="33">
        <v>8.1006293430937001E-2</v>
      </c>
      <c r="D70" s="33">
        <v>7.6776024299615997E-2</v>
      </c>
      <c r="E70" s="33">
        <v>8.6496048655054017E-2</v>
      </c>
      <c r="F70" s="33">
        <v>8.0032608761695004E-2</v>
      </c>
      <c r="G70" s="33">
        <v>7.1864968379559996E-2</v>
      </c>
      <c r="H70" s="33">
        <v>7.0470141403939993E-2</v>
      </c>
      <c r="I70" s="33">
        <v>6.5289825369250001E-2</v>
      </c>
      <c r="J70" s="33">
        <v>5.9725214468890002E-2</v>
      </c>
      <c r="K70" s="33">
        <v>5.3821320818769787E-2</v>
      </c>
      <c r="L70" s="33">
        <v>5.136939510355E-2</v>
      </c>
      <c r="M70" s="33">
        <v>4.5178245326360007E-2</v>
      </c>
      <c r="N70" s="33">
        <v>4.5966117999999993E-2</v>
      </c>
      <c r="O70" s="33">
        <v>4.2670177699999992E-2</v>
      </c>
      <c r="P70" s="33">
        <v>3.0976148300000002E-2</v>
      </c>
      <c r="Q70" s="33">
        <v>0.46502152999999996</v>
      </c>
      <c r="R70" s="33">
        <v>0.43878677999999999</v>
      </c>
      <c r="S70" s="33">
        <v>0.60315510299999997</v>
      </c>
      <c r="T70" s="33">
        <v>0.56680964699999992</v>
      </c>
      <c r="U70" s="33">
        <v>0.55537074699999989</v>
      </c>
      <c r="V70" s="33">
        <v>0.52055032000000001</v>
      </c>
      <c r="W70" s="33">
        <v>0.73239682500000003</v>
      </c>
      <c r="X70" s="33">
        <v>0.68678186999999991</v>
      </c>
      <c r="Y70" s="33">
        <v>0.61609670199999989</v>
      </c>
      <c r="Z70" s="33">
        <v>0.61695703700000004</v>
      </c>
      <c r="AA70" s="33">
        <v>0.58735565099999998</v>
      </c>
      <c r="AB70" s="33">
        <v>0.51339382300000003</v>
      </c>
      <c r="AC70" s="33">
        <v>0.47663466649999903</v>
      </c>
      <c r="AD70" s="33">
        <v>0.46193474600000001</v>
      </c>
      <c r="AE70" s="33">
        <v>0.424613038</v>
      </c>
    </row>
    <row r="71" spans="1:31">
      <c r="A71" s="29" t="s">
        <v>133</v>
      </c>
      <c r="B71" s="29" t="s">
        <v>73</v>
      </c>
      <c r="C71" s="33">
        <v>0</v>
      </c>
      <c r="D71" s="33">
        <v>0</v>
      </c>
      <c r="E71" s="33">
        <v>8.9440975000000002E-8</v>
      </c>
      <c r="F71" s="33">
        <v>8.8505710000000005E-8</v>
      </c>
      <c r="G71" s="33">
        <v>8.2939990000000004E-8</v>
      </c>
      <c r="H71" s="33">
        <v>9.7214509999999891E-8</v>
      </c>
      <c r="I71" s="33">
        <v>9.4814470000000002E-8</v>
      </c>
      <c r="J71" s="33">
        <v>9.4002746000000003E-8</v>
      </c>
      <c r="K71" s="33">
        <v>9.3900200000000011E-8</v>
      </c>
      <c r="L71" s="33">
        <v>1.0334668000000001E-7</v>
      </c>
      <c r="M71" s="33">
        <v>9.9855909999999995E-8</v>
      </c>
      <c r="N71" s="33">
        <v>1.6616775E-7</v>
      </c>
      <c r="O71" s="33">
        <v>1.5524634E-7</v>
      </c>
      <c r="P71" s="33">
        <v>1.4711611999999999E-7</v>
      </c>
      <c r="Q71" s="33">
        <v>1.7686159999999999E-7</v>
      </c>
      <c r="R71" s="33">
        <v>1.68676339999999E-7</v>
      </c>
      <c r="S71" s="33">
        <v>2.0795140999999999E-7</v>
      </c>
      <c r="T71" s="33">
        <v>1.9906259999999899E-7</v>
      </c>
      <c r="U71" s="33">
        <v>1.9479683000000001E-7</v>
      </c>
      <c r="V71" s="33">
        <v>1.8700608E-7</v>
      </c>
      <c r="W71" s="33">
        <v>2.1761011E-7</v>
      </c>
      <c r="X71" s="33">
        <v>1.9986561000000001E-7</v>
      </c>
      <c r="Y71" s="33">
        <v>1.9199883999999899E-7</v>
      </c>
      <c r="Z71" s="33">
        <v>3.0147682999999901E-7</v>
      </c>
      <c r="AA71" s="33">
        <v>2.8668946000000003E-7</v>
      </c>
      <c r="AB71" s="33">
        <v>2.6428964000000001E-7</v>
      </c>
      <c r="AC71" s="33">
        <v>2.5767853000000003E-7</v>
      </c>
      <c r="AD71" s="33">
        <v>2.4935499999999997E-7</v>
      </c>
      <c r="AE71" s="33">
        <v>2.4184048999999998E-7</v>
      </c>
    </row>
    <row r="72" spans="1:31">
      <c r="A72" s="29" t="s">
        <v>133</v>
      </c>
      <c r="B72" s="29" t="s">
        <v>56</v>
      </c>
      <c r="C72" s="33">
        <v>0.12899841199999901</v>
      </c>
      <c r="D72" s="33">
        <v>0.24225277599999998</v>
      </c>
      <c r="E72" s="33">
        <v>0.45674552000000002</v>
      </c>
      <c r="F72" s="33">
        <v>0.63239375999999992</v>
      </c>
      <c r="G72" s="33">
        <v>0.80059519000000001</v>
      </c>
      <c r="H72" s="33">
        <v>0.98106504999999999</v>
      </c>
      <c r="I72" s="33">
        <v>1.1551083600000001</v>
      </c>
      <c r="J72" s="33">
        <v>1.31165942</v>
      </c>
      <c r="K72" s="33">
        <v>1.4636900599999998</v>
      </c>
      <c r="L72" s="33">
        <v>1.5813794000000001</v>
      </c>
      <c r="M72" s="33">
        <v>1.6097479000000001</v>
      </c>
      <c r="N72" s="33">
        <v>1.7635304700000001</v>
      </c>
      <c r="O72" s="33">
        <v>1.80357455</v>
      </c>
      <c r="P72" s="33">
        <v>1.8646180399999999</v>
      </c>
      <c r="Q72" s="33">
        <v>1.8672671500000002</v>
      </c>
      <c r="R72" s="33">
        <v>1.8229058</v>
      </c>
      <c r="S72" s="33">
        <v>1.744699</v>
      </c>
      <c r="T72" s="33">
        <v>1.69227518</v>
      </c>
      <c r="U72" s="33">
        <v>1.7102564600000001</v>
      </c>
      <c r="V72" s="33">
        <v>1.62398387</v>
      </c>
      <c r="W72" s="33">
        <v>1.59188624</v>
      </c>
      <c r="X72" s="33">
        <v>1.5081813299999989</v>
      </c>
      <c r="Y72" s="33">
        <v>1.28197838</v>
      </c>
      <c r="Z72" s="33">
        <v>1.3460427200000002</v>
      </c>
      <c r="AA72" s="33">
        <v>1.30627202</v>
      </c>
      <c r="AB72" s="33">
        <v>1.08133152</v>
      </c>
      <c r="AC72" s="33">
        <v>0.99532156999999899</v>
      </c>
      <c r="AD72" s="33">
        <v>0.94705293000000002</v>
      </c>
      <c r="AE72" s="33">
        <v>0.86334491999999996</v>
      </c>
    </row>
    <row r="73" spans="1:31">
      <c r="A73" s="34" t="s">
        <v>138</v>
      </c>
      <c r="B73" s="34"/>
      <c r="C73" s="35">
        <v>25140.136105459755</v>
      </c>
      <c r="D73" s="35">
        <v>25308.607772994103</v>
      </c>
      <c r="E73" s="35">
        <v>18689.110097138942</v>
      </c>
      <c r="F73" s="35">
        <v>19743.858550554181</v>
      </c>
      <c r="G73" s="35">
        <v>20346.94402099643</v>
      </c>
      <c r="H73" s="35">
        <v>19747.723026752552</v>
      </c>
      <c r="I73" s="35">
        <v>16813.534870818057</v>
      </c>
      <c r="J73" s="35">
        <v>14796.401947043074</v>
      </c>
      <c r="K73" s="35">
        <v>12546.112992519593</v>
      </c>
      <c r="L73" s="35">
        <v>13692.455403668057</v>
      </c>
      <c r="M73" s="35">
        <v>14485.652583982415</v>
      </c>
      <c r="N73" s="35">
        <v>14366.670609693365</v>
      </c>
      <c r="O73" s="35">
        <v>14061.828023398768</v>
      </c>
      <c r="P73" s="35">
        <v>14046.328241128787</v>
      </c>
      <c r="Q73" s="35">
        <v>11255.983377819191</v>
      </c>
      <c r="R73" s="35">
        <v>10399.640378774091</v>
      </c>
      <c r="S73" s="35">
        <v>7236.6513023335656</v>
      </c>
      <c r="T73" s="35">
        <v>6978.2970544088403</v>
      </c>
      <c r="U73" s="35">
        <v>6152.4082117496009</v>
      </c>
      <c r="V73" s="35">
        <v>5500.6037296840332</v>
      </c>
      <c r="W73" s="35">
        <v>5262.0511140253629</v>
      </c>
      <c r="X73" s="35">
        <v>5669.8662012623136</v>
      </c>
      <c r="Y73" s="35">
        <v>4999.2766154811106</v>
      </c>
      <c r="Z73" s="35">
        <v>2019.8252620456149</v>
      </c>
      <c r="AA73" s="35">
        <v>1544.1177122723113</v>
      </c>
      <c r="AB73" s="35">
        <v>1386.7209432054824</v>
      </c>
      <c r="AC73" s="35">
        <v>1223.143780194323</v>
      </c>
      <c r="AD73" s="35">
        <v>1406.1148983166831</v>
      </c>
      <c r="AE73" s="35">
        <v>1178.1185880553094</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5.9670917999999899E-5</v>
      </c>
      <c r="D78" s="33">
        <v>5.5757187E-5</v>
      </c>
      <c r="E78" s="33">
        <v>5.4343134000000005E-5</v>
      </c>
      <c r="F78" s="33">
        <v>5.1824965000000004E-5</v>
      </c>
      <c r="G78" s="33">
        <v>4.8289865000000004E-5</v>
      </c>
      <c r="H78" s="33">
        <v>4.6465784000000001E-5</v>
      </c>
      <c r="I78" s="33">
        <v>4.4280257000000006E-5</v>
      </c>
      <c r="J78" s="33">
        <v>4.1372520000000006E-5</v>
      </c>
      <c r="K78" s="33">
        <v>3.9672516E-5</v>
      </c>
      <c r="L78" s="33">
        <v>3.808443E-5</v>
      </c>
      <c r="M78" s="33">
        <v>3.6769059999999997E-5</v>
      </c>
      <c r="N78" s="33">
        <v>3.7167249999999996E-5</v>
      </c>
      <c r="O78" s="33">
        <v>3.5788633000000002E-5</v>
      </c>
      <c r="P78" s="33">
        <v>3.4954425E-5</v>
      </c>
      <c r="Q78" s="33">
        <v>3.4591492000000001E-5</v>
      </c>
      <c r="R78" s="33">
        <v>3.4029617999999999E-5</v>
      </c>
      <c r="S78" s="33">
        <v>3.3816427000000004E-5</v>
      </c>
      <c r="T78" s="33">
        <v>3.3338527999999996E-5</v>
      </c>
      <c r="U78" s="33">
        <v>3.3938410000000001E-5</v>
      </c>
      <c r="V78" s="33">
        <v>3.2781011999999996E-5</v>
      </c>
      <c r="W78" s="33">
        <v>3.2878905999999998E-5</v>
      </c>
      <c r="X78" s="33">
        <v>3.2302369999999995E-5</v>
      </c>
      <c r="Y78" s="33">
        <v>3.2329172000000006E-5</v>
      </c>
      <c r="Z78" s="33">
        <v>3.1860158000000002E-5</v>
      </c>
      <c r="AA78" s="33">
        <v>3.1408419999999997E-5</v>
      </c>
      <c r="AB78" s="33">
        <v>3.1142017000000001E-5</v>
      </c>
      <c r="AC78" s="33">
        <v>3.0908047999999899E-5</v>
      </c>
      <c r="AD78" s="33">
        <v>3.0815187999999902E-5</v>
      </c>
      <c r="AE78" s="33">
        <v>3.0171358999999998E-5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7.2861181999999807E-5</v>
      </c>
      <c r="D80" s="33">
        <v>6.5542973999999906E-5</v>
      </c>
      <c r="E80" s="33">
        <v>6.7987588999999908E-5</v>
      </c>
      <c r="F80" s="33">
        <v>6.5964027000000008E-5</v>
      </c>
      <c r="G80" s="33">
        <v>5.8183772699999995E-5</v>
      </c>
      <c r="H80" s="33">
        <v>5.8720157400000003E-5</v>
      </c>
      <c r="I80" s="33">
        <v>5.4978895399999894E-5</v>
      </c>
      <c r="J80" s="33">
        <v>5.0481433600000001E-5</v>
      </c>
      <c r="K80" s="33">
        <v>5.0216883299999802E-5</v>
      </c>
      <c r="L80" s="33">
        <v>4.9412347999999992E-5</v>
      </c>
      <c r="M80" s="33">
        <v>4.8460051999999982E-5</v>
      </c>
      <c r="N80" s="33">
        <v>0.95352820309800002</v>
      </c>
      <c r="O80" s="33">
        <v>4.713437899999999E-5</v>
      </c>
      <c r="P80" s="33">
        <v>4.6252723000000001E-5</v>
      </c>
      <c r="Q80" s="33">
        <v>4.5630199299999899E-5</v>
      </c>
      <c r="R80" s="33">
        <v>4.4618599000000011E-5</v>
      </c>
      <c r="S80" s="33">
        <v>4.4587859599999896E-5</v>
      </c>
      <c r="T80" s="33">
        <v>4.3068763999999897E-5</v>
      </c>
      <c r="U80" s="33">
        <v>4.2946068499999996E-5</v>
      </c>
      <c r="V80" s="33">
        <v>0.95990811463869996</v>
      </c>
      <c r="W80" s="33">
        <v>0.67555126518870001</v>
      </c>
      <c r="X80" s="33">
        <v>2.7654814499999998E-5</v>
      </c>
      <c r="Y80" s="33">
        <v>2.7826445399999991E-5</v>
      </c>
      <c r="Z80" s="33">
        <v>0.75630066077799996</v>
      </c>
      <c r="AA80" s="33">
        <v>2.6403920599999997E-5</v>
      </c>
      <c r="AB80" s="33">
        <v>2.6455665999999998E-5</v>
      </c>
      <c r="AC80" s="33">
        <v>2.6212587000000002E-5</v>
      </c>
      <c r="AD80" s="33">
        <v>2.2169778558964999</v>
      </c>
      <c r="AE80" s="33">
        <v>2.5238662399999988E-5</v>
      </c>
    </row>
    <row r="81" spans="1:31">
      <c r="A81" s="29" t="s">
        <v>134</v>
      </c>
      <c r="B81" s="29" t="s">
        <v>65</v>
      </c>
      <c r="C81" s="33">
        <v>53280.980250000001</v>
      </c>
      <c r="D81" s="33">
        <v>52929.571900000003</v>
      </c>
      <c r="E81" s="33">
        <v>49670.377860000001</v>
      </c>
      <c r="F81" s="33">
        <v>53682.800499999998</v>
      </c>
      <c r="G81" s="33">
        <v>56418.372499999998</v>
      </c>
      <c r="H81" s="33">
        <v>51391.701899999993</v>
      </c>
      <c r="I81" s="33">
        <v>47006.223700000002</v>
      </c>
      <c r="J81" s="33">
        <v>44594.4018</v>
      </c>
      <c r="K81" s="33">
        <v>40042.691199999994</v>
      </c>
      <c r="L81" s="33">
        <v>36843.730240000004</v>
      </c>
      <c r="M81" s="33">
        <v>30148.206109999999</v>
      </c>
      <c r="N81" s="33">
        <v>29341.147989999998</v>
      </c>
      <c r="O81" s="33">
        <v>26221.859899999996</v>
      </c>
      <c r="P81" s="33">
        <v>22700.89851481</v>
      </c>
      <c r="Q81" s="33">
        <v>19705.455202000001</v>
      </c>
      <c r="R81" s="33">
        <v>17325.011356000003</v>
      </c>
      <c r="S81" s="33">
        <v>17154.889708000006</v>
      </c>
      <c r="T81" s="33">
        <v>15346.536822799999</v>
      </c>
      <c r="U81" s="33">
        <v>14760.407568999997</v>
      </c>
      <c r="V81" s="33">
        <v>12164.925865599997</v>
      </c>
      <c r="W81" s="33">
        <v>13056.392656999999</v>
      </c>
      <c r="X81" s="33">
        <v>12529.543407499999</v>
      </c>
      <c r="Y81" s="33">
        <v>11271.526411000001</v>
      </c>
      <c r="Z81" s="33">
        <v>9910.7084664999984</v>
      </c>
      <c r="AA81" s="33">
        <v>9436.3394161999986</v>
      </c>
      <c r="AB81" s="33">
        <v>11172.40076</v>
      </c>
      <c r="AC81" s="33">
        <v>9982.9892739999977</v>
      </c>
      <c r="AD81" s="33">
        <v>9835.1730639999987</v>
      </c>
      <c r="AE81" s="33">
        <v>9009.8845800000017</v>
      </c>
    </row>
    <row r="82" spans="1:31">
      <c r="A82" s="29" t="s">
        <v>134</v>
      </c>
      <c r="B82" s="29" t="s">
        <v>69</v>
      </c>
      <c r="C82" s="33">
        <v>3358.7724615822544</v>
      </c>
      <c r="D82" s="33">
        <v>3873.8098025021441</v>
      </c>
      <c r="E82" s="33">
        <v>3306.8632833416223</v>
      </c>
      <c r="F82" s="33">
        <v>3184.9328001062272</v>
      </c>
      <c r="G82" s="33">
        <v>3242.7254184369422</v>
      </c>
      <c r="H82" s="33">
        <v>3152.7543462691588</v>
      </c>
      <c r="I82" s="33">
        <v>3022.547923975882</v>
      </c>
      <c r="J82" s="33">
        <v>2423.3931990825276</v>
      </c>
      <c r="K82" s="33">
        <v>2264.4407084329273</v>
      </c>
      <c r="L82" s="33">
        <v>1884.4596838216655</v>
      </c>
      <c r="M82" s="33">
        <v>2095.5077834075478</v>
      </c>
      <c r="N82" s="33">
        <v>1728.4984322236289</v>
      </c>
      <c r="O82" s="33">
        <v>1585.8834867109565</v>
      </c>
      <c r="P82" s="33">
        <v>1396.9051042444496</v>
      </c>
      <c r="Q82" s="33">
        <v>1224.2055346991906</v>
      </c>
      <c r="R82" s="33">
        <v>1184.122890987305</v>
      </c>
      <c r="S82" s="33">
        <v>769.151755635011</v>
      </c>
      <c r="T82" s="33">
        <v>772.28810412932035</v>
      </c>
      <c r="U82" s="33">
        <v>585.54158973637425</v>
      </c>
      <c r="V82" s="33">
        <v>518.25780452449737</v>
      </c>
      <c r="W82" s="33">
        <v>503.60224361742132</v>
      </c>
      <c r="X82" s="33">
        <v>547.83529039292648</v>
      </c>
      <c r="Y82" s="33">
        <v>461.29193926356947</v>
      </c>
      <c r="Z82" s="33">
        <v>375.56611519373934</v>
      </c>
      <c r="AA82" s="33">
        <v>397.9135431400631</v>
      </c>
      <c r="AB82" s="33">
        <v>317.31512175086885</v>
      </c>
      <c r="AC82" s="33">
        <v>337.70730111272576</v>
      </c>
      <c r="AD82" s="33">
        <v>286.3782158523349</v>
      </c>
      <c r="AE82" s="33">
        <v>303.02247608637515</v>
      </c>
    </row>
    <row r="83" spans="1:31">
      <c r="A83" s="29" t="s">
        <v>134</v>
      </c>
      <c r="B83" s="29" t="s">
        <v>68</v>
      </c>
      <c r="C83" s="33">
        <v>2.9897460999999998E-8</v>
      </c>
      <c r="D83" s="33">
        <v>5.2123392000000002E-8</v>
      </c>
      <c r="E83" s="33">
        <v>6.4304249999999998E-8</v>
      </c>
      <c r="F83" s="33">
        <v>9.5267073999999992E-8</v>
      </c>
      <c r="G83" s="33">
        <v>7.3713664999999997E-8</v>
      </c>
      <c r="H83" s="33">
        <v>1.1502731E-7</v>
      </c>
      <c r="I83" s="33">
        <v>1.88171199999999E-7</v>
      </c>
      <c r="J83" s="33">
        <v>1.5058517E-7</v>
      </c>
      <c r="K83" s="33">
        <v>2.01373879999999E-7</v>
      </c>
      <c r="L83" s="33">
        <v>2.0784193E-7</v>
      </c>
      <c r="M83" s="33">
        <v>1.9089311999999902E-7</v>
      </c>
      <c r="N83" s="33">
        <v>1.7908769999999999E-7</v>
      </c>
      <c r="O83" s="33">
        <v>1.7242066999999902E-7</v>
      </c>
      <c r="P83" s="33">
        <v>1.4476128999999902E-7</v>
      </c>
      <c r="Q83" s="33">
        <v>1.4816903999999899E-7</v>
      </c>
      <c r="R83" s="33">
        <v>1.3523009999999999E-7</v>
      </c>
      <c r="S83" s="33">
        <v>1.3436748E-7</v>
      </c>
      <c r="T83" s="33">
        <v>1.6440434999999999E-7</v>
      </c>
      <c r="U83" s="33">
        <v>2.7409393999999999E-7</v>
      </c>
      <c r="V83" s="33">
        <v>5.8216793999999997E-7</v>
      </c>
      <c r="W83" s="33">
        <v>5.6337885000000002E-7</v>
      </c>
      <c r="X83" s="33">
        <v>5.4809189999999994E-7</v>
      </c>
      <c r="Y83" s="33">
        <v>4.6159257E-7</v>
      </c>
      <c r="Z83" s="33">
        <v>4.6894973E-7</v>
      </c>
      <c r="AA83" s="33">
        <v>4.2675300000000001E-7</v>
      </c>
      <c r="AB83" s="33">
        <v>4.1684508000000002E-7</v>
      </c>
      <c r="AC83" s="33">
        <v>4.1823267E-7</v>
      </c>
      <c r="AD83" s="33">
        <v>3.9160315999999996E-7</v>
      </c>
      <c r="AE83" s="33">
        <v>3.6282414999999998E-7</v>
      </c>
    </row>
    <row r="84" spans="1:31">
      <c r="A84" s="29" t="s">
        <v>134</v>
      </c>
      <c r="B84" s="29" t="s">
        <v>36</v>
      </c>
      <c r="C84" s="33">
        <v>5.3073293999999903E-8</v>
      </c>
      <c r="D84" s="33">
        <v>7.3168753999999993E-8</v>
      </c>
      <c r="E84" s="33">
        <v>6.8328280000000011E-8</v>
      </c>
      <c r="F84" s="33">
        <v>7.7993660000000001E-8</v>
      </c>
      <c r="G84" s="33">
        <v>1.0968823E-7</v>
      </c>
      <c r="H84" s="33">
        <v>1.05007929999999E-7</v>
      </c>
      <c r="I84" s="33">
        <v>1.2468877E-7</v>
      </c>
      <c r="J84" s="33">
        <v>1.6033385E-7</v>
      </c>
      <c r="K84" s="33">
        <v>1.7395932999999998E-7</v>
      </c>
      <c r="L84" s="33">
        <v>1.7476153E-7</v>
      </c>
      <c r="M84" s="33">
        <v>1.8705082999999901E-7</v>
      </c>
      <c r="N84" s="33">
        <v>2.09593499999999E-7</v>
      </c>
      <c r="O84" s="33">
        <v>2.0091719999999998E-7</v>
      </c>
      <c r="P84" s="33">
        <v>1.9348103000000001E-7</v>
      </c>
      <c r="Q84" s="33">
        <v>2.0164662E-7</v>
      </c>
      <c r="R84" s="33">
        <v>1.9513807E-7</v>
      </c>
      <c r="S84" s="33">
        <v>2.1346381999999999E-7</v>
      </c>
      <c r="T84" s="33">
        <v>2.0977103999999901E-7</v>
      </c>
      <c r="U84" s="33">
        <v>2.4459827999999901E-7</v>
      </c>
      <c r="V84" s="33">
        <v>2.3485600999999998E-7</v>
      </c>
      <c r="W84" s="33">
        <v>2.3309319999999901E-7</v>
      </c>
      <c r="X84" s="33">
        <v>2.2515457999999999E-7</v>
      </c>
      <c r="Y84" s="33">
        <v>2.3091695000000001E-7</v>
      </c>
      <c r="Z84" s="33">
        <v>2.3713673999999902E-7</v>
      </c>
      <c r="AA84" s="33">
        <v>2.3613923999999999E-7</v>
      </c>
      <c r="AB84" s="33">
        <v>2.3808390999999901E-7</v>
      </c>
      <c r="AC84" s="33">
        <v>2.3959117E-7</v>
      </c>
      <c r="AD84" s="33">
        <v>2.4752129999999999E-7</v>
      </c>
      <c r="AE84" s="33">
        <v>2.4693642999999897E-7</v>
      </c>
    </row>
    <row r="85" spans="1:31">
      <c r="A85" s="29" t="s">
        <v>134</v>
      </c>
      <c r="B85" s="29" t="s">
        <v>73</v>
      </c>
      <c r="C85" s="33">
        <v>0</v>
      </c>
      <c r="D85" s="33">
        <v>0</v>
      </c>
      <c r="E85" s="33">
        <v>1.9709482000000001E-7</v>
      </c>
      <c r="F85" s="33">
        <v>1.9282493599999999E-7</v>
      </c>
      <c r="G85" s="33">
        <v>2.1967829999999899E-7</v>
      </c>
      <c r="H85" s="33">
        <v>2.1841993499999899E-7</v>
      </c>
      <c r="I85" s="33">
        <v>2.3351320400000001E-7</v>
      </c>
      <c r="J85" s="33">
        <v>2.6697946999999895E-7</v>
      </c>
      <c r="K85" s="33">
        <v>2.6691859999999996E-7</v>
      </c>
      <c r="L85" s="33">
        <v>2.6768229000000002E-7</v>
      </c>
      <c r="M85" s="33">
        <v>2.7293854000000006E-7</v>
      </c>
      <c r="N85" s="33">
        <v>3.0612304000000001E-7</v>
      </c>
      <c r="O85" s="33">
        <v>2.9340816999999996E-7</v>
      </c>
      <c r="P85" s="33">
        <v>2.8320344999999996E-7</v>
      </c>
      <c r="Q85" s="33">
        <v>2.8470395999999901E-7</v>
      </c>
      <c r="R85" s="33">
        <v>2.8570449999999999E-7</v>
      </c>
      <c r="S85" s="33">
        <v>2.9506527E-7</v>
      </c>
      <c r="T85" s="33">
        <v>2.883325E-7</v>
      </c>
      <c r="U85" s="33">
        <v>3.2415556E-7</v>
      </c>
      <c r="V85" s="33">
        <v>3.1125404999999996E-7</v>
      </c>
      <c r="W85" s="33">
        <v>3.0957068000000002E-7</v>
      </c>
      <c r="X85" s="33">
        <v>2.9667036000000006E-7</v>
      </c>
      <c r="Y85" s="33">
        <v>3.0494349999999997E-7</v>
      </c>
      <c r="Z85" s="33">
        <v>3.1141881999999897E-7</v>
      </c>
      <c r="AA85" s="33">
        <v>3.0362952999999996E-7</v>
      </c>
      <c r="AB85" s="33">
        <v>2.9865529000000002E-7</v>
      </c>
      <c r="AC85" s="33">
        <v>2.9842601999999902E-7</v>
      </c>
      <c r="AD85" s="33">
        <v>3.1515231000000003E-7</v>
      </c>
      <c r="AE85" s="33">
        <v>3.0371888999999901E-7</v>
      </c>
    </row>
    <row r="86" spans="1:31">
      <c r="A86" s="29" t="s">
        <v>134</v>
      </c>
      <c r="B86" s="29" t="s">
        <v>56</v>
      </c>
      <c r="C86" s="33">
        <v>3.5758442499999998E-3</v>
      </c>
      <c r="D86" s="33">
        <v>1.73187569999999E-2</v>
      </c>
      <c r="E86" s="33">
        <v>2.7763029499999998E-2</v>
      </c>
      <c r="F86" s="33">
        <v>3.5977004299999997E-2</v>
      </c>
      <c r="G86" s="33">
        <v>5.6322962000000004E-2</v>
      </c>
      <c r="H86" s="33">
        <v>7.3942683999999897E-2</v>
      </c>
      <c r="I86" s="33">
        <v>0.10409876800000001</v>
      </c>
      <c r="J86" s="33">
        <v>0.14016263499999901</v>
      </c>
      <c r="K86" s="33">
        <v>0.172893772</v>
      </c>
      <c r="L86" s="33">
        <v>0.20882494600000001</v>
      </c>
      <c r="M86" s="33">
        <v>0.25187509799999891</v>
      </c>
      <c r="N86" s="33">
        <v>0.29080806000000003</v>
      </c>
      <c r="O86" s="33">
        <v>0.3279784859999999</v>
      </c>
      <c r="P86" s="33">
        <v>0.37071526199999999</v>
      </c>
      <c r="Q86" s="33">
        <v>0.39830908999999998</v>
      </c>
      <c r="R86" s="33">
        <v>0.42284864000000005</v>
      </c>
      <c r="S86" s="33">
        <v>0.43192614300000004</v>
      </c>
      <c r="T86" s="33">
        <v>0.40909834</v>
      </c>
      <c r="U86" s="33">
        <v>0.41225125999999895</v>
      </c>
      <c r="V86" s="33">
        <v>0.43661317399999988</v>
      </c>
      <c r="W86" s="33">
        <v>0.42443117000000002</v>
      </c>
      <c r="X86" s="33">
        <v>0.40343911799999987</v>
      </c>
      <c r="Y86" s="33">
        <v>0.35436414599999999</v>
      </c>
      <c r="Z86" s="33">
        <v>0.37372744999999996</v>
      </c>
      <c r="AA86" s="33">
        <v>0.38470069000000001</v>
      </c>
      <c r="AB86" s="33">
        <v>0.34251359000000003</v>
      </c>
      <c r="AC86" s="33">
        <v>0.32223838700000002</v>
      </c>
      <c r="AD86" s="33">
        <v>0.30173683999999995</v>
      </c>
      <c r="AE86" s="33">
        <v>0.28268974999999896</v>
      </c>
    </row>
    <row r="87" spans="1:31">
      <c r="A87" s="34" t="s">
        <v>138</v>
      </c>
      <c r="B87" s="34"/>
      <c r="C87" s="35">
        <v>56639.752844144248</v>
      </c>
      <c r="D87" s="35">
        <v>56803.381823854434</v>
      </c>
      <c r="E87" s="35">
        <v>52977.241265736651</v>
      </c>
      <c r="F87" s="35">
        <v>56867.733417990479</v>
      </c>
      <c r="G87" s="35">
        <v>59661.098024984291</v>
      </c>
      <c r="H87" s="35">
        <v>54544.456351570123</v>
      </c>
      <c r="I87" s="35">
        <v>50028.771723423204</v>
      </c>
      <c r="J87" s="35">
        <v>47017.795091087064</v>
      </c>
      <c r="K87" s="35">
        <v>42307.131998523699</v>
      </c>
      <c r="L87" s="35">
        <v>38728.190011526298</v>
      </c>
      <c r="M87" s="35">
        <v>32243.713978827553</v>
      </c>
      <c r="N87" s="35">
        <v>31070.599987773065</v>
      </c>
      <c r="O87" s="35">
        <v>27807.743469806388</v>
      </c>
      <c r="P87" s="35">
        <v>24097.803700406359</v>
      </c>
      <c r="Q87" s="35">
        <v>20929.660817069052</v>
      </c>
      <c r="R87" s="35">
        <v>18509.134325770756</v>
      </c>
      <c r="S87" s="35">
        <v>17924.041542173672</v>
      </c>
      <c r="T87" s="35">
        <v>16118.825003501015</v>
      </c>
      <c r="U87" s="35">
        <v>15345.949235894945</v>
      </c>
      <c r="V87" s="35">
        <v>12684.143611602312</v>
      </c>
      <c r="W87" s="35">
        <v>13560.670485324894</v>
      </c>
      <c r="X87" s="35">
        <v>13077.378758398203</v>
      </c>
      <c r="Y87" s="35">
        <v>11732.818410880778</v>
      </c>
      <c r="Z87" s="35">
        <v>10287.030914683624</v>
      </c>
      <c r="AA87" s="35">
        <v>9834.2530175791544</v>
      </c>
      <c r="AB87" s="35">
        <v>11489.715939765398</v>
      </c>
      <c r="AC87" s="35">
        <v>10320.69663265159</v>
      </c>
      <c r="AD87" s="35">
        <v>10123.768288915022</v>
      </c>
      <c r="AE87" s="35">
        <v>9312.9071118592219</v>
      </c>
    </row>
    <row r="90" spans="1:31" collapsed="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c r="A92" s="29" t="s">
        <v>40</v>
      </c>
      <c r="B92" s="29" t="s">
        <v>70</v>
      </c>
      <c r="C92" s="37">
        <v>0.15814218329999991</v>
      </c>
      <c r="D92" s="37">
        <v>0.24089278419999999</v>
      </c>
      <c r="E92" s="37">
        <v>0.26065299729999997</v>
      </c>
      <c r="F92" s="37">
        <v>0.28736423119999999</v>
      </c>
      <c r="G92" s="37">
        <v>0.26504069600000002</v>
      </c>
      <c r="H92" s="37">
        <v>0.26054148929999998</v>
      </c>
      <c r="I92" s="37">
        <v>0.2434210914999988</v>
      </c>
      <c r="J92" s="37">
        <v>0.22120374009999991</v>
      </c>
      <c r="K92" s="37">
        <v>0.2024056592</v>
      </c>
      <c r="L92" s="37">
        <v>0.19455711889999999</v>
      </c>
      <c r="M92" s="37">
        <v>0.17456365879999991</v>
      </c>
      <c r="N92" s="37">
        <v>0.17301769049999999</v>
      </c>
      <c r="O92" s="37">
        <v>0.13972434459999999</v>
      </c>
      <c r="P92" s="37">
        <v>0.1165765945999999</v>
      </c>
      <c r="Q92" s="37">
        <v>0.11792529569999999</v>
      </c>
      <c r="R92" s="37">
        <v>0.11306934760000001</v>
      </c>
      <c r="S92" s="37">
        <v>0.10255393979999991</v>
      </c>
      <c r="T92" s="37">
        <v>9.5362516799999908E-2</v>
      </c>
      <c r="U92" s="37">
        <v>9.8064195500000007E-2</v>
      </c>
      <c r="V92" s="37">
        <v>7.8529134799999983E-2</v>
      </c>
      <c r="W92" s="37">
        <v>4.2598133999999996E-2</v>
      </c>
      <c r="X92" s="37">
        <v>2.3083458000000001E-2</v>
      </c>
      <c r="Y92" s="37">
        <v>1.9862939999999999E-2</v>
      </c>
      <c r="Z92" s="37">
        <v>2.1626352000000001E-2</v>
      </c>
      <c r="AA92" s="37">
        <v>2.0393190000000002E-2</v>
      </c>
      <c r="AB92" s="37">
        <v>1.6249868000000001E-2</v>
      </c>
      <c r="AC92" s="37">
        <v>1.60528829999999E-2</v>
      </c>
      <c r="AD92" s="37">
        <v>1.5314015E-2</v>
      </c>
      <c r="AE92" s="37">
        <v>1.4017542000000001E-2</v>
      </c>
    </row>
    <row r="93" spans="1:31">
      <c r="A93" s="29" t="s">
        <v>40</v>
      </c>
      <c r="B93" s="29" t="s">
        <v>72</v>
      </c>
      <c r="C93" s="33">
        <v>4644.4447300000011</v>
      </c>
      <c r="D93" s="33">
        <v>7548.2604199999996</v>
      </c>
      <c r="E93" s="33">
        <v>8984.1238400000002</v>
      </c>
      <c r="F93" s="33">
        <v>10590.2747473</v>
      </c>
      <c r="G93" s="33">
        <v>6542.395966</v>
      </c>
      <c r="H93" s="33">
        <v>8702.9188875</v>
      </c>
      <c r="I93" s="33">
        <v>12157.706510599999</v>
      </c>
      <c r="J93" s="33">
        <v>11050.9589435</v>
      </c>
      <c r="K93" s="33">
        <v>10304.3510544</v>
      </c>
      <c r="L93" s="33">
        <v>10762.510987</v>
      </c>
      <c r="M93" s="33">
        <v>11316.306834999999</v>
      </c>
      <c r="N93" s="33">
        <v>12232.975366299999</v>
      </c>
      <c r="O93" s="33">
        <v>10871.505224700002</v>
      </c>
      <c r="P93" s="33">
        <v>10069.1291459</v>
      </c>
      <c r="Q93" s="33">
        <v>10986.257358199999</v>
      </c>
      <c r="R93" s="33">
        <v>9901.4548570000006</v>
      </c>
      <c r="S93" s="33">
        <v>9100.4768655000007</v>
      </c>
      <c r="T93" s="33">
        <v>8314.1605046000004</v>
      </c>
      <c r="U93" s="33">
        <v>9526.4257054000009</v>
      </c>
      <c r="V93" s="33">
        <v>8414.2599840000003</v>
      </c>
      <c r="W93" s="33">
        <v>7820.106111699999</v>
      </c>
      <c r="X93" s="33">
        <v>7458.5275323000005</v>
      </c>
      <c r="Y93" s="33">
        <v>6097.6228785000003</v>
      </c>
      <c r="Z93" s="33">
        <v>7037.128764</v>
      </c>
      <c r="AA93" s="33">
        <v>6799.502088199999</v>
      </c>
      <c r="AB93" s="33">
        <v>5922.9589880000003</v>
      </c>
      <c r="AC93" s="33">
        <v>4812.2631933000002</v>
      </c>
      <c r="AD93" s="33">
        <v>4569.6808448000002</v>
      </c>
      <c r="AE93" s="33">
        <v>3722.4692099999997</v>
      </c>
    </row>
    <row r="94" spans="1:31">
      <c r="A94" s="29" t="s">
        <v>40</v>
      </c>
      <c r="B94" s="29" t="s">
        <v>76</v>
      </c>
      <c r="C94" s="33">
        <v>0.43909261279999984</v>
      </c>
      <c r="D94" s="33">
        <v>1.3965302946</v>
      </c>
      <c r="E94" s="33">
        <v>3.0421704877</v>
      </c>
      <c r="F94" s="33">
        <v>5.80512899</v>
      </c>
      <c r="G94" s="33">
        <v>8.5312383159999996</v>
      </c>
      <c r="H94" s="33">
        <v>11.404708449999999</v>
      </c>
      <c r="I94" s="33">
        <v>14.109995343</v>
      </c>
      <c r="J94" s="33">
        <v>16.207055690000001</v>
      </c>
      <c r="K94" s="33">
        <v>18.5649652</v>
      </c>
      <c r="L94" s="33">
        <v>20.349524826999986</v>
      </c>
      <c r="M94" s="33">
        <v>21.911305259999999</v>
      </c>
      <c r="N94" s="33">
        <v>23.657021299999997</v>
      </c>
      <c r="O94" s="33">
        <v>25.017898915000004</v>
      </c>
      <c r="P94" s="33">
        <v>26.032341046999996</v>
      </c>
      <c r="Q94" s="33">
        <v>28.399022160000005</v>
      </c>
      <c r="R94" s="33">
        <v>28.040784731999999</v>
      </c>
      <c r="S94" s="33">
        <v>25.895033927</v>
      </c>
      <c r="T94" s="33">
        <v>25.651631105</v>
      </c>
      <c r="U94" s="33">
        <v>25.905182427999996</v>
      </c>
      <c r="V94" s="33">
        <v>25.570409899999987</v>
      </c>
      <c r="W94" s="33">
        <v>25.687541022999998</v>
      </c>
      <c r="X94" s="33">
        <v>24.431799979999994</v>
      </c>
      <c r="Y94" s="33">
        <v>21.00350449599998</v>
      </c>
      <c r="Z94" s="33">
        <v>21.89784234</v>
      </c>
      <c r="AA94" s="33">
        <v>20.546350020000002</v>
      </c>
      <c r="AB94" s="33">
        <v>18.190884469999997</v>
      </c>
      <c r="AC94" s="33">
        <v>16.935953840000003</v>
      </c>
      <c r="AD94" s="33">
        <v>15.437003121999998</v>
      </c>
      <c r="AE94" s="33">
        <v>14.195610510000002</v>
      </c>
    </row>
    <row r="95" spans="1:3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row>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0</v>
      </c>
      <c r="X97" s="33">
        <v>0</v>
      </c>
      <c r="Y97" s="33">
        <v>0</v>
      </c>
      <c r="Z97" s="33">
        <v>0</v>
      </c>
      <c r="AA97" s="33">
        <v>0</v>
      </c>
      <c r="AB97" s="33">
        <v>0</v>
      </c>
      <c r="AC97" s="33">
        <v>0</v>
      </c>
      <c r="AD97" s="33">
        <v>0</v>
      </c>
      <c r="AE97" s="33">
        <v>0</v>
      </c>
    </row>
    <row r="98" spans="1:31">
      <c r="A98" s="29" t="s">
        <v>130</v>
      </c>
      <c r="B98" s="29" t="s">
        <v>72</v>
      </c>
      <c r="C98" s="33">
        <v>2481.2485300000003</v>
      </c>
      <c r="D98" s="33">
        <v>4659.9264199999998</v>
      </c>
      <c r="E98" s="33">
        <v>5539.0390399999997</v>
      </c>
      <c r="F98" s="33">
        <v>7379.7415473000001</v>
      </c>
      <c r="G98" s="33">
        <v>3337.2387659999999</v>
      </c>
      <c r="H98" s="33">
        <v>4955.7246875000001</v>
      </c>
      <c r="I98" s="33">
        <v>7945.2435105999994</v>
      </c>
      <c r="J98" s="33">
        <v>7340.4029435000002</v>
      </c>
      <c r="K98" s="33">
        <v>6869.1640544000002</v>
      </c>
      <c r="L98" s="33">
        <v>7242.7354869999999</v>
      </c>
      <c r="M98" s="33">
        <v>8187.0413349999999</v>
      </c>
      <c r="N98" s="33">
        <v>9243.5728662999991</v>
      </c>
      <c r="O98" s="33">
        <v>8707.8170247000016</v>
      </c>
      <c r="P98" s="33">
        <v>8128.3209459</v>
      </c>
      <c r="Q98" s="33">
        <v>8974.9185581999991</v>
      </c>
      <c r="R98" s="33">
        <v>7981.2313569999997</v>
      </c>
      <c r="S98" s="33">
        <v>7762.2239655000003</v>
      </c>
      <c r="T98" s="33">
        <v>7005.5720045999997</v>
      </c>
      <c r="U98" s="33">
        <v>8089.4309054000005</v>
      </c>
      <c r="V98" s="33">
        <v>6979.5775839999997</v>
      </c>
      <c r="W98" s="33">
        <v>6236.7875116999994</v>
      </c>
      <c r="X98" s="33">
        <v>6235.0340323</v>
      </c>
      <c r="Y98" s="33">
        <v>5185.7689385000003</v>
      </c>
      <c r="Z98" s="33">
        <v>6075.8442640000003</v>
      </c>
      <c r="AA98" s="33">
        <v>5991.0944881999994</v>
      </c>
      <c r="AB98" s="33">
        <v>5345.7855480000007</v>
      </c>
      <c r="AC98" s="33">
        <v>4326.8305933000001</v>
      </c>
      <c r="AD98" s="33">
        <v>4196.4261447999997</v>
      </c>
      <c r="AE98" s="33">
        <v>3365.8265499999998</v>
      </c>
    </row>
    <row r="99" spans="1:31">
      <c r="A99" s="29" t="s">
        <v>130</v>
      </c>
      <c r="B99" s="29" t="s">
        <v>76</v>
      </c>
      <c r="C99" s="33">
        <v>8.3380344999999911E-2</v>
      </c>
      <c r="D99" s="33">
        <v>0.47633488000000002</v>
      </c>
      <c r="E99" s="33">
        <v>0.94284862999999997</v>
      </c>
      <c r="F99" s="33">
        <v>1.6946224700000001</v>
      </c>
      <c r="G99" s="33">
        <v>2.5905154800000001</v>
      </c>
      <c r="H99" s="33">
        <v>3.5009088000000004</v>
      </c>
      <c r="I99" s="33">
        <v>4.2515998399999999</v>
      </c>
      <c r="J99" s="33">
        <v>5.0590703000000001</v>
      </c>
      <c r="K99" s="33">
        <v>5.8401918999999998</v>
      </c>
      <c r="L99" s="33">
        <v>6.5317634999999896</v>
      </c>
      <c r="M99" s="33">
        <v>6.9522575</v>
      </c>
      <c r="N99" s="33">
        <v>7.8246885999999991</v>
      </c>
      <c r="O99" s="33">
        <v>8.4795633000000006</v>
      </c>
      <c r="P99" s="33">
        <v>8.809786299999999</v>
      </c>
      <c r="Q99" s="33">
        <v>9.609330700000001</v>
      </c>
      <c r="R99" s="33">
        <v>9.4933428000000006</v>
      </c>
      <c r="S99" s="33">
        <v>9.0517637999999998</v>
      </c>
      <c r="T99" s="33">
        <v>8.7992890999999993</v>
      </c>
      <c r="U99" s="33">
        <v>8.864685999999999</v>
      </c>
      <c r="V99" s="33">
        <v>8.6858150999999992</v>
      </c>
      <c r="W99" s="33">
        <v>8.7577964999999995</v>
      </c>
      <c r="X99" s="33">
        <v>8.7390189000000014</v>
      </c>
      <c r="Y99" s="33">
        <v>7.5874283000000009</v>
      </c>
      <c r="Z99" s="33">
        <v>8.0032043000000002</v>
      </c>
      <c r="AA99" s="33">
        <v>7.4683194000000004</v>
      </c>
      <c r="AB99" s="33">
        <v>7.0490622000000007</v>
      </c>
      <c r="AC99" s="33">
        <v>6.4026714600000005</v>
      </c>
      <c r="AD99" s="33">
        <v>6.0431423000000004</v>
      </c>
      <c r="AE99" s="33">
        <v>5.5567282300000009</v>
      </c>
    </row>
    <row r="100" spans="1:3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2.5027926999999998E-2</v>
      </c>
      <c r="E102" s="33">
        <v>2.7129400000000001E-2</v>
      </c>
      <c r="F102" s="33">
        <v>2.9399517E-2</v>
      </c>
      <c r="G102" s="33">
        <v>2.7663627999999999E-2</v>
      </c>
      <c r="H102" s="33">
        <v>2.7164747E-2</v>
      </c>
      <c r="I102" s="33">
        <v>2.5755001E-2</v>
      </c>
      <c r="J102" s="33">
        <v>2.3225452000000001E-2</v>
      </c>
      <c r="K102" s="33">
        <v>2.1774950000000001E-2</v>
      </c>
      <c r="L102" s="33">
        <v>2.1282863999999999E-2</v>
      </c>
      <c r="M102" s="33">
        <v>1.9865687999999999E-2</v>
      </c>
      <c r="N102" s="33">
        <v>1.8771705999999999E-2</v>
      </c>
      <c r="O102" s="33">
        <v>1.6831811999999998E-2</v>
      </c>
      <c r="P102" s="33">
        <v>1.5979199999999999E-2</v>
      </c>
      <c r="Q102" s="33">
        <v>1.5991573000000002E-2</v>
      </c>
      <c r="R102" s="33">
        <v>1.5248326999999999E-2</v>
      </c>
      <c r="S102" s="33">
        <v>1.3464978000000001E-2</v>
      </c>
      <c r="T102" s="33">
        <v>1.3377936999999999E-2</v>
      </c>
      <c r="U102" s="33">
        <v>1.2869731000000001E-2</v>
      </c>
      <c r="V102" s="33">
        <v>0</v>
      </c>
      <c r="W102" s="33">
        <v>0</v>
      </c>
      <c r="X102" s="33">
        <v>0</v>
      </c>
      <c r="Y102" s="33">
        <v>0</v>
      </c>
      <c r="Z102" s="33">
        <v>0</v>
      </c>
      <c r="AA102" s="33">
        <v>0</v>
      </c>
      <c r="AB102" s="33">
        <v>0</v>
      </c>
      <c r="AC102" s="33">
        <v>0</v>
      </c>
      <c r="AD102" s="33">
        <v>0</v>
      </c>
      <c r="AE102" s="33">
        <v>0</v>
      </c>
    </row>
    <row r="103" spans="1:31">
      <c r="A103" s="29" t="s">
        <v>131</v>
      </c>
      <c r="B103" s="29" t="s">
        <v>72</v>
      </c>
      <c r="C103" s="33">
        <v>2163.1962000000003</v>
      </c>
      <c r="D103" s="33">
        <v>2888.3339999999998</v>
      </c>
      <c r="E103" s="33">
        <v>3445.0847999999996</v>
      </c>
      <c r="F103" s="33">
        <v>3210.5332000000003</v>
      </c>
      <c r="G103" s="33">
        <v>3205.1572000000001</v>
      </c>
      <c r="H103" s="33">
        <v>3747.1942000000004</v>
      </c>
      <c r="I103" s="33">
        <v>4212.4629999999997</v>
      </c>
      <c r="J103" s="33">
        <v>3710.556</v>
      </c>
      <c r="K103" s="33">
        <v>3435.1869999999999</v>
      </c>
      <c r="L103" s="33">
        <v>3519.7755000000002</v>
      </c>
      <c r="M103" s="33">
        <v>3129.2655</v>
      </c>
      <c r="N103" s="33">
        <v>2989.4025000000001</v>
      </c>
      <c r="O103" s="33">
        <v>2163.6882000000001</v>
      </c>
      <c r="P103" s="33">
        <v>1940.8081999999999</v>
      </c>
      <c r="Q103" s="33">
        <v>2011.3388</v>
      </c>
      <c r="R103" s="33">
        <v>1920.2235000000001</v>
      </c>
      <c r="S103" s="33">
        <v>1338.2529</v>
      </c>
      <c r="T103" s="33">
        <v>1308.5885000000001</v>
      </c>
      <c r="U103" s="33">
        <v>1436.9947999999999</v>
      </c>
      <c r="V103" s="33">
        <v>1434.6823999999999</v>
      </c>
      <c r="W103" s="33">
        <v>1583.3186000000001</v>
      </c>
      <c r="X103" s="33">
        <v>1223.4935</v>
      </c>
      <c r="Y103" s="33">
        <v>911.85393999999997</v>
      </c>
      <c r="Z103" s="33">
        <v>961.28449999999998</v>
      </c>
      <c r="AA103" s="33">
        <v>808.4076</v>
      </c>
      <c r="AB103" s="33">
        <v>577.17343999999991</v>
      </c>
      <c r="AC103" s="33">
        <v>485.43259999999998</v>
      </c>
      <c r="AD103" s="33">
        <v>373.25470000000001</v>
      </c>
      <c r="AE103" s="33">
        <v>356.64265999999998</v>
      </c>
    </row>
    <row r="104" spans="1:31">
      <c r="A104" s="29" t="s">
        <v>131</v>
      </c>
      <c r="B104" s="29" t="s">
        <v>76</v>
      </c>
      <c r="C104" s="33">
        <v>0.11572099</v>
      </c>
      <c r="D104" s="33">
        <v>0.4027522899999999</v>
      </c>
      <c r="E104" s="33">
        <v>0.81527494999999994</v>
      </c>
      <c r="F104" s="33">
        <v>1.5685600299999989</v>
      </c>
      <c r="G104" s="33">
        <v>2.2656529599999997</v>
      </c>
      <c r="H104" s="33">
        <v>2.9435387699999995</v>
      </c>
      <c r="I104" s="33">
        <v>3.6668400000000001</v>
      </c>
      <c r="J104" s="33">
        <v>4.1863546700000001</v>
      </c>
      <c r="K104" s="33">
        <v>4.7535669</v>
      </c>
      <c r="L104" s="33">
        <v>5.3537177599999994</v>
      </c>
      <c r="M104" s="33">
        <v>5.8498687999999994</v>
      </c>
      <c r="N104" s="33">
        <v>6.0899995000000002</v>
      </c>
      <c r="O104" s="33">
        <v>6.3386751000000006</v>
      </c>
      <c r="P104" s="33">
        <v>6.7396553000000008</v>
      </c>
      <c r="Q104" s="33">
        <v>7.2364862400000005</v>
      </c>
      <c r="R104" s="33">
        <v>7.0728605599999987</v>
      </c>
      <c r="S104" s="33">
        <v>6.2975183000000001</v>
      </c>
      <c r="T104" s="33">
        <v>6.4948167000000003</v>
      </c>
      <c r="U104" s="33">
        <v>6.37362596</v>
      </c>
      <c r="V104" s="33">
        <v>6.6218170999999906</v>
      </c>
      <c r="W104" s="33">
        <v>6.7013983599999998</v>
      </c>
      <c r="X104" s="33">
        <v>6.0062882399999999</v>
      </c>
      <c r="Y104" s="33">
        <v>5.2024534299999994</v>
      </c>
      <c r="Z104" s="33">
        <v>5.0208269000000003</v>
      </c>
      <c r="AA104" s="33">
        <v>4.4183954999999999</v>
      </c>
      <c r="AB104" s="33">
        <v>3.4184916800000003</v>
      </c>
      <c r="AC104" s="33">
        <v>3.4683580699999998</v>
      </c>
      <c r="AD104" s="33">
        <v>2.4114546799999999</v>
      </c>
      <c r="AE104" s="33">
        <v>2.4131151799999997</v>
      </c>
    </row>
    <row r="105" spans="1:3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5.8420053499999902E-2</v>
      </c>
      <c r="D107" s="33">
        <v>0.1208099337</v>
      </c>
      <c r="E107" s="33">
        <v>0.12699854199999999</v>
      </c>
      <c r="F107" s="33">
        <v>0.15894800149999996</v>
      </c>
      <c r="G107" s="33">
        <v>0.14885715499999999</v>
      </c>
      <c r="H107" s="33">
        <v>0.14637260769999999</v>
      </c>
      <c r="I107" s="33">
        <v>0.13684794629999891</v>
      </c>
      <c r="J107" s="33">
        <v>0.12444961280000001</v>
      </c>
      <c r="K107" s="33">
        <v>0.1139967729</v>
      </c>
      <c r="L107" s="33">
        <v>0.1100367709</v>
      </c>
      <c r="M107" s="33">
        <v>9.8918333799999994E-2</v>
      </c>
      <c r="N107" s="33">
        <v>9.9840062499999993E-2</v>
      </c>
      <c r="O107" s="33">
        <v>7.2676305599999991E-2</v>
      </c>
      <c r="P107" s="33">
        <v>6.4565061599999904E-2</v>
      </c>
      <c r="Q107" s="33">
        <v>6.7447172699999988E-2</v>
      </c>
      <c r="R107" s="33">
        <v>6.4729570600000008E-2</v>
      </c>
      <c r="S107" s="33">
        <v>5.7326685799999902E-2</v>
      </c>
      <c r="T107" s="33">
        <v>5.2372694800000008E-2</v>
      </c>
      <c r="U107" s="33">
        <v>5.54130465E-2</v>
      </c>
      <c r="V107" s="33">
        <v>5.1292890799999991E-2</v>
      </c>
      <c r="W107" s="33">
        <v>1.7175878999999998E-2</v>
      </c>
      <c r="X107" s="33">
        <v>0</v>
      </c>
      <c r="Y107" s="33">
        <v>0</v>
      </c>
      <c r="Z107" s="33">
        <v>0</v>
      </c>
      <c r="AA107" s="33">
        <v>0</v>
      </c>
      <c r="AB107" s="33">
        <v>0</v>
      </c>
      <c r="AC107" s="33">
        <v>0</v>
      </c>
      <c r="AD107" s="33">
        <v>0</v>
      </c>
      <c r="AE107" s="33">
        <v>0</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0</v>
      </c>
      <c r="T108" s="33">
        <v>0</v>
      </c>
      <c r="U108" s="33">
        <v>0</v>
      </c>
      <c r="V108" s="33">
        <v>0</v>
      </c>
      <c r="W108" s="33">
        <v>0</v>
      </c>
      <c r="X108" s="33">
        <v>0</v>
      </c>
      <c r="Y108" s="33">
        <v>0</v>
      </c>
      <c r="Z108" s="33">
        <v>0</v>
      </c>
      <c r="AA108" s="33">
        <v>0</v>
      </c>
      <c r="AB108" s="33">
        <v>0</v>
      </c>
      <c r="AC108" s="33">
        <v>0</v>
      </c>
      <c r="AD108" s="33">
        <v>0</v>
      </c>
      <c r="AE108" s="33">
        <v>0</v>
      </c>
    </row>
    <row r="109" spans="1:31">
      <c r="A109" s="29" t="s">
        <v>132</v>
      </c>
      <c r="B109" s="29" t="s">
        <v>76</v>
      </c>
      <c r="C109" s="33">
        <v>8.4013488999999997E-2</v>
      </c>
      <c r="D109" s="33">
        <v>0.21124656999999999</v>
      </c>
      <c r="E109" s="33">
        <v>0.71462512999999994</v>
      </c>
      <c r="F109" s="33">
        <v>1.75479136</v>
      </c>
      <c r="G109" s="33">
        <v>2.6678528599999991</v>
      </c>
      <c r="H109" s="33">
        <v>3.7190429000000003</v>
      </c>
      <c r="I109" s="33">
        <v>4.7062135599999992</v>
      </c>
      <c r="J109" s="33">
        <v>5.2573790599999999</v>
      </c>
      <c r="K109" s="33">
        <v>6.042503</v>
      </c>
      <c r="L109" s="33">
        <v>6.3610339000000007</v>
      </c>
      <c r="M109" s="33">
        <v>6.9189086000000009</v>
      </c>
      <c r="N109" s="33">
        <v>7.3186671000000008</v>
      </c>
      <c r="O109" s="33">
        <v>7.6978979000000001</v>
      </c>
      <c r="P109" s="33">
        <v>7.851996999999999</v>
      </c>
      <c r="Q109" s="33">
        <v>8.8892264000000001</v>
      </c>
      <c r="R109" s="33">
        <v>8.8307310000000001</v>
      </c>
      <c r="S109" s="33">
        <v>7.9865037999999995</v>
      </c>
      <c r="T109" s="33">
        <v>7.8789180999999999</v>
      </c>
      <c r="U109" s="33">
        <v>8.1759129000000001</v>
      </c>
      <c r="V109" s="33">
        <v>7.8309243000000004</v>
      </c>
      <c r="W109" s="33">
        <v>7.8635351</v>
      </c>
      <c r="X109" s="33">
        <v>7.4341928999999913</v>
      </c>
      <c r="Y109" s="33">
        <v>6.2914416999999903</v>
      </c>
      <c r="Z109" s="33">
        <v>6.8496337</v>
      </c>
      <c r="AA109" s="33">
        <v>6.6641210999999991</v>
      </c>
      <c r="AB109" s="33">
        <v>6.0549771000000003</v>
      </c>
      <c r="AC109" s="33">
        <v>5.5084395000000006</v>
      </c>
      <c r="AD109" s="33">
        <v>5.5193967000000006</v>
      </c>
      <c r="AE109" s="33">
        <v>4.8773612399999999</v>
      </c>
    </row>
    <row r="110" spans="1:3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9.9722129799999989E-2</v>
      </c>
      <c r="D112" s="33">
        <v>9.5054923499999999E-2</v>
      </c>
      <c r="E112" s="33">
        <v>0.10652505529999999</v>
      </c>
      <c r="F112" s="33">
        <v>9.9016712699999995E-2</v>
      </c>
      <c r="G112" s="33">
        <v>8.8519913000000006E-2</v>
      </c>
      <c r="H112" s="33">
        <v>8.7004134600000005E-2</v>
      </c>
      <c r="I112" s="33">
        <v>8.0818144199999886E-2</v>
      </c>
      <c r="J112" s="33">
        <v>7.3528675299999902E-2</v>
      </c>
      <c r="K112" s="33">
        <v>6.6633936300000002E-2</v>
      </c>
      <c r="L112" s="33">
        <v>6.3237483999999997E-2</v>
      </c>
      <c r="M112" s="33">
        <v>5.5779636999999903E-2</v>
      </c>
      <c r="N112" s="33">
        <v>5.4405922000000002E-2</v>
      </c>
      <c r="O112" s="33">
        <v>5.0216226999999995E-2</v>
      </c>
      <c r="P112" s="33">
        <v>3.6032333E-2</v>
      </c>
      <c r="Q112" s="33">
        <v>3.4486549999999998E-2</v>
      </c>
      <c r="R112" s="33">
        <v>3.3091450000000001E-2</v>
      </c>
      <c r="S112" s="33">
        <v>3.1762275999999999E-2</v>
      </c>
      <c r="T112" s="33">
        <v>2.96118849999999E-2</v>
      </c>
      <c r="U112" s="33">
        <v>2.9781417999999997E-2</v>
      </c>
      <c r="V112" s="33">
        <v>2.7236244E-2</v>
      </c>
      <c r="W112" s="33">
        <v>2.5422255000000001E-2</v>
      </c>
      <c r="X112" s="33">
        <v>2.3083458000000001E-2</v>
      </c>
      <c r="Y112" s="33">
        <v>1.9862939999999999E-2</v>
      </c>
      <c r="Z112" s="33">
        <v>2.1626352000000001E-2</v>
      </c>
      <c r="AA112" s="33">
        <v>2.0393190000000002E-2</v>
      </c>
      <c r="AB112" s="33">
        <v>1.6249868000000001E-2</v>
      </c>
      <c r="AC112" s="33">
        <v>1.60528829999999E-2</v>
      </c>
      <c r="AD112" s="33">
        <v>1.5314015E-2</v>
      </c>
      <c r="AE112" s="33">
        <v>1.4017542000000001E-2</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0.15176994999999999</v>
      </c>
      <c r="D114" s="33">
        <v>0.28570978000000002</v>
      </c>
      <c r="E114" s="33">
        <v>0.53667613600000008</v>
      </c>
      <c r="F114" s="33">
        <v>0.74470954000000011</v>
      </c>
      <c r="G114" s="33">
        <v>0.94123226000000004</v>
      </c>
      <c r="H114" s="33">
        <v>1.1542438699999999</v>
      </c>
      <c r="I114" s="33">
        <v>1.3621679999999998</v>
      </c>
      <c r="J114" s="33">
        <v>1.5400418300000001</v>
      </c>
      <c r="K114" s="33">
        <v>1.7251533999999999</v>
      </c>
      <c r="L114" s="33">
        <v>1.85745475</v>
      </c>
      <c r="M114" s="33">
        <v>1.8939290000000002</v>
      </c>
      <c r="N114" s="33">
        <v>2.0801862</v>
      </c>
      <c r="O114" s="33">
        <v>2.1166176599999997</v>
      </c>
      <c r="P114" s="33">
        <v>2.1937855599999998</v>
      </c>
      <c r="Q114" s="33">
        <v>2.1969110500000002</v>
      </c>
      <c r="R114" s="33">
        <v>2.1447239499999999</v>
      </c>
      <c r="S114" s="33">
        <v>2.0527061</v>
      </c>
      <c r="T114" s="33">
        <v>1.9971069400000001</v>
      </c>
      <c r="U114" s="33">
        <v>2.0061136400000001</v>
      </c>
      <c r="V114" s="33">
        <v>1.9165762199999998</v>
      </c>
      <c r="W114" s="33">
        <v>1.8670413299999999</v>
      </c>
      <c r="X114" s="33">
        <v>1.7761209499999999</v>
      </c>
      <c r="Y114" s="33">
        <v>1.5066547599999902</v>
      </c>
      <c r="Z114" s="33">
        <v>1.58459393</v>
      </c>
      <c r="AA114" s="33">
        <v>1.5413899200000001</v>
      </c>
      <c r="AB114" s="33">
        <v>1.2668823899999999</v>
      </c>
      <c r="AC114" s="33">
        <v>1.1760725499999998</v>
      </c>
      <c r="AD114" s="33">
        <v>1.109287589999999</v>
      </c>
      <c r="AE114" s="33">
        <v>1.01580811</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4.2078388000000005E-3</v>
      </c>
      <c r="D119" s="33">
        <v>2.04867746E-2</v>
      </c>
      <c r="E119" s="33">
        <v>3.2745641700000001E-2</v>
      </c>
      <c r="F119" s="33">
        <v>4.2445589999999998E-2</v>
      </c>
      <c r="G119" s="33">
        <v>6.5984756000000006E-2</v>
      </c>
      <c r="H119" s="33">
        <v>8.697410999999991E-2</v>
      </c>
      <c r="I119" s="33">
        <v>0.1231739429999999</v>
      </c>
      <c r="J119" s="33">
        <v>0.16420983</v>
      </c>
      <c r="K119" s="33">
        <v>0.20355000000000001</v>
      </c>
      <c r="L119" s="33">
        <v>0.2455549169999999</v>
      </c>
      <c r="M119" s="33">
        <v>0.29634136</v>
      </c>
      <c r="N119" s="33">
        <v>0.3434799</v>
      </c>
      <c r="O119" s="33">
        <v>0.38514495499999996</v>
      </c>
      <c r="P119" s="33">
        <v>0.4371168869999989</v>
      </c>
      <c r="Q119" s="33">
        <v>0.46706776999999999</v>
      </c>
      <c r="R119" s="33">
        <v>0.49912642200000001</v>
      </c>
      <c r="S119" s="33">
        <v>0.50654192699999989</v>
      </c>
      <c r="T119" s="33">
        <v>0.48150026500000004</v>
      </c>
      <c r="U119" s="33">
        <v>0.48484392799999998</v>
      </c>
      <c r="V119" s="33">
        <v>0.51527718</v>
      </c>
      <c r="W119" s="33">
        <v>0.49776973299999988</v>
      </c>
      <c r="X119" s="33">
        <v>0.47617899000000002</v>
      </c>
      <c r="Y119" s="33">
        <v>0.41552630599999996</v>
      </c>
      <c r="Z119" s="33">
        <v>0.43958351000000001</v>
      </c>
      <c r="AA119" s="33">
        <v>0.45412409999999998</v>
      </c>
      <c r="AB119" s="33">
        <v>0.40147109999999997</v>
      </c>
      <c r="AC119" s="33">
        <v>0.380412259999999</v>
      </c>
      <c r="AD119" s="33">
        <v>0.353721852</v>
      </c>
      <c r="AE119" s="33">
        <v>0.33259775000000003</v>
      </c>
    </row>
    <row r="121" spans="1:31" collapsed="1"/>
  </sheetData>
  <sheetProtection algorithmName="SHA-512" hashValue="YcdThKohKUDlNOsmxBvEWPnZ2BOxmbPvEiz+ulzcjNv/ZZjg3nSccYZAEW3eUNcW6tFRIy+nvTF6ksAFuVLVUA==" saltValue="oVIWJRuJH4pZljkUTjB7QA=="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Cover</vt:lpstr>
      <vt:lpstr>Release notice</vt:lpstr>
      <vt:lpstr>Version notes</vt:lpstr>
      <vt:lpstr>Abbreviations and notes</vt:lpstr>
      <vt:lpstr>---Compare options---</vt:lpstr>
      <vt:lpstr>BaseCase_CF</vt:lpstr>
      <vt:lpstr>BaseCase_Generation</vt:lpstr>
      <vt:lpstr>BaseCase_Capacity</vt:lpstr>
      <vt:lpstr>BaseCase_VOM Cost</vt:lpstr>
      <vt:lpstr>BaseCase_FOM Cost</vt:lpstr>
      <vt:lpstr>BaseCase_Fuel Cost</vt:lpstr>
      <vt:lpstr>BaseCase_Build Cost</vt:lpstr>
      <vt:lpstr>BaseCase_REHAB Cost</vt:lpstr>
      <vt:lpstr>BaseCase_REZ Tx Cost</vt:lpstr>
      <vt:lpstr>BaseCase_USE+DSP Cost</vt:lpstr>
      <vt:lpstr>BaseCase_SyncCon Cost</vt:lpstr>
      <vt:lpstr>BaseCase_System Strength Cost</vt:lpstr>
      <vt:lpstr>Marinus_CF</vt:lpstr>
      <vt:lpstr>Marinus_Generation</vt:lpstr>
      <vt:lpstr>Marinus_Capacity</vt:lpstr>
      <vt:lpstr>Marinus_VOM Cost</vt:lpstr>
      <vt:lpstr>Marinus_FOM Cost</vt:lpstr>
      <vt:lpstr>Marinus_Fuel Cost</vt:lpstr>
      <vt:lpstr>Marinus_Build Cost</vt:lpstr>
      <vt:lpstr>Marinus_REHAB Cost</vt:lpstr>
      <vt:lpstr>Marinus_REZ Tx Cost</vt:lpstr>
      <vt:lpstr>Marinus_USE+DSP Cost</vt:lpstr>
      <vt:lpstr>Marinus_SyncCon Cost</vt:lpstr>
      <vt:lpstr>Marinus_System Strength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Damien Slinger</dc:creator>
  <cp:lastModifiedBy>Damien Slinger</cp:lastModifiedBy>
  <dcterms:created xsi:type="dcterms:W3CDTF">2021-06-22T00:40:29Z</dcterms:created>
  <dcterms:modified xsi:type="dcterms:W3CDTF">2021-06-22T00:40:55Z</dcterms:modified>
</cp:coreProperties>
</file>